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ASTrio\Kemdikbud\Sipebi\Morfologi\"/>
    </mc:Choice>
  </mc:AlternateContent>
  <xr:revisionPtr revIDLastSave="0" documentId="13_ncr:1_{ADF9CAA1-F9A4-4116-B7FD-AE27BB889DB0}" xr6:coauthVersionLast="47" xr6:coauthVersionMax="47" xr10:uidLastSave="{00000000-0000-0000-0000-000000000000}"/>
  <bookViews>
    <workbookView xWindow="28680" yWindow="-120" windowWidth="29040" windowHeight="15720" xr2:uid="{00000000-000D-0000-FFFF-FFFF00000000}"/>
  </bookViews>
  <sheets>
    <sheet name="Kode-EYD" sheetId="1" r:id="rId1"/>
    <sheet name="Deskripsi-EYD" sheetId="2" r:id="rId2"/>
    <sheet name="EYD-Tag-Label" sheetId="3" r:id="rId3"/>
    <sheet name="Analisa-Pekerjaan-EYD" sheetId="4" r:id="rId4"/>
    <sheet name="Kode-Keterangan-EYD" sheetId="5" r:id="rId5"/>
  </sheets>
  <calcPr calcId="191029"/>
  <extLst>
    <ext uri="GoogleSheetsCustomDataVersion2">
      <go:sheetsCustomData xmlns:go="http://customooxmlschemas.google.com/" r:id="rId12" roundtripDataChecksum="WoBOUc151vdQgLCVor+VGEzuLxjvs/C7l8X7xzgc3G0="/>
    </ext>
  </extLst>
</workbook>
</file>

<file path=xl/calcChain.xml><?xml version="1.0" encoding="utf-8"?>
<calcChain xmlns="http://schemas.openxmlformats.org/spreadsheetml/2006/main">
  <c r="K173" i="4" l="1"/>
  <c r="E173" i="4"/>
  <c r="D173" i="4"/>
  <c r="C173" i="4"/>
  <c r="B173" i="4"/>
  <c r="A173" i="4"/>
  <c r="K172" i="4"/>
  <c r="E172" i="4"/>
  <c r="D172" i="4"/>
  <c r="C172" i="4"/>
  <c r="B172" i="4"/>
  <c r="A172" i="4"/>
  <c r="K171" i="4"/>
  <c r="E171" i="4"/>
  <c r="D171" i="4"/>
  <c r="C171" i="4"/>
  <c r="B171" i="4"/>
  <c r="A171" i="4"/>
  <c r="K170" i="4"/>
  <c r="E170" i="4"/>
  <c r="D170" i="4"/>
  <c r="C170" i="4"/>
  <c r="B170" i="4"/>
  <c r="A170" i="4"/>
  <c r="K169" i="4"/>
  <c r="E169" i="4"/>
  <c r="D169" i="4"/>
  <c r="C169" i="4"/>
  <c r="B169" i="4"/>
  <c r="A169" i="4"/>
  <c r="K168" i="4"/>
  <c r="E168" i="4"/>
  <c r="D168" i="4"/>
  <c r="C168" i="4"/>
  <c r="B168" i="4"/>
  <c r="A168" i="4"/>
  <c r="K167" i="4"/>
  <c r="E167" i="4"/>
  <c r="D167" i="4"/>
  <c r="C167" i="4"/>
  <c r="B167" i="4"/>
  <c r="A167" i="4"/>
  <c r="K166" i="4"/>
  <c r="E166" i="4"/>
  <c r="D166" i="4"/>
  <c r="C166" i="4"/>
  <c r="B166" i="4"/>
  <c r="A166" i="4"/>
  <c r="K165" i="4"/>
  <c r="E165" i="4"/>
  <c r="D165" i="4"/>
  <c r="C165" i="4"/>
  <c r="B165" i="4"/>
  <c r="A165" i="4"/>
  <c r="K164" i="4"/>
  <c r="E164" i="4"/>
  <c r="D164" i="4"/>
  <c r="C164" i="4"/>
  <c r="B164" i="4"/>
  <c r="A164" i="4"/>
  <c r="K163" i="4"/>
  <c r="E163" i="4"/>
  <c r="D163" i="4"/>
  <c r="C163" i="4"/>
  <c r="B163" i="4"/>
  <c r="A163" i="4"/>
  <c r="K162" i="4"/>
  <c r="E162" i="4"/>
  <c r="D162" i="4"/>
  <c r="C162" i="4"/>
  <c r="B162" i="4"/>
  <c r="A162" i="4"/>
  <c r="K161" i="4"/>
  <c r="E161" i="4"/>
  <c r="D161" i="4"/>
  <c r="C161" i="4"/>
  <c r="B161" i="4"/>
  <c r="A161" i="4"/>
  <c r="K160" i="4"/>
  <c r="E160" i="4"/>
  <c r="D160" i="4"/>
  <c r="C160" i="4"/>
  <c r="B160" i="4"/>
  <c r="A160" i="4"/>
  <c r="K159" i="4"/>
  <c r="E159" i="4"/>
  <c r="D159" i="4"/>
  <c r="C159" i="4"/>
  <c r="B159" i="4"/>
  <c r="A159" i="4"/>
  <c r="K158" i="4"/>
  <c r="E158" i="4"/>
  <c r="D158" i="4"/>
  <c r="C158" i="4"/>
  <c r="B158" i="4"/>
  <c r="A158" i="4"/>
  <c r="K157" i="4"/>
  <c r="E157" i="4"/>
  <c r="D157" i="4"/>
  <c r="C157" i="4"/>
  <c r="B157" i="4"/>
  <c r="A157" i="4"/>
  <c r="K156" i="4"/>
  <c r="E156" i="4"/>
  <c r="D156" i="4"/>
  <c r="C156" i="4"/>
  <c r="B156" i="4"/>
  <c r="A156" i="4"/>
  <c r="K155" i="4"/>
  <c r="E155" i="4"/>
  <c r="D155" i="4"/>
  <c r="C155" i="4"/>
  <c r="B155" i="4"/>
  <c r="A155" i="4"/>
  <c r="K154" i="4"/>
  <c r="E154" i="4"/>
  <c r="D154" i="4"/>
  <c r="C154" i="4"/>
  <c r="B154" i="4"/>
  <c r="A154" i="4"/>
  <c r="K153" i="4"/>
  <c r="E153" i="4"/>
  <c r="D153" i="4"/>
  <c r="C153" i="4"/>
  <c r="B153" i="4"/>
  <c r="A153" i="4"/>
  <c r="K152" i="4"/>
  <c r="E152" i="4"/>
  <c r="D152" i="4"/>
  <c r="C152" i="4"/>
  <c r="B152" i="4"/>
  <c r="A152" i="4"/>
  <c r="K151" i="4"/>
  <c r="E151" i="4"/>
  <c r="D151" i="4"/>
  <c r="C151" i="4"/>
  <c r="B151" i="4"/>
  <c r="A151" i="4"/>
  <c r="K150" i="4"/>
  <c r="E150" i="4"/>
  <c r="D150" i="4"/>
  <c r="C150" i="4"/>
  <c r="B150" i="4"/>
  <c r="A150" i="4"/>
  <c r="K149" i="4"/>
  <c r="E149" i="4"/>
  <c r="D149" i="4"/>
  <c r="C149" i="4"/>
  <c r="B149" i="4"/>
  <c r="A149" i="4"/>
  <c r="K148" i="4"/>
  <c r="E148" i="4"/>
  <c r="D148" i="4"/>
  <c r="C148" i="4"/>
  <c r="B148" i="4"/>
  <c r="A148" i="4"/>
  <c r="K147" i="4"/>
  <c r="E147" i="4"/>
  <c r="D147" i="4"/>
  <c r="C147" i="4"/>
  <c r="B147" i="4"/>
  <c r="A147" i="4"/>
  <c r="K146" i="4"/>
  <c r="E146" i="4"/>
  <c r="D146" i="4"/>
  <c r="C146" i="4"/>
  <c r="B146" i="4"/>
  <c r="A146" i="4"/>
  <c r="K145" i="4"/>
  <c r="E145" i="4"/>
  <c r="D145" i="4"/>
  <c r="C145" i="4"/>
  <c r="B145" i="4"/>
  <c r="A145" i="4"/>
  <c r="K144" i="4"/>
  <c r="E144" i="4"/>
  <c r="D144" i="4"/>
  <c r="C144" i="4"/>
  <c r="B144" i="4"/>
  <c r="A144" i="4"/>
  <c r="K143" i="4"/>
  <c r="E143" i="4"/>
  <c r="D143" i="4"/>
  <c r="C143" i="4"/>
  <c r="B143" i="4"/>
  <c r="A143" i="4"/>
  <c r="K142" i="4"/>
  <c r="E142" i="4"/>
  <c r="D142" i="4"/>
  <c r="C142" i="4"/>
  <c r="B142" i="4"/>
  <c r="A142" i="4"/>
  <c r="K141" i="4"/>
  <c r="E141" i="4"/>
  <c r="D141" i="4"/>
  <c r="C141" i="4"/>
  <c r="B141" i="4"/>
  <c r="A141" i="4"/>
  <c r="K140" i="4"/>
  <c r="E140" i="4"/>
  <c r="D140" i="4"/>
  <c r="C140" i="4"/>
  <c r="B140" i="4"/>
  <c r="A140" i="4"/>
  <c r="K139" i="4"/>
  <c r="E139" i="4"/>
  <c r="D139" i="4"/>
  <c r="C139" i="4"/>
  <c r="B139" i="4"/>
  <c r="A139" i="4"/>
  <c r="K138" i="4"/>
  <c r="E138" i="4"/>
  <c r="D138" i="4"/>
  <c r="C138" i="4"/>
  <c r="B138" i="4"/>
  <c r="A138" i="4"/>
  <c r="K137" i="4"/>
  <c r="E137" i="4"/>
  <c r="D137" i="4"/>
  <c r="C137" i="4"/>
  <c r="B137" i="4"/>
  <c r="A137" i="4"/>
  <c r="K136" i="4"/>
  <c r="E136" i="4"/>
  <c r="D136" i="4"/>
  <c r="C136" i="4"/>
  <c r="B136" i="4"/>
  <c r="A136" i="4"/>
  <c r="K135" i="4"/>
  <c r="E135" i="4"/>
  <c r="D135" i="4"/>
  <c r="C135" i="4"/>
  <c r="B135" i="4"/>
  <c r="A135" i="4"/>
  <c r="K134" i="4"/>
  <c r="E134" i="4"/>
  <c r="D134" i="4"/>
  <c r="C134" i="4"/>
  <c r="B134" i="4"/>
  <c r="A134" i="4"/>
  <c r="K133" i="4"/>
  <c r="E133" i="4"/>
  <c r="D133" i="4"/>
  <c r="C133" i="4"/>
  <c r="B133" i="4"/>
  <c r="A133" i="4"/>
  <c r="K132" i="4"/>
  <c r="E132" i="4"/>
  <c r="D132" i="4"/>
  <c r="C132" i="4"/>
  <c r="B132" i="4"/>
  <c r="A132" i="4"/>
  <c r="K131" i="4"/>
  <c r="E131" i="4"/>
  <c r="D131" i="4"/>
  <c r="C131" i="4"/>
  <c r="B131" i="4"/>
  <c r="A131" i="4"/>
  <c r="K130" i="4"/>
  <c r="E130" i="4"/>
  <c r="D130" i="4"/>
  <c r="C130" i="4"/>
  <c r="B130" i="4"/>
  <c r="A130" i="4"/>
  <c r="K129" i="4"/>
  <c r="E129" i="4"/>
  <c r="D129" i="4"/>
  <c r="C129" i="4"/>
  <c r="B129" i="4"/>
  <c r="A129" i="4"/>
  <c r="K128" i="4"/>
  <c r="E128" i="4"/>
  <c r="D128" i="4"/>
  <c r="C128" i="4"/>
  <c r="B128" i="4"/>
  <c r="A128" i="4"/>
  <c r="K127" i="4"/>
  <c r="E127" i="4"/>
  <c r="D127" i="4"/>
  <c r="C127" i="4"/>
  <c r="B127" i="4"/>
  <c r="A127" i="4"/>
  <c r="K126" i="4"/>
  <c r="E126" i="4"/>
  <c r="D126" i="4"/>
  <c r="C126" i="4"/>
  <c r="B126" i="4"/>
  <c r="A126" i="4"/>
  <c r="K125" i="4"/>
  <c r="E125" i="4"/>
  <c r="D125" i="4"/>
  <c r="C125" i="4"/>
  <c r="B125" i="4"/>
  <c r="A125" i="4"/>
  <c r="K124" i="4"/>
  <c r="E124" i="4"/>
  <c r="D124" i="4"/>
  <c r="C124" i="4"/>
  <c r="B124" i="4"/>
  <c r="A124" i="4"/>
  <c r="K123" i="4"/>
  <c r="E123" i="4"/>
  <c r="D123" i="4"/>
  <c r="C123" i="4"/>
  <c r="B123" i="4"/>
  <c r="A123" i="4"/>
  <c r="K122" i="4"/>
  <c r="E122" i="4"/>
  <c r="D122" i="4"/>
  <c r="C122" i="4"/>
  <c r="B122" i="4"/>
  <c r="A122" i="4"/>
  <c r="K121" i="4"/>
  <c r="E121" i="4"/>
  <c r="D121" i="4"/>
  <c r="C121" i="4"/>
  <c r="B121" i="4"/>
  <c r="A121" i="4"/>
  <c r="K120" i="4"/>
  <c r="E120" i="4"/>
  <c r="D120" i="4"/>
  <c r="C120" i="4"/>
  <c r="B120" i="4"/>
  <c r="A120" i="4"/>
  <c r="K119" i="4"/>
  <c r="E119" i="4"/>
  <c r="D119" i="4"/>
  <c r="C119" i="4"/>
  <c r="B119" i="4"/>
  <c r="A119" i="4"/>
  <c r="K118" i="4"/>
  <c r="E118" i="4"/>
  <c r="D118" i="4"/>
  <c r="C118" i="4"/>
  <c r="B118" i="4"/>
  <c r="A118" i="4"/>
  <c r="K117" i="4"/>
  <c r="E117" i="4"/>
  <c r="D117" i="4"/>
  <c r="C117" i="4"/>
  <c r="B117" i="4"/>
  <c r="A117" i="4"/>
  <c r="K116" i="4"/>
  <c r="E116" i="4"/>
  <c r="D116" i="4"/>
  <c r="C116" i="4"/>
  <c r="B116" i="4"/>
  <c r="A116" i="4"/>
  <c r="K115" i="4"/>
  <c r="E115" i="4"/>
  <c r="D115" i="4"/>
  <c r="C115" i="4"/>
  <c r="B115" i="4"/>
  <c r="A115" i="4"/>
  <c r="K114" i="4"/>
  <c r="E114" i="4"/>
  <c r="D114" i="4"/>
  <c r="C114" i="4"/>
  <c r="B114" i="4"/>
  <c r="A114" i="4"/>
  <c r="K113" i="4"/>
  <c r="E113" i="4"/>
  <c r="D113" i="4"/>
  <c r="C113" i="4"/>
  <c r="B113" i="4"/>
  <c r="A113" i="4"/>
  <c r="K112" i="4"/>
  <c r="E112" i="4"/>
  <c r="D112" i="4"/>
  <c r="C112" i="4"/>
  <c r="B112" i="4"/>
  <c r="A112" i="4"/>
  <c r="K111" i="4"/>
  <c r="E111" i="4"/>
  <c r="D111" i="4"/>
  <c r="C111" i="4"/>
  <c r="B111" i="4"/>
  <c r="A111" i="4"/>
  <c r="K110" i="4"/>
  <c r="E110" i="4"/>
  <c r="D110" i="4"/>
  <c r="C110" i="4"/>
  <c r="B110" i="4"/>
  <c r="A110" i="4"/>
  <c r="K109" i="4"/>
  <c r="E109" i="4"/>
  <c r="D109" i="4"/>
  <c r="C109" i="4"/>
  <c r="B109" i="4"/>
  <c r="A109" i="4"/>
  <c r="K108" i="4"/>
  <c r="E108" i="4"/>
  <c r="D108" i="4"/>
  <c r="C108" i="4"/>
  <c r="B108" i="4"/>
  <c r="A108" i="4"/>
  <c r="K107" i="4"/>
  <c r="E107" i="4"/>
  <c r="D107" i="4"/>
  <c r="C107" i="4"/>
  <c r="B107" i="4"/>
  <c r="A107" i="4"/>
  <c r="K106" i="4"/>
  <c r="E106" i="4"/>
  <c r="D106" i="4"/>
  <c r="C106" i="4"/>
  <c r="B106" i="4"/>
  <c r="A106" i="4"/>
  <c r="K105" i="4"/>
  <c r="E105" i="4"/>
  <c r="D105" i="4"/>
  <c r="C105" i="4"/>
  <c r="B105" i="4"/>
  <c r="A105" i="4"/>
  <c r="K104" i="4"/>
  <c r="E104" i="4"/>
  <c r="D104" i="4"/>
  <c r="C104" i="4"/>
  <c r="B104" i="4"/>
  <c r="A104" i="4"/>
  <c r="K103" i="4"/>
  <c r="E103" i="4"/>
  <c r="D103" i="4"/>
  <c r="C103" i="4"/>
  <c r="B103" i="4"/>
  <c r="A103" i="4"/>
  <c r="K102" i="4"/>
  <c r="E102" i="4"/>
  <c r="D102" i="4"/>
  <c r="C102" i="4"/>
  <c r="B102" i="4"/>
  <c r="A102" i="4"/>
  <c r="K101" i="4"/>
  <c r="E101" i="4"/>
  <c r="D101" i="4"/>
  <c r="C101" i="4"/>
  <c r="B101" i="4"/>
  <c r="A101" i="4"/>
  <c r="K100" i="4"/>
  <c r="E100" i="4"/>
  <c r="D100" i="4"/>
  <c r="C100" i="4"/>
  <c r="B100" i="4"/>
  <c r="A100" i="4"/>
  <c r="K99" i="4"/>
  <c r="E99" i="4"/>
  <c r="D99" i="4"/>
  <c r="C99" i="4"/>
  <c r="B99" i="4"/>
  <c r="A99" i="4"/>
  <c r="K98" i="4"/>
  <c r="E98" i="4"/>
  <c r="D98" i="4"/>
  <c r="C98" i="4"/>
  <c r="B98" i="4"/>
  <c r="A98" i="4"/>
  <c r="K97" i="4"/>
  <c r="E97" i="4"/>
  <c r="D97" i="4"/>
  <c r="C97" i="4"/>
  <c r="B97" i="4"/>
  <c r="A97" i="4"/>
  <c r="K96" i="4"/>
  <c r="E96" i="4"/>
  <c r="D96" i="4"/>
  <c r="C96" i="4"/>
  <c r="B96" i="4"/>
  <c r="A96" i="4"/>
  <c r="K95" i="4"/>
  <c r="E95" i="4"/>
  <c r="D95" i="4"/>
  <c r="C95" i="4"/>
  <c r="B95" i="4"/>
  <c r="A95" i="4"/>
  <c r="K94" i="4"/>
  <c r="E94" i="4"/>
  <c r="D94" i="4"/>
  <c r="C94" i="4"/>
  <c r="B94" i="4"/>
  <c r="A94" i="4"/>
  <c r="K93" i="4"/>
  <c r="E93" i="4"/>
  <c r="D93" i="4"/>
  <c r="C93" i="4"/>
  <c r="B93" i="4"/>
  <c r="A93" i="4"/>
  <c r="K92" i="4"/>
  <c r="E92" i="4"/>
  <c r="D92" i="4"/>
  <c r="C92" i="4"/>
  <c r="B92" i="4"/>
  <c r="A92" i="4"/>
  <c r="K91" i="4"/>
  <c r="E91" i="4"/>
  <c r="D91" i="4"/>
  <c r="C91" i="4"/>
  <c r="B91" i="4"/>
  <c r="A91" i="4"/>
  <c r="K90" i="4"/>
  <c r="E90" i="4"/>
  <c r="D90" i="4"/>
  <c r="C90" i="4"/>
  <c r="B90" i="4"/>
  <c r="A90" i="4"/>
  <c r="K89" i="4"/>
  <c r="E89" i="4"/>
  <c r="D89" i="4"/>
  <c r="C89" i="4"/>
  <c r="B89" i="4"/>
  <c r="A89" i="4"/>
  <c r="K88" i="4"/>
  <c r="E88" i="4"/>
  <c r="D88" i="4"/>
  <c r="C88" i="4"/>
  <c r="B88" i="4"/>
  <c r="A88" i="4"/>
  <c r="K87" i="4"/>
  <c r="E87" i="4"/>
  <c r="D87" i="4"/>
  <c r="C87" i="4"/>
  <c r="B87" i="4"/>
  <c r="A87" i="4"/>
  <c r="K86" i="4"/>
  <c r="E86" i="4"/>
  <c r="D86" i="4"/>
  <c r="C86" i="4"/>
  <c r="B86" i="4"/>
  <c r="A86" i="4"/>
  <c r="K85" i="4"/>
  <c r="E85" i="4"/>
  <c r="D85" i="4"/>
  <c r="C85" i="4"/>
  <c r="B85" i="4"/>
  <c r="A85" i="4"/>
  <c r="K84" i="4"/>
  <c r="E84" i="4"/>
  <c r="D84" i="4"/>
  <c r="C84" i="4"/>
  <c r="B84" i="4"/>
  <c r="A84" i="4"/>
  <c r="K83" i="4"/>
  <c r="E83" i="4"/>
  <c r="D83" i="4"/>
  <c r="C83" i="4"/>
  <c r="B83" i="4"/>
  <c r="A83" i="4"/>
  <c r="K82" i="4"/>
  <c r="E82" i="4"/>
  <c r="D82" i="4"/>
  <c r="C82" i="4"/>
  <c r="B82" i="4"/>
  <c r="A82" i="4"/>
  <c r="K81" i="4"/>
  <c r="E81" i="4"/>
  <c r="D81" i="4"/>
  <c r="C81" i="4"/>
  <c r="B81" i="4"/>
  <c r="A81" i="4"/>
  <c r="K80" i="4"/>
  <c r="E80" i="4"/>
  <c r="D80" i="4"/>
  <c r="C80" i="4"/>
  <c r="B80" i="4"/>
  <c r="A80" i="4"/>
  <c r="K79" i="4"/>
  <c r="E79" i="4"/>
  <c r="D79" i="4"/>
  <c r="C79" i="4"/>
  <c r="B79" i="4"/>
  <c r="A79" i="4"/>
  <c r="K78" i="4"/>
  <c r="E78" i="4"/>
  <c r="D78" i="4"/>
  <c r="C78" i="4"/>
  <c r="B78" i="4"/>
  <c r="A78" i="4"/>
  <c r="K77" i="4"/>
  <c r="E77" i="4"/>
  <c r="D77" i="4"/>
  <c r="C77" i="4"/>
  <c r="B77" i="4"/>
  <c r="A77" i="4"/>
  <c r="K76" i="4"/>
  <c r="E76" i="4"/>
  <c r="D76" i="4"/>
  <c r="C76" i="4"/>
  <c r="B76" i="4"/>
  <c r="A76" i="4"/>
  <c r="K75" i="4"/>
  <c r="E75" i="4"/>
  <c r="D75" i="4"/>
  <c r="C75" i="4"/>
  <c r="B75" i="4"/>
  <c r="A75" i="4"/>
  <c r="K74" i="4"/>
  <c r="E74" i="4"/>
  <c r="D74" i="4"/>
  <c r="C74" i="4"/>
  <c r="B74" i="4"/>
  <c r="A74" i="4"/>
  <c r="K73" i="4"/>
  <c r="E73" i="4"/>
  <c r="D73" i="4"/>
  <c r="C73" i="4"/>
  <c r="B73" i="4"/>
  <c r="A73" i="4"/>
  <c r="K72" i="4"/>
  <c r="E72" i="4"/>
  <c r="D72" i="4"/>
  <c r="C72" i="4"/>
  <c r="B72" i="4"/>
  <c r="A72" i="4"/>
  <c r="K71" i="4"/>
  <c r="E71" i="4"/>
  <c r="D71" i="4"/>
  <c r="C71" i="4"/>
  <c r="B71" i="4"/>
  <c r="A71" i="4"/>
  <c r="K70" i="4"/>
  <c r="E70" i="4"/>
  <c r="D70" i="4"/>
  <c r="C70" i="4"/>
  <c r="B70" i="4"/>
  <c r="A70" i="4"/>
  <c r="K69" i="4"/>
  <c r="E69" i="4"/>
  <c r="D69" i="4"/>
  <c r="C69" i="4"/>
  <c r="B69" i="4"/>
  <c r="A69" i="4"/>
  <c r="K68" i="4"/>
  <c r="E68" i="4"/>
  <c r="D68" i="4"/>
  <c r="C68" i="4"/>
  <c r="B68" i="4"/>
  <c r="A68" i="4"/>
  <c r="K67" i="4"/>
  <c r="E67" i="4"/>
  <c r="D67" i="4"/>
  <c r="C67" i="4"/>
  <c r="B67" i="4"/>
  <c r="A67" i="4"/>
  <c r="K66" i="4"/>
  <c r="E66" i="4"/>
  <c r="D66" i="4"/>
  <c r="C66" i="4"/>
  <c r="B66" i="4"/>
  <c r="A66" i="4"/>
  <c r="K65" i="4"/>
  <c r="E65" i="4"/>
  <c r="D65" i="4"/>
  <c r="C65" i="4"/>
  <c r="B65" i="4"/>
  <c r="A65" i="4"/>
  <c r="K64" i="4"/>
  <c r="E64" i="4"/>
  <c r="D64" i="4"/>
  <c r="C64" i="4"/>
  <c r="B64" i="4"/>
  <c r="A64" i="4"/>
  <c r="K63" i="4"/>
  <c r="E63" i="4"/>
  <c r="D63" i="4"/>
  <c r="C63" i="4"/>
  <c r="B63" i="4"/>
  <c r="A63" i="4"/>
  <c r="K62" i="4"/>
  <c r="E62" i="4"/>
  <c r="D62" i="4"/>
  <c r="C62" i="4"/>
  <c r="B62" i="4"/>
  <c r="A62" i="4"/>
  <c r="K61" i="4"/>
  <c r="E61" i="4"/>
  <c r="D61" i="4"/>
  <c r="C61" i="4"/>
  <c r="B61" i="4"/>
  <c r="A61" i="4"/>
  <c r="K60" i="4"/>
  <c r="E60" i="4"/>
  <c r="D60" i="4"/>
  <c r="C60" i="4"/>
  <c r="B60" i="4"/>
  <c r="A60" i="4"/>
  <c r="K59" i="4"/>
  <c r="E59" i="4"/>
  <c r="D59" i="4"/>
  <c r="C59" i="4"/>
  <c r="B59" i="4"/>
  <c r="A59" i="4"/>
  <c r="K58" i="4"/>
  <c r="E58" i="4"/>
  <c r="D58" i="4"/>
  <c r="C58" i="4"/>
  <c r="B58" i="4"/>
  <c r="A58" i="4"/>
  <c r="K57" i="4"/>
  <c r="E57" i="4"/>
  <c r="D57" i="4"/>
  <c r="C57" i="4"/>
  <c r="B57" i="4"/>
  <c r="A57" i="4"/>
  <c r="K56" i="4"/>
  <c r="E56" i="4"/>
  <c r="D56" i="4"/>
  <c r="C56" i="4"/>
  <c r="B56" i="4"/>
  <c r="A56" i="4"/>
  <c r="K55" i="4"/>
  <c r="E55" i="4"/>
  <c r="D55" i="4"/>
  <c r="C55" i="4"/>
  <c r="B55" i="4"/>
  <c r="A55" i="4"/>
  <c r="K54" i="4"/>
  <c r="E54" i="4"/>
  <c r="D54" i="4"/>
  <c r="C54" i="4"/>
  <c r="B54" i="4"/>
  <c r="A54" i="4"/>
  <c r="K53" i="4"/>
  <c r="E53" i="4"/>
  <c r="D53" i="4"/>
  <c r="C53" i="4"/>
  <c r="B53" i="4"/>
  <c r="A53" i="4"/>
  <c r="K52" i="4"/>
  <c r="E52" i="4"/>
  <c r="D52" i="4"/>
  <c r="C52" i="4"/>
  <c r="B52" i="4"/>
  <c r="A52" i="4"/>
  <c r="K51" i="4"/>
  <c r="E51" i="4"/>
  <c r="D51" i="4"/>
  <c r="C51" i="4"/>
  <c r="B51" i="4"/>
  <c r="A51" i="4"/>
  <c r="K50" i="4"/>
  <c r="E50" i="4"/>
  <c r="D50" i="4"/>
  <c r="C50" i="4"/>
  <c r="B50" i="4"/>
  <c r="A50" i="4"/>
  <c r="K49" i="4"/>
  <c r="E49" i="4"/>
  <c r="D49" i="4"/>
  <c r="C49" i="4"/>
  <c r="B49" i="4"/>
  <c r="A49" i="4"/>
  <c r="K48" i="4"/>
  <c r="E48" i="4"/>
  <c r="D48" i="4"/>
  <c r="C48" i="4"/>
  <c r="B48" i="4"/>
  <c r="A48" i="4"/>
  <c r="K47" i="4"/>
  <c r="E47" i="4"/>
  <c r="D47" i="4"/>
  <c r="C47" i="4"/>
  <c r="B47" i="4"/>
  <c r="A47" i="4"/>
  <c r="K46" i="4"/>
  <c r="E46" i="4"/>
  <c r="D46" i="4"/>
  <c r="C46" i="4"/>
  <c r="B46" i="4"/>
  <c r="A46" i="4"/>
  <c r="K45" i="4"/>
  <c r="E45" i="4"/>
  <c r="D45" i="4"/>
  <c r="C45" i="4"/>
  <c r="B45" i="4"/>
  <c r="A45" i="4"/>
  <c r="K44" i="4"/>
  <c r="E44" i="4"/>
  <c r="D44" i="4"/>
  <c r="C44" i="4"/>
  <c r="B44" i="4"/>
  <c r="A44" i="4"/>
  <c r="K43" i="4"/>
  <c r="E43" i="4"/>
  <c r="D43" i="4"/>
  <c r="C43" i="4"/>
  <c r="B43" i="4"/>
  <c r="A43" i="4"/>
  <c r="K42" i="4"/>
  <c r="E42" i="4"/>
  <c r="D42" i="4"/>
  <c r="C42" i="4"/>
  <c r="B42" i="4"/>
  <c r="A42" i="4"/>
  <c r="K41" i="4"/>
  <c r="E41" i="4"/>
  <c r="D41" i="4"/>
  <c r="C41" i="4"/>
  <c r="B41" i="4"/>
  <c r="A41" i="4"/>
  <c r="K40" i="4"/>
  <c r="E40" i="4"/>
  <c r="D40" i="4"/>
  <c r="C40" i="4"/>
  <c r="B40" i="4"/>
  <c r="A40" i="4"/>
  <c r="K39" i="4"/>
  <c r="E39" i="4"/>
  <c r="D39" i="4"/>
  <c r="C39" i="4"/>
  <c r="B39" i="4"/>
  <c r="A39" i="4"/>
  <c r="K38" i="4"/>
  <c r="E38" i="4"/>
  <c r="D38" i="4"/>
  <c r="C38" i="4"/>
  <c r="B38" i="4"/>
  <c r="A38" i="4"/>
  <c r="K37" i="4"/>
  <c r="E37" i="4"/>
  <c r="D37" i="4"/>
  <c r="C37" i="4"/>
  <c r="B37" i="4"/>
  <c r="A37" i="4"/>
  <c r="K36" i="4"/>
  <c r="E36" i="4"/>
  <c r="D36" i="4"/>
  <c r="C36" i="4"/>
  <c r="B36" i="4"/>
  <c r="A36" i="4"/>
  <c r="K35" i="4"/>
  <c r="E35" i="4"/>
  <c r="D35" i="4"/>
  <c r="C35" i="4"/>
  <c r="B35" i="4"/>
  <c r="A35" i="4"/>
  <c r="K34" i="4"/>
  <c r="E34" i="4"/>
  <c r="D34" i="4"/>
  <c r="C34" i="4"/>
  <c r="B34" i="4"/>
  <c r="A34" i="4"/>
  <c r="K33" i="4"/>
  <c r="E33" i="4"/>
  <c r="D33" i="4"/>
  <c r="C33" i="4"/>
  <c r="B33" i="4"/>
  <c r="A33" i="4"/>
  <c r="K32" i="4"/>
  <c r="E32" i="4"/>
  <c r="D32" i="4"/>
  <c r="C32" i="4"/>
  <c r="B32" i="4"/>
  <c r="A32" i="4"/>
  <c r="K31" i="4"/>
  <c r="E31" i="4"/>
  <c r="D31" i="4"/>
  <c r="C31" i="4"/>
  <c r="B31" i="4"/>
  <c r="A31" i="4"/>
  <c r="K30" i="4"/>
  <c r="E30" i="4"/>
  <c r="D30" i="4"/>
  <c r="C30" i="4"/>
  <c r="B30" i="4"/>
  <c r="A30" i="4"/>
  <c r="K29" i="4"/>
  <c r="E29" i="4"/>
  <c r="D29" i="4"/>
  <c r="C29" i="4"/>
  <c r="B29" i="4"/>
  <c r="A29" i="4"/>
  <c r="K28" i="4"/>
  <c r="E28" i="4"/>
  <c r="D28" i="4"/>
  <c r="C28" i="4"/>
  <c r="B28" i="4"/>
  <c r="A28" i="4"/>
  <c r="K27" i="4"/>
  <c r="E27" i="4"/>
  <c r="D27" i="4"/>
  <c r="C27" i="4"/>
  <c r="B27" i="4"/>
  <c r="A27" i="4"/>
  <c r="K26" i="4"/>
  <c r="E26" i="4"/>
  <c r="D26" i="4"/>
  <c r="C26" i="4"/>
  <c r="B26" i="4"/>
  <c r="A26" i="4"/>
  <c r="K25" i="4"/>
  <c r="E25" i="4"/>
  <c r="D25" i="4"/>
  <c r="C25" i="4"/>
  <c r="B25" i="4"/>
  <c r="A25" i="4"/>
  <c r="K24" i="4"/>
  <c r="E24" i="4"/>
  <c r="D24" i="4"/>
  <c r="C24" i="4"/>
  <c r="B24" i="4"/>
  <c r="A24" i="4"/>
  <c r="K23" i="4"/>
  <c r="E23" i="4"/>
  <c r="D23" i="4"/>
  <c r="C23" i="4"/>
  <c r="B23" i="4"/>
  <c r="A23" i="4"/>
  <c r="K22" i="4"/>
  <c r="E22" i="4"/>
  <c r="D22" i="4"/>
  <c r="C22" i="4"/>
  <c r="B22" i="4"/>
  <c r="A22" i="4"/>
  <c r="K21" i="4"/>
  <c r="E21" i="4"/>
  <c r="D21" i="4"/>
  <c r="C21" i="4"/>
  <c r="B21" i="4"/>
  <c r="A21" i="4"/>
  <c r="K20" i="4"/>
  <c r="E20" i="4"/>
  <c r="D20" i="4"/>
  <c r="C20" i="4"/>
  <c r="B20" i="4"/>
  <c r="A20" i="4"/>
  <c r="K19" i="4"/>
  <c r="E19" i="4"/>
  <c r="D19" i="4"/>
  <c r="C19" i="4"/>
  <c r="B19" i="4"/>
  <c r="A19" i="4"/>
  <c r="K18" i="4"/>
  <c r="E18" i="4"/>
  <c r="D18" i="4"/>
  <c r="C18" i="4"/>
  <c r="B18" i="4"/>
  <c r="A18" i="4"/>
  <c r="K17" i="4"/>
  <c r="E17" i="4"/>
  <c r="D17" i="4"/>
  <c r="C17" i="4"/>
  <c r="B17" i="4"/>
  <c r="A17" i="4"/>
  <c r="K16" i="4"/>
  <c r="E16" i="4"/>
  <c r="D16" i="4"/>
  <c r="C16" i="4"/>
  <c r="B16" i="4"/>
  <c r="A16" i="4"/>
  <c r="K15" i="4"/>
  <c r="E15" i="4"/>
  <c r="D15" i="4"/>
  <c r="C15" i="4"/>
  <c r="B15" i="4"/>
  <c r="A15" i="4"/>
  <c r="K14" i="4"/>
  <c r="E14" i="4"/>
  <c r="D14" i="4"/>
  <c r="C14" i="4"/>
  <c r="B14" i="4"/>
  <c r="A14" i="4"/>
  <c r="K13" i="4"/>
  <c r="E13" i="4"/>
  <c r="D13" i="4"/>
  <c r="C13" i="4"/>
  <c r="B13" i="4"/>
  <c r="A13" i="4"/>
  <c r="K12" i="4"/>
  <c r="E12" i="4"/>
  <c r="D12" i="4"/>
  <c r="C12" i="4"/>
  <c r="B12" i="4"/>
  <c r="A12" i="4"/>
  <c r="K11" i="4"/>
  <c r="E11" i="4"/>
  <c r="D11" i="4"/>
  <c r="C11" i="4"/>
  <c r="B11" i="4"/>
  <c r="A11" i="4"/>
  <c r="K10" i="4"/>
  <c r="E10" i="4"/>
  <c r="D10" i="4"/>
  <c r="C10" i="4"/>
  <c r="B10" i="4"/>
  <c r="A10" i="4"/>
  <c r="K9" i="4"/>
  <c r="E9" i="4"/>
  <c r="D9" i="4"/>
  <c r="C9" i="4"/>
  <c r="B9" i="4"/>
  <c r="A9" i="4"/>
  <c r="K8" i="4"/>
  <c r="E8" i="4"/>
  <c r="D8" i="4"/>
  <c r="C8" i="4"/>
  <c r="B8" i="4"/>
  <c r="A8" i="4"/>
  <c r="K7" i="4"/>
  <c r="E7" i="4"/>
  <c r="D7" i="4"/>
  <c r="C7" i="4"/>
  <c r="B7" i="4"/>
  <c r="A7" i="4"/>
  <c r="K6" i="4"/>
  <c r="E6" i="4"/>
  <c r="D6" i="4"/>
  <c r="C6" i="4"/>
  <c r="B6" i="4"/>
  <c r="A6" i="4"/>
  <c r="K5" i="4"/>
  <c r="E5" i="4"/>
  <c r="D5" i="4"/>
  <c r="C5" i="4"/>
  <c r="B5" i="4"/>
  <c r="A5" i="4"/>
  <c r="K4" i="4"/>
  <c r="D4" i="4"/>
  <c r="C4" i="4"/>
  <c r="B4" i="4"/>
  <c r="A4" i="4"/>
  <c r="C2" i="4"/>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K43" i="3"/>
  <c r="F43" i="3"/>
  <c r="K42" i="3"/>
  <c r="F42" i="3"/>
  <c r="K41" i="3"/>
  <c r="F41" i="3"/>
  <c r="K40" i="3"/>
  <c r="F40" i="3"/>
  <c r="K39" i="3"/>
  <c r="F39" i="3"/>
  <c r="K38" i="3"/>
  <c r="F38" i="3"/>
  <c r="K37" i="3"/>
  <c r="F37" i="3"/>
  <c r="K36" i="3"/>
  <c r="F36" i="3"/>
  <c r="K35" i="3"/>
  <c r="F35" i="3"/>
  <c r="K34" i="3"/>
  <c r="F34" i="3"/>
  <c r="K33" i="3"/>
  <c r="F33" i="3"/>
  <c r="K32" i="3"/>
  <c r="F32" i="3"/>
  <c r="K31" i="3"/>
  <c r="F31" i="3"/>
  <c r="K30" i="3"/>
  <c r="F30" i="3"/>
  <c r="K29" i="3"/>
  <c r="F29" i="3"/>
  <c r="K28" i="3"/>
  <c r="F28" i="3"/>
  <c r="K27" i="3"/>
  <c r="F27" i="3"/>
  <c r="K26" i="3"/>
  <c r="F26" i="3"/>
  <c r="K25" i="3"/>
  <c r="F25" i="3"/>
  <c r="K24" i="3"/>
  <c r="F24" i="3"/>
  <c r="K23" i="3"/>
  <c r="F23" i="3"/>
  <c r="K22" i="3"/>
  <c r="F22" i="3"/>
  <c r="K21" i="3"/>
  <c r="F21" i="3"/>
  <c r="K20" i="3"/>
  <c r="F20" i="3"/>
  <c r="K19" i="3"/>
  <c r="F19" i="3"/>
  <c r="K18" i="3"/>
  <c r="F18" i="3"/>
  <c r="K17" i="3"/>
  <c r="F17" i="3"/>
  <c r="K16" i="3"/>
  <c r="F16" i="3"/>
  <c r="K15" i="3"/>
  <c r="F15" i="3"/>
  <c r="K14" i="3"/>
  <c r="F14" i="3"/>
  <c r="K13" i="3"/>
  <c r="F13" i="3"/>
  <c r="K12" i="3"/>
  <c r="F12" i="3"/>
  <c r="K11" i="3"/>
  <c r="F11" i="3"/>
  <c r="K10" i="3"/>
  <c r="F10" i="3"/>
  <c r="K9" i="3"/>
  <c r="F9" i="3"/>
  <c r="K8" i="3"/>
  <c r="F8" i="3"/>
  <c r="K7" i="3"/>
  <c r="F7" i="3"/>
  <c r="K6" i="3"/>
  <c r="F6" i="3"/>
  <c r="K5" i="3"/>
  <c r="F5" i="3"/>
  <c r="K4" i="3"/>
  <c r="F4" i="3"/>
  <c r="K3" i="3"/>
  <c r="F3" i="3"/>
  <c r="K2" i="3"/>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98" authorId="0" shapeId="0" xr:uid="{00000000-0006-0000-0200-000001000000}">
      <text>
        <r>
          <rPr>
            <sz val="11"/>
            <color theme="1"/>
            <rFont val="Calibri"/>
            <scheme val="minor"/>
          </rPr>
          <t>======
ID#AAABO79z-P0
Aldrian Obaja    (2024-06-04 12:29:23)
Perlu knowledge base</t>
        </r>
      </text>
    </comment>
  </commentList>
  <extLst>
    <ext xmlns:r="http://schemas.openxmlformats.org/officeDocument/2006/relationships" uri="GoogleSheetsCustomDataVersion2">
      <go:sheetsCustomData xmlns:go="http://customooxmlschemas.google.com/" r:id="rId1" roundtripDataSignature="AMtx7miSQN261Yv4ThTJrko8WjqgO1+ZEw=="/>
    </ext>
  </extLst>
</comments>
</file>

<file path=xl/sharedStrings.xml><?xml version="1.0" encoding="utf-8"?>
<sst xmlns="http://schemas.openxmlformats.org/spreadsheetml/2006/main" count="2369" uniqueCount="1026">
  <si>
    <t>sumber: https://ejaan.kemdikbud.go.id/</t>
  </si>
  <si>
    <t>Penggunaan Huruf (H)</t>
  </si>
  <si>
    <t>A</t>
  </si>
  <si>
    <t>Huruf Abjad</t>
  </si>
  <si>
    <t>B</t>
  </si>
  <si>
    <t>Huruf Vokal</t>
  </si>
  <si>
    <t>C</t>
  </si>
  <si>
    <t>Huruf Konsonan</t>
  </si>
  <si>
    <t>D</t>
  </si>
  <si>
    <t>Gabungan Huruf Vokal</t>
  </si>
  <si>
    <t>E</t>
  </si>
  <si>
    <t>Gabungan Huruf Konsonan</t>
  </si>
  <si>
    <t>F</t>
  </si>
  <si>
    <t>Huruf Kapital</t>
  </si>
  <si>
    <t>G</t>
  </si>
  <si>
    <t>Huruf Miring</t>
  </si>
  <si>
    <t>H</t>
  </si>
  <si>
    <t>Huruf Tebal</t>
  </si>
  <si>
    <t>Penulisan Kata (K)</t>
  </si>
  <si>
    <t>Kata Dasar</t>
  </si>
  <si>
    <t>Kata Turunan</t>
  </si>
  <si>
    <t>Pemenggalan Kata</t>
  </si>
  <si>
    <t>Kata Depan</t>
  </si>
  <si>
    <t>Partikel</t>
  </si>
  <si>
    <t>Singkatan</t>
  </si>
  <si>
    <t>Angka dan Bilangan</t>
  </si>
  <si>
    <t>Kata Ganti ku-, kau-, -ku, -mu, dan -nya</t>
  </si>
  <si>
    <t>I</t>
  </si>
  <si>
    <t>Kata Sandang si dan sang</t>
  </si>
  <si>
    <t>Penggunaan Tanda Baca (T)</t>
  </si>
  <si>
    <t>Tanda Titik (.)</t>
  </si>
  <si>
    <t>Tanda Koma (,)</t>
  </si>
  <si>
    <t>Tanda Titik Koma (;)</t>
  </si>
  <si>
    <t>Tanda Titik Dua (:)</t>
  </si>
  <si>
    <t>Tanda Hubung (-)</t>
  </si>
  <si>
    <t>Tanda Pisah (—)</t>
  </si>
  <si>
    <t>Tanda Tanya (?)</t>
  </si>
  <si>
    <t>Tanda Seru (!)</t>
  </si>
  <si>
    <t>Tanda Elipsis (…)</t>
  </si>
  <si>
    <t>J</t>
  </si>
  <si>
    <t>Tanda Petik ("…")</t>
  </si>
  <si>
    <t>K</t>
  </si>
  <si>
    <t>Tanda Petik Tunggal ('…')</t>
  </si>
  <si>
    <t>L</t>
  </si>
  <si>
    <t>Tanda Kurung ((…))</t>
  </si>
  <si>
    <t>M</t>
  </si>
  <si>
    <t>Tanda Kurung Siku ([…])</t>
  </si>
  <si>
    <t>N</t>
  </si>
  <si>
    <t>Tanda Garis Miring (/)</t>
  </si>
  <si>
    <t>O</t>
  </si>
  <si>
    <t>Tanda Apostrof (')</t>
  </si>
  <si>
    <t>No</t>
  </si>
  <si>
    <t>Kode</t>
  </si>
  <si>
    <t>Nama Kategori</t>
  </si>
  <si>
    <t>Sub-Kategori</t>
  </si>
  <si>
    <t>Termasuk</t>
  </si>
  <si>
    <t>Deskripsi</t>
  </si>
  <si>
    <t>Contoh</t>
  </si>
  <si>
    <t>Catatan</t>
  </si>
  <si>
    <t>HA01</t>
  </si>
  <si>
    <t>Tidak</t>
  </si>
  <si>
    <t>Huruf dalam abjad bahasa Indonesia ada 26 seperti dalam tabel berikut.</t>
  </si>
  <si>
    <t>HB01</t>
  </si>
  <si>
    <t>Vokal dalam bahasa Indonesia dilambangkan menjadi lima huruf, yaitu a, e, i, o, dan u.</t>
  </si>
  <si>
    <t>HC01</t>
  </si>
  <si>
    <t>Konsonan dalam bahasa Indonesia dilambangkan menjadi 21 huruf, yaitu b, c, d, f, g, h, j, k, l, m, n, p, q, r, s, t, v, w, x, y, dan z.</t>
  </si>
  <si>
    <t>HD01</t>
  </si>
  <si>
    <t>Monoftong</t>
  </si>
  <si>
    <t>Monoftong dalam bahasa Indonesia dilambangkan dengan gabungan huruf vokal eu yang dilafalkan [ɘ].</t>
  </si>
  <si>
    <t>HD02</t>
  </si>
  <si>
    <t>Diftong</t>
  </si>
  <si>
    <t>Diftong dalam bahasa Indonesia dilambangkan dengan gabungan huruf vokal ai, au, ei, dan oi.</t>
  </si>
  <si>
    <t>HE01</t>
  </si>
  <si>
    <t>Gabungan huruf konsonan kh, ng, ny, dan sy melambangkan satu bunyi konsonan.</t>
  </si>
  <si>
    <t>HF01</t>
  </si>
  <si>
    <t>Ya</t>
  </si>
  <si>
    <t>Huruf kapital digunakan sebagai huruf pertama awal kalimat.</t>
  </si>
  <si>
    <t>Apa maksudnya?
Tolong ambilkan buku itu!
Kita harus bekerja keras.
Pekerjaan itu akan selesai dalam 1 jam.</t>
  </si>
  <si>
    <t>HF02</t>
  </si>
  <si>
    <t>Huruf kapital digunakan sebagai huruf pertama unsur nama orang, termasuk julukan.</t>
  </si>
  <si>
    <t>Amir Hamzah
Dewi Sartika
André-Marie Ampère
James Watt
Mujair
Rudolf Diesel
Bapak Koperasi
Jenderal Kancil</t>
  </si>
  <si>
    <t>HF03</t>
  </si>
  <si>
    <r>
      <rPr>
        <sz val="11"/>
        <color theme="1"/>
        <rFont val="Calibri"/>
      </rPr>
      <t>Huruf kapital </t>
    </r>
    <r>
      <rPr>
        <i/>
        <sz val="11"/>
        <color theme="1"/>
        <rFont val="Calibri"/>
      </rPr>
      <t>tidak</t>
    </r>
    <r>
      <rPr>
        <sz val="11"/>
        <color theme="1"/>
        <rFont val="Calibri"/>
      </rPr>
      <t> digunakan sebagai huruf pertama nama orang yang digunakan sebagai nama jenis atau satuan ukuran.</t>
    </r>
  </si>
  <si>
    <t>5 ampere
15 watt
ikan mujair
mesin diesel</t>
  </si>
  <si>
    <t>HF04</t>
  </si>
  <si>
    <t>Huruf kapital digunakan pada nama orang seperti pada nama teori, hukum, dan rumus.</t>
  </si>
  <si>
    <t>teori Darwin
hukum Archimedes
rumus Phytagoras</t>
  </si>
  <si>
    <t>HF05</t>
  </si>
  <si>
    <r>
      <rPr>
        <sz val="11"/>
        <color theme="1"/>
        <rFont val="Calibri"/>
      </rPr>
      <t>Huruf kapital </t>
    </r>
    <r>
      <rPr>
        <i/>
        <sz val="11"/>
        <color theme="1"/>
        <rFont val="Calibri"/>
      </rPr>
      <t>tidak</t>
    </r>
    <r>
      <rPr>
        <sz val="11"/>
        <color theme="1"/>
        <rFont val="Calibri"/>
      </rPr>
      <t> digunakan untuk menuliskan huruf pertama kata yang bermakna 'anak dari', seperti </t>
    </r>
    <r>
      <rPr>
        <i/>
        <sz val="11"/>
        <color theme="1"/>
        <rFont val="Calibri"/>
      </rPr>
      <t>bin</t>
    </r>
    <r>
      <rPr>
        <sz val="11"/>
        <color theme="1"/>
        <rFont val="Calibri"/>
      </rPr>
      <t>, </t>
    </r>
    <r>
      <rPr>
        <i/>
        <sz val="11"/>
        <color theme="1"/>
        <rFont val="Calibri"/>
      </rPr>
      <t>binti</t>
    </r>
    <r>
      <rPr>
        <sz val="11"/>
        <color theme="1"/>
        <rFont val="Calibri"/>
      </rPr>
      <t>, </t>
    </r>
    <r>
      <rPr>
        <i/>
        <sz val="11"/>
        <color theme="1"/>
        <rFont val="Calibri"/>
      </rPr>
      <t>boru</t>
    </r>
    <r>
      <rPr>
        <sz val="11"/>
        <color theme="1"/>
        <rFont val="Calibri"/>
      </rPr>
      <t>, dan </t>
    </r>
    <r>
      <rPr>
        <i/>
        <sz val="11"/>
        <color theme="1"/>
        <rFont val="Calibri"/>
      </rPr>
      <t>van</t>
    </r>
    <r>
      <rPr>
        <sz val="11"/>
        <color theme="1"/>
        <rFont val="Calibri"/>
      </rPr>
      <t>, kecuali dituliskan sebagai awal nama atau huruf pertama kata tugas </t>
    </r>
    <r>
      <rPr>
        <i/>
        <sz val="11"/>
        <color theme="1"/>
        <rFont val="Calibri"/>
      </rPr>
      <t>dari</t>
    </r>
    <r>
      <rPr>
        <sz val="11"/>
        <color theme="1"/>
        <rFont val="Calibri"/>
      </rPr>
      <t>.</t>
    </r>
  </si>
  <si>
    <t>Abdul Rahman bin Zaini
Fatimah binti Salim
Indani boru Sitanggang
Ayam Jantan dari Timur
Charles Adriaan van Ophuijsen
Salah satu pencetak gol terbanyak adalah Van Basten.</t>
  </si>
  <si>
    <t>HF06</t>
  </si>
  <si>
    <t>Huruf kapital digunakan pada awal kalimat dalam petikan langsung</t>
  </si>
  <si>
    <t>Ibu berpesan, "Berhati-hatilah, Nak!"
"Mereka berhasil meraih medali emas," katanya.
"Besok pagi," kata Rino, "mereka akan berangkat."</t>
  </si>
  <si>
    <t>HF07</t>
  </si>
  <si>
    <t>Huruf kapital digunakan sebagai huruf pertama dalam hal tertentu yang berkaitan dengan nama agama, kitab suci, dan Tuhan, termasuk sebutan dan kata ganti Tuhan serta singkatan nama Tuhan.</t>
  </si>
  <si>
    <t>Buddha
Hindu
Islam
Kristen
Konghucu
Al-Qur'an
Alkitab
Weda
Allah
Tuhan
Allah Yang Maha Kuasa akan menunjukkan jalan-Nya.
Ya, Tuhan, bimbinglah hamba ke jalan yang Engkau beri rahmat.
Tuhan YME (Yang Maha Esa)
Allah Swt. (Subhanahuwataala)</t>
  </si>
  <si>
    <t>HF08</t>
  </si>
  <si>
    <t>Huruf kapital digunakan sebagai huruf pertama unsur nama gelar kehormatan, kebangsawanan, keturunan, keagamaan, atau akademik yang diikuti nama orang dan gelar akademik yang mengikuti nama orang.</t>
  </si>
  <si>
    <t>Mahaputra Yamin
Teuku Umar
La Ode Khairudin
Kiai Haji Hasjim Asy'ari
Doktor Mohammad Hatta
Irwansyah, Magister Humaniora</t>
  </si>
  <si>
    <t>HF09</t>
  </si>
  <si>
    <t>Huruf kapital digunakan sebagai huruf pertama unsur nama gelar kehormatan, keturunan, keagamaan, profesi, serta nama jabatan dan kepangkatan yang digunakan sebagai sapaan.</t>
  </si>
  <si>
    <t>Selamat datang, Yang Mulia.
Semoga berbahagia, Raden.
Terima kasih, Kiai.
Selamat pagi, Dokter.
Silakan duduk, Prof.
Siap, Jenderal.</t>
  </si>
  <si>
    <t>HF10</t>
  </si>
  <si>
    <t>Huruf kapital digunakan sebagai huruf pertama unsur nama jabatan dan pangkat yang diikuti nama orang atau yang digunakan sebagai pengganti nama orang, nama instansi, atau nama tempat.</t>
  </si>
  <si>
    <t>Wakil Presiden Adam Malik
Perdana Menteri Nehru
Profesor Anton M. Moeliono
Laksamana Muda Udara Husein Sastranegara
Proklamator Republik Indonesia
Sekretaris Jenderal Kementerian Luar Negeri
Gubernur Papua Barat</t>
  </si>
  <si>
    <t>HF11</t>
  </si>
  <si>
    <t>Huruf kapital digunakan sebagai huruf pertama seperti pada nama bangsa, suku, bahasa, dan aksara.</t>
  </si>
  <si>
    <t>bangsa Indonesia
suku Dani
bahasa Tolaki
aksara Kaganga</t>
  </si>
  <si>
    <t>HF12</t>
  </si>
  <si>
    <r>
      <rPr>
        <sz val="11"/>
        <color theme="1"/>
        <rFont val="Calibri"/>
      </rPr>
      <t>Huruf kapital </t>
    </r>
    <r>
      <rPr>
        <i/>
        <sz val="11"/>
        <color theme="1"/>
        <rFont val="Calibri"/>
      </rPr>
      <t>tidak</t>
    </r>
    <r>
      <rPr>
        <sz val="11"/>
        <color theme="1"/>
        <rFont val="Calibri"/>
      </rPr>
      <t> digunakan pada nama bangsa, suku, bahasa, dan aksara yang berupa bentuk dasar kata turunan.</t>
    </r>
  </si>
  <si>
    <t>pengindonesiaan kata asing
keinggris-inggrisan
kesunda-sundaan</t>
  </si>
  <si>
    <t>HF13</t>
  </si>
  <si>
    <t>Huruf kapital digunakan pada huruf pertama, seperti pada nama tahun, bulan, hari, dan hari besar atau hari raya.</t>
  </si>
  <si>
    <t>tahun Hijriah
bulan Agustus
hari Jumat
hari Lebaran
tarikh Masehi
bulan Maulid
hari Galungan
hari Natal</t>
  </si>
  <si>
    <t>HF14</t>
  </si>
  <si>
    <t>Huruf kapital digunakan pada huruf pertama unsur nama peristiwa sejarah.</t>
  </si>
  <si>
    <t>Konferensi Asia Afrika
Perang Dunia II
Proklamasi Kemerdekaan Indonesia
Hari Pendidikan Nasional</t>
  </si>
  <si>
    <t>HF15</t>
  </si>
  <si>
    <t>Huruf pertama peristiwa sejarah yang tidak digunakan sebagai nama ditulis dengan huruf nonkapital.</t>
  </si>
  <si>
    <t>Kami memperingati proklamasi kemerdekaan setiap tahun.
Perlombaan senjata membawa risiko pecahnya perang dunia.</t>
  </si>
  <si>
    <t>HF16</t>
  </si>
  <si>
    <t>Huruf kapital digunakan sebagai huruf pertama nama geografi.</t>
  </si>
  <si>
    <t>Benua Afrika
Asia Tenggara
Pulau Miangas
Jazirah Arab
Dataran Tinggi Dieng
Gunung Semeru
Pegunungan Himalaya
Bukit Barisan
Danau Toba
Ngarai Sianok
Lembah Baliem
Sungai Mamberamo
Tanjung Harapan
Selat Lombok
Teluk Persia
Terusan Suez
Jawa Barat
Jakarta
Kabupaten Konawe
Kota Kupang
Kecamatan Rengasdengklok
Distrik Samofa
Desa Sentul
Kelurahan Rawamangun
Jalan Polonia
Gang Kelinci
Lantai II Gedung Tabrani
Ruang Poerwadarminta Gedung Yudistira</t>
  </si>
  <si>
    <t>Nama yang disertai nama geografi dan merupakan nama jenis dapat dikontraskan atau disejajarkan dengan nama jenis lain dalam kelompoknya.
Misalnya:
Kita mengenal berbagai macam gula, seperti gula jawa, gula pasir, gula tebu, gula aren, dan gula anggur.
Kunci inggris, kunci tolak, dan kunci ring mempunyai fungsi yang berbeda.</t>
  </si>
  <si>
    <t>HF17</t>
  </si>
  <si>
    <t>Huruf pertama unsur geografi yang tidak diikuti nama diri ditulis dengan huruf nonkapital.</t>
  </si>
  <si>
    <t>berlayar ke teluk
mandi di sungai
menyeberangi selat
berenang di danau</t>
  </si>
  <si>
    <t>HF18</t>
  </si>
  <si>
    <t>Huruf pertama nama diri geografi yang digunakan sebagai nama jenis ditulis dengan huruf nonkapital.</t>
  </si>
  <si>
    <t>jeruk bali (Citrus maxima)
kacang bogor (Voandzeia subterranea)
nangka belanda (Anona muricata)
petai cina (Leucaena glauca)</t>
  </si>
  <si>
    <t>HF19</t>
  </si>
  <si>
    <t>Huruf kapital digunakan untuk nama geografi yang menyatakan asal daerah.</t>
  </si>
  <si>
    <t>batik Cirebon
bubur Manado
film Indonesia
kopi Gayo
satai Madura
soto Banjar
tari Bali</t>
  </si>
  <si>
    <t>HF20</t>
  </si>
  <si>
    <t>Huruf kapital digunakan sebagai huruf pertama semua kata (termasuk unsur bentuk ulang utuh) seperti pada nama negara, lembaga, badan, organisasi, atau dokumen, kecuali kata tugas.</t>
  </si>
  <si>
    <t>Bosnia dan Herzegovina
Ikatan Ahli Kesehatan Masyarakat Indonesia
Kitab Undang-Undang Hukum Pidana
Majelis Permusyawaratan Rakyat Republik Indonesia
Peraturan Presiden Republik Indonesia Nomor 63 Tahun 2019 tentang Penggunaan Bahasa Indonesia
Perserikatan Bangsa-Bangsa</t>
  </si>
  <si>
    <t>HF21</t>
  </si>
  <si>
    <t>Huruf kapital digunakan sebagai huruf pertama setiap kata (termasuk unsur bentuk ulang utuh) di dalam judul buku, karangan, artikel, dan makalah, serta nama media massa, kecuali kata tugas yang tidak terletak pada posisi awal.</t>
  </si>
  <si>
    <t>Saya telah membaca buku Dari Ave Maria ke Jalan Lain ke Roma.
Tulisan itu dimuat dalam majalah Bahasa dan Sastra.
Dia agen surat kabar Sinar Pembangunan.
Berita berjudul "Listrik Sahabat Petani" dimuat di paktani.com.
Ia menyajikan makalah "Penerapan Asas-Asas Hukum Perdata".</t>
  </si>
  <si>
    <t>HF22</t>
  </si>
  <si>
    <t>Huruf kapital digunakan sebagai huruf pertama unsur singkatan nama gelar dan nama pangkat.</t>
  </si>
  <si>
    <t>S.E.         sarjana ekonomi
M.Si.         magister sains
Hj.         hajah
Pdt.         pendeta
Dg.         daeng
Dt.         datuk
K.R.T.         kanjeng raden tumenggung
Kol.         kolonel</t>
  </si>
  <si>
    <t>HF23</t>
  </si>
  <si>
    <r>
      <rPr>
        <sz val="11"/>
        <color theme="1"/>
        <rFont val="Calibri"/>
      </rPr>
      <t>Huruf kapital digunakan sebagai huruf pertama kata penunjuk hubungan kekerabatan, seperti </t>
    </r>
    <r>
      <rPr>
        <i/>
        <sz val="11"/>
        <color theme="1"/>
        <rFont val="Calibri"/>
      </rPr>
      <t>bapak</t>
    </r>
    <r>
      <rPr>
        <sz val="11"/>
        <color theme="1"/>
        <rFont val="Calibri"/>
      </rPr>
      <t>, </t>
    </r>
    <r>
      <rPr>
        <i/>
        <sz val="11"/>
        <color theme="1"/>
        <rFont val="Calibri"/>
      </rPr>
      <t>ibu</t>
    </r>
    <r>
      <rPr>
        <sz val="11"/>
        <color theme="1"/>
        <rFont val="Calibri"/>
      </rPr>
      <t>, </t>
    </r>
    <r>
      <rPr>
        <i/>
        <sz val="11"/>
        <color theme="1"/>
        <rFont val="Calibri"/>
      </rPr>
      <t>kakak</t>
    </r>
    <r>
      <rPr>
        <sz val="11"/>
        <color theme="1"/>
        <rFont val="Calibri"/>
      </rPr>
      <t>, dan </t>
    </r>
    <r>
      <rPr>
        <i/>
        <sz val="11"/>
        <color theme="1"/>
        <rFont val="Calibri"/>
      </rPr>
      <t>adik</t>
    </r>
    <r>
      <rPr>
        <sz val="11"/>
        <color theme="1"/>
        <rFont val="Calibri"/>
      </rPr>
      <t> serta kata atau ungkapan lain (termasuk unsur bentuk ulang utuh) yang digunakan sebagai sapaan.</t>
    </r>
  </si>
  <si>
    <t>"Kapan Bapak berangkat?" tanya Hasan.
Dedi bertanya, "Itu apa, Bu?"
"Silakan duduk, Dik!" kata Rani.
Surat Saudara telah kami terima dengan baik.
"Hai, Kutu Buku, sedang membaca apa?"
"Selamat belajar, Anak-Anak."
"Sampai berjumpa kembali, Teman-Teman."</t>
  </si>
  <si>
    <t>HF23a</t>
  </si>
  <si>
    <r>
      <rPr>
        <sz val="11"/>
        <color theme="1"/>
        <rFont val="Calibri"/>
      </rPr>
      <t>Kata </t>
    </r>
    <r>
      <rPr>
        <i/>
        <sz val="11"/>
        <color theme="1"/>
        <rFont val="Calibri"/>
      </rPr>
      <t>Anda</t>
    </r>
    <r>
      <rPr>
        <sz val="11"/>
        <color theme="1"/>
        <rFont val="Calibri"/>
      </rPr>
      <t> ditulis dengan huruf awal kapital.</t>
    </r>
  </si>
  <si>
    <t>Sudahkah Anda tahu?
Hanya teman Anda yang mengerti masalah itu.</t>
  </si>
  <si>
    <t>HF23b</t>
  </si>
  <si>
    <t>Kata atau ungkapan yang digunakan dalam pengacuan ditulis dengan huruf awal kapital.</t>
  </si>
  <si>
    <t>"Bu, saya sudah melaporkan hal ini kepada Bapak."
Besok Paman akan datang bersama kakakmu.</t>
  </si>
  <si>
    <t>HF23c</t>
  </si>
  <si>
    <t>Istilah kekerabatan yang diikuti oleh kata yang menunjukkan kepemilikan ditulis dengan huruf nonkapital.</t>
  </si>
  <si>
    <t>Kita harus menghormati bapak dan ibu kita.
Semua kakak dan adik saya sudah berkeluarga.</t>
  </si>
  <si>
    <t>HG01</t>
  </si>
  <si>
    <t>Huruf miring digunakan untuk menuliskan judul buku, judul film, judul album lagu, judul acara televisi, judul siniar, judul lakon, dan nama media massa yang dikutip dalam tulisan, termasuk dalam daftar pustaka.</t>
  </si>
  <si>
    <t>Saya sudah membaca buku Salah Asuhan karangan Abdoel Moeis.
Majalah Poedjangga Baroe menggelorakan semangat kebangsaan.
Berita itu muncul dalam surat kabar Cakrawala.
Badan Pengembangan dan Pembinaan Bahasa. 2018. Kamus Besar Bahasa Indonesia. Edisi Kelima. Cetakan Kedua. Jakarta: Balai Pustaka.
Acara Bulan Bahasa dimuat di kabarbahasa.com.
Sinetron Keluarga Cemara sudah ditayangkan sebanyak belasan episode.
Film Habibie dan Ainun diangkat dari kisah nyata.
Menteri Pendidikan meluncurkan album Simfoni Merdeka Belajar.
Siniar Celetuk Bahasa mengangkat tema kebahasaan.
Lakon Petruk Jadi Raja dipentaskan semalam suntuk.</t>
  </si>
  <si>
    <t>HG02</t>
  </si>
  <si>
    <t>Huruf miring digunakan untuk menegaskan atau mengkhususkan huruf, bagian kata, kata, atau kelompok kata dalam kalimat.</t>
  </si>
  <si>
    <t>Huruf terakhir kata abad adalah d.
Imbuhan ber- pada kata berjasa bermakna 'memiliki'.
Dalam bab ini tidak dibahas penggunaan tanda baca.
Buatlah kalimat dengan menggunakan ungkapan lepas tangan!</t>
  </si>
  <si>
    <t>HG03</t>
  </si>
  <si>
    <t>Huruf miring digunakan untuk menuliskan kata atau ungkapan dalam bahasa daerah atau bahasa asing.</t>
  </si>
  <si>
    <t>Kita perlu memperhitungkan rencana kegiatan dengan baik agar tidak malapeh awo.
Nama ilmiah buah manggis ialah Garcinia mangostana.
Weltanschauung bermakna 'pandangan dunia'.
Ungkapan tut wuri handayani merupakan semboyan pendidikan.
Istilah men sana in corpore sano sering digunakan dalam bidang olahraga.</t>
  </si>
  <si>
    <t>a. Nama diri, seperti nama orang, lembaga, organisasi, atau merek dagang dalam bahasa asing atau bahasa daerah tidak ditulis dengan huruf miring.
b. Dalam naskah tulisan tangan atau mesin tik (bukan komputer), bagian yang akan dicetak miring ditandai dengan garis bawah satu.</t>
  </si>
  <si>
    <t>HH01</t>
  </si>
  <si>
    <t>Huruf tebal digunakan untuk menegaskan bagian tulisan yang sudah ditulis miring.</t>
  </si>
  <si>
    <r>
      <rPr>
        <sz val="11"/>
        <color theme="1"/>
        <rFont val="Calibri"/>
      </rPr>
      <t>Huruf </t>
    </r>
    <r>
      <rPr>
        <i/>
        <sz val="11"/>
        <color theme="1"/>
        <rFont val="Calibri"/>
      </rPr>
      <t>dh</t>
    </r>
    <r>
      <rPr>
        <sz val="11"/>
        <color theme="1"/>
        <rFont val="Calibri"/>
      </rPr>
      <t>, seperti pada kata </t>
    </r>
    <r>
      <rPr>
        <i/>
        <sz val="11"/>
        <color theme="1"/>
        <rFont val="Calibri"/>
      </rPr>
      <t>Rama</t>
    </r>
    <r>
      <rPr>
        <b/>
        <i/>
        <sz val="11"/>
        <color theme="1"/>
        <rFont val="Calibri"/>
      </rPr>
      <t>dh</t>
    </r>
    <r>
      <rPr>
        <i/>
        <sz val="11"/>
        <color theme="1"/>
        <rFont val="Calibri"/>
      </rPr>
      <t>an</t>
    </r>
    <r>
      <rPr>
        <sz val="11"/>
        <color theme="1"/>
        <rFont val="Calibri"/>
      </rPr>
      <t xml:space="preserve">, tidak terdapat dalam Ejaan Bahasa Indonesia. Kata et dalam ungkapan ora </t>
    </r>
    <r>
      <rPr>
        <b/>
        <sz val="11"/>
        <color theme="1"/>
        <rFont val="Calibri"/>
      </rPr>
      <t>et</t>
    </r>
    <r>
      <rPr>
        <sz val="11"/>
        <color theme="1"/>
        <rFont val="Calibri"/>
      </rPr>
      <t xml:space="preserve"> labora berarti 'dan'.</t>
    </r>
  </si>
  <si>
    <t>Dalam naskah tulisan tangan atau mesin tik (bukan komputer), bagian yang akan dicetak tebal ditandai dengan garis bawah dua.</t>
  </si>
  <si>
    <t>HH02</t>
  </si>
  <si>
    <t>Huruf tebal digunakan untuk menegaskan bagian karangan, seperti bab atau subbab.</t>
  </si>
  <si>
    <r>
      <rPr>
        <b/>
        <sz val="11"/>
        <color theme="1"/>
        <rFont val="Calibri"/>
      </rPr>
      <t>BAB I PENDAHULUAN</t>
    </r>
    <r>
      <rPr>
        <sz val="11"/>
        <color theme="1"/>
        <rFont val="Calibri"/>
      </rPr>
      <t xml:space="preserve">
  </t>
    </r>
    <r>
      <rPr>
        <b/>
        <sz val="11"/>
        <color theme="1"/>
        <rFont val="Calibri"/>
      </rPr>
      <t>1.1 Latar Belakang dan Masalah</t>
    </r>
    <r>
      <rPr>
        <sz val="11"/>
        <color theme="1"/>
        <rFont val="Calibri"/>
      </rPr>
      <t xml:space="preserve">
    Kondisi kebahasaan di Indonesia saat ini diwarnai oleh bahasa standar ….</t>
    </r>
  </si>
  <si>
    <t>KA01</t>
  </si>
  <si>
    <t>Kata dasar ditulis secara mandiri.</t>
  </si>
  <si>
    <t>kantor
pergi
ramai
sangat</t>
  </si>
  <si>
    <t>KB01a</t>
  </si>
  <si>
    <t>Kata Berimbuhan</t>
  </si>
  <si>
    <t>Kata yang mendapat imbuhan (awalan, sisipan, akhiran, serta gabungan awalan dan akhiran) ditulis serangkai dengan imbuhannya.</t>
  </si>
  <si>
    <t>berjalan
mempermudah
menulis
dijual
pembaca
semula
terbatas
gelembung
kemilau
kinerja
gerejawi
kamerawan
lukisan
seniman
sukuisme
kemauan
pemungutan
perbaikan</t>
  </si>
  <si>
    <t>KB01b</t>
  </si>
  <si>
    <t>Kata yang mendapat bentuk terikat ditulis serangkai jika mengacu pada konsep keilmuan tertentu.</t>
  </si>
  <si>
    <t>adibusana
aerodinamika
antargolongan
antikekerasan
awahama
bikarbonat
biokimia
dekameter
demoralisasi
dwiwarna
ekabahasa
ekstrakurikuler
infrastruktur
inkonvensional
kontraindikasi
kosponsor
lokakarya
mancanegara
makroekonomi
mikrobiologi
multilateral
narapidana
nirgagasan
nonkolaborasi
paripurna
pascakebenaran
pascasarjana
praanggapan
prajabatan
pramusaji
pramuwisata
proaktif
purnawirawan
saptakrida
semiprofesional
subbagian
supercepat
swadaya
tansuara
telewicara
transmigrasi
tritunggal
tunakarya
ultramodern
wiraswasta
ayahanda
egosentris
oktahedron</t>
  </si>
  <si>
    <t>KB01c</t>
  </si>
  <si>
    <t>Kata yang diawali huruf kapital dan mendapat bentuk terikat dirangkaikan dengan tanda hubung (-).</t>
  </si>
  <si>
    <t>non-Indonesia
pan-Afrika
pro-Barat
anti-PKI
non-ASEAN
non-Korpri
pasca-Orba</t>
  </si>
  <si>
    <t>KB01d</t>
  </si>
  <si>
    <t>Kata yang ditulis dengan huruf miring dan mendapat bentuk terikat dirangkaikan dengan tanda hubung (-).</t>
  </si>
  <si>
    <t>anti-mainstream
pasca-reshuffle
pra-Aufklaerung
super-jegeg</t>
  </si>
  <si>
    <t>KB01e</t>
  </si>
  <si>
    <t>Bentuk terikat maha- dan kata dasar atau kata berimbuhan yang mengacu pada nama atau sifat Tuhan ditulis terpisah dengan huruf awal kapital sebagai pengkhususan.</t>
  </si>
  <si>
    <t>Yang Maha Esa
Tuhan Yang Maha Kuasa
Yang Maha Pengasih
Tuhan Yang Maha Pengampun
Tuhan Yang Maha Pemberi Rezeki</t>
  </si>
  <si>
    <t>KB02a</t>
  </si>
  <si>
    <t>Bentuk Ulang</t>
  </si>
  <si>
    <t>Bentuk ulang ditulis dengan menggunakan tanda hubung (-) di antara unsur-unsurnya.</t>
  </si>
  <si>
    <t>anak-anak
berjalan-jalan
biri-biri
buku-buku
cumi-cumi
hati-hati
kuda-kuda
kupu-kupu
kura-kura
lauk-pauk
mencari-cari
mondar-mandir
porak-poranda
ramah-tamah
sayur-mayur
serba-serbi
terus-menerus
tunggang-langgang
cas-cis-cus
dag-dig-dug</t>
  </si>
  <si>
    <t>KB02b</t>
  </si>
  <si>
    <t>Bentuk ulang gabungan kata ditulis dengan mengulang unsur pertama.</t>
  </si>
  <si>
    <t>kapal barang	--&gt;	kapal-kapal barang
kereta api cepat	--&gt;	kereta-kereta api cepat
rak buku	--&gt;	rak-rak buku
surat kabar	--&gt;	surat-surat kabar</t>
  </si>
  <si>
    <t>KB03a</t>
  </si>
  <si>
    <t>Gabungan Kata</t>
  </si>
  <si>
    <t>Unsur gabungan kata, termasuk istilah khusus, ditulis terpisah.</t>
  </si>
  <si>
    <t>cendera mata
duta besar
ibu kota
kambing hitam
mata acara
meja tulis
model linear
orang tua
rumah sakit
segi empat
simpang lima
wali kota</t>
  </si>
  <si>
    <t>KB03b</t>
  </si>
  <si>
    <t>Gabungan kata yang dapat menimbulkan salah pengertian ditulis dengan membubuhkan tanda hubung (-) di antara unsur-unsurnya.</t>
  </si>
  <si>
    <t>buku-sejarah baru &gt; 	'buku sejarah yang baru, bukan buku bekas'
buku sejarah-baru &gt; 	'buku tentang sejarah baru'
ibu-bapak kami	 &gt; 'ibu dan bapak kami'
ibu bapak-kami	 &gt; 'ibu dari bapak kami (nenek)'</t>
  </si>
  <si>
    <t>KB03c</t>
  </si>
  <si>
    <t>Gabungan kata yang mendapat awalan dan akhiran sekaligus ditulis serangkai.</t>
  </si>
  <si>
    <t>dilipatgandakan
menggarisbawahi
menyebarluaskan
penghancurleburan
pertanggungjawaban</t>
  </si>
  <si>
    <t>KB03d</t>
  </si>
  <si>
    <t>Gabungan kata yang hanya mendapat awalan atau akhiran ditulis terpisah.</t>
  </si>
  <si>
    <t>bertepuk tangan
menganak sungai
garis bawahi
sebar luaskan</t>
  </si>
  <si>
    <t>KB03e</t>
  </si>
  <si>
    <t>Gabungan kata berikut ditulis serangkai.</t>
  </si>
  <si>
    <t>acapkali
adakala
apalagi
bagaimana
barangkali
beasiswa
belasungkawa
bilamana
bumiputra
daripada
darmabakti
dukacita
hulubalang
kacamata
karyawisata
kasatmata
kosakata
manasuka
matahari
olahraga
padahal
peribahasa
perilaku
puspawarna
saputangan
sediakala
segitiga
sukacita
sukarela
syahbandar</t>
  </si>
  <si>
    <t>KC01a</t>
  </si>
  <si>
    <t>Jika di tengah kata terdapat huruf vokal yang berurutan, pemenggalannya dilakukan di antara kedua huruf vokal itu.</t>
  </si>
  <si>
    <t>bu-ah
ma-in
ni-at
sa-at</t>
  </si>
  <si>
    <t>KC01b</t>
  </si>
  <si>
    <t>Monoftong eu tidak dipenggal.</t>
  </si>
  <si>
    <t>ci-leun-cang
seu-da-ti
seu-lu-mat</t>
  </si>
  <si>
    <t>KC01c</t>
  </si>
  <si>
    <t>Diftong ai, au, ei, dan oi tidak dipenggal.</t>
  </si>
  <si>
    <t>pan-dai
sau-da-ra
sur-vei
am-boi</t>
  </si>
  <si>
    <t>KC01d</t>
  </si>
  <si>
    <t>Jika di tengah kata dasar terdapat huruf konsonan (termasuk gabungan huruf konsonan) di antara dua huruf vokal, pemenggalannya dilakukan sebelum huruf konsonan itu.</t>
  </si>
  <si>
    <t>ba-pak
de-ngan
ke-nyang
la-wan
mu-ta-khir
mu-sya-wa-rah</t>
  </si>
  <si>
    <t>KC01e</t>
  </si>
  <si>
    <t>Jika di tengah kata dasar terdapat dua huruf konsonan yang berurutan, pemenggalannya dilakukan di antara kedua huruf konsonan itu.</t>
  </si>
  <si>
    <t>Ap-ril
ban-tu
man-di
som-bong
swas-ta</t>
  </si>
  <si>
    <t>KC01f</t>
  </si>
  <si>
    <t>Jika di tengah kata dasar terdapat tiga huruf konsonan atau lebih yang masing-masing melambangkan satu bunyi, pemenggalannya dilakukan di antara huruf konsonan yang pertama dan huruf konsonan yang kedua.</t>
  </si>
  <si>
    <t>am-bruk
ben-trok
in-fra
ul-tra
in-stru-men</t>
  </si>
  <si>
    <t>KC01g</t>
  </si>
  <si>
    <t>Gabungan huruf konsonan yang melambangkan satu bunyi tidak dipenggal.</t>
  </si>
  <si>
    <t>ba-nyak
kong-res
makh-luk
masy-hur</t>
  </si>
  <si>
    <t>KC02a</t>
  </si>
  <si>
    <t>Pemenggalan kata berimbuhan dilakukan di antara bentuk dasar dan unsur pembentuknya.</t>
  </si>
  <si>
    <t>ber-jalan
di-ambil
ke-kasih
mem-bantu
peng-intai
per-buat
se-buah
ter-bawa
letak-kan
makan-an
ke-kuat-an
me-rasa-kan
per-buat-an
di-per-jual-beli-kan
per-tanggung-jawab-kan
mem-per-tanggung-jawab-kan
non-aktif
swa-foto
apa-kah
apa-tah
pergi-lah</t>
  </si>
  <si>
    <t>KC02b</t>
  </si>
  <si>
    <t>Pemenggalan kata berimbuhan yang bentuk dasarnya mengalami perubahan dilakukan seperti pemenggalan pada kata dasar.</t>
  </si>
  <si>
    <t>me-ma-kai
me-ngun-ci
me-nu-tup
me-nya-pu
pe-mi-kir
pe-nga-rang
pe-no-long
pe-nye-but</t>
  </si>
  <si>
    <t>KC02c</t>
  </si>
  <si>
    <t>Pemenggalan kata yang mendapat sisipan dilakukan seperti pada kata dasar.</t>
  </si>
  <si>
    <t>ge-lem-bung
ge-mu-ruh
ge-ri-gi
si-nam-bung
te-lun-juk</t>
  </si>
  <si>
    <t>KC02d</t>
  </si>
  <si>
    <t>Pemenggalan kata yang menyebabkan munculnya satu huruf di awal atau akhir baris tidak dilakukan.</t>
  </si>
  <si>
    <t>Beberapa pendapat mengenai masalah i-
tu telah disampaikan oleh pembicara.
Walaupun makanan itu gratis, mereka tidak ma-
u mengambilnya.
Penerapan protokol kesehatan adalah cara termudah mengakhir-
i pandemi ini.
Penulisan yang seharusnya dilakukan adalah sebagai berikut.
Beberapa pendapat mengenai masalah
itu telah disampaikan oleh pembicara.
Walaupun makanan itu gratis, mereka tidak
mau mengambilnya.
Penerapan protokol kesehatan adalah cara termudah meng-
akhiri pandemi ini.</t>
  </si>
  <si>
    <t>KC03</t>
  </si>
  <si>
    <t>Jika kata terdiri atas dua unsur atau lebih dan salah satu unsurnya itu dapat bergabung dengan unsur lain, pemenggalannya dilakukan di antara unsur-unsur itu.</t>
  </si>
  <si>
    <t>biografi &gt; 	bio-grafi
biodata &gt; 	bio-data
fotografi &gt; 	foto-grafi
fotokopi &gt; 	foto-kopi
introspeksi &gt; 	intro-speksi
introjeksi &gt; 	intro-jeksi
kilogram &gt; 	kilo-gram
kilometer &gt; 	kilo-meter
pascapanen &gt; 	pasca-panen
pascasarjana &gt; 	pasca-sarjana</t>
  </si>
  <si>
    <t>KC04</t>
  </si>
  <si>
    <t>Nama orang yang terdiri atas dua kata atau lebih pada akhir baris dipenggal di antara kata tersebut.</t>
  </si>
  <si>
    <t>Pencetus nama bahasa Indonesia dalam Kongres Pemuda adalah Mohammad
Tabrani.
Lagu "Indonesia Raya" dikumandangkan pada Kongres Pemuda II oleh Wage
Rudolf Supratman.
Layar Terkembang yang terbit pada 1937 dikarang oleh Sutan Takdir
Alisjahbana.</t>
  </si>
  <si>
    <t>KC05</t>
  </si>
  <si>
    <t>Singkatan tidak dipenggal.</t>
  </si>
  <si>
    <t>Ia telah mengabdi selama sepuluh tahun di BKK-
BN.
Semua pengguna kendaraan bermotor wajib membawa ST-
NK.
Pujangga terakhir Keraton Surakarta bergelar R.
Ng. Rangga Warsita.
Penulisan yang seharusnya dilakukan adalah sebagai berikut.
Ia telah mengabdi selama sepuluh tahun di
BKKBN.
Semua pengguna kendaraan bermotor wajib membawa
STNK.
Pujangga terakhir Keraton Surakarta bergelar
R.Ng. Rangga Warsita.</t>
  </si>
  <si>
    <t>KD01</t>
  </si>
  <si>
    <t>Kata depan, seperti di, ke, dan dari, ditulis terpisah dari kata yang mengikutinya.</t>
  </si>
  <si>
    <t>Di mana dia sekarang?
Mereka ada di mana-mana.
Kain itu disimpan di dalam lemari.
Dia ikut terjun ke tengah kancah perjuangan.
Mari, kita berangkat ke kantor.
Saya pergi ke luar kota.
Ia keluar dari rumah.
Ia berasal dari Pulau Penyengat.
Cincin itu terbuat dari emas.</t>
  </si>
  <si>
    <t>KE01</t>
  </si>
  <si>
    <t>Partikel -lah, -kah, dan -tah ditulis serangkai dengan kata yang mendahuluinya.</t>
  </si>
  <si>
    <t>Bacalah buku itu baik-baik!
Bertepuk tanganlah mengikuti irama!
Apakah yang tersirat dalam surat itu?
Siapakah gerangan dia?
Apatah gunanya bersedih hati?</t>
  </si>
  <si>
    <t>KE02</t>
  </si>
  <si>
    <t>Partikel pun ditulis terpisah dari kata yang mendahuluinya.</t>
  </si>
  <si>
    <t>Apa pun permasalahan yang muncul, dia dapat mengatasinya dengan bijaksana.
Jika kita hendak pulang tengah malam pun, kendaraan masih tersedia.
Jangankan dua kali, sekali kali pun engkau belum pernah berkunjung ke rumahku.</t>
  </si>
  <si>
    <t>KE03</t>
  </si>
  <si>
    <t>Bentuk pun yang merupakan bagian kata penghubung seperti berikut ditulis serangkai.</t>
  </si>
  <si>
    <t>adapun
andaipun
ataupun
bagaimanapun
biarpun
jikapun
kalaupun
kendatipun
maupun
meskipun
sekalipun
sementangpun
sungguhpun
walaupun
Meskipun sibuk, dia dapat menyelesaikan tugas tepat pada waktunya.
Dia tetap bersemangat walaupun lelah.
Adapun penyebab kemacetan itu belum diketahui.
Bagaimanapun pekerjaan itu harus selesai minggu depan.
Sekalipun teman dekat, dia belum pernah sekali pun datang ke rumahku.
Sementangpun aku ini bukan sanak-saudaramu, tidak sampai hati juga aku melihat penderitaanmu itu.</t>
  </si>
  <si>
    <t>KE04</t>
  </si>
  <si>
    <t>Partikel per yang berarti 'demi', 'tiap', 'mulai', atau 'melalui' ditulis terpisah dari kata yang mengikutinya.</t>
  </si>
  <si>
    <t>Mereka masuk ke dalam ruang rapat satu per satu.
Harga kain itu Rp50.000,00 per meter.
Karyawan itu mendapat kenaikan gaji per 1 Januari.
Dia menghubungiku per telepon.</t>
  </si>
  <si>
    <t>KF01</t>
  </si>
  <si>
    <t>Sebagian</t>
  </si>
  <si>
    <t>Singkatan nama orang, gelar, sapaan, atau pangkat diikuti dengan tanda titik di setiap unsur singkatan itu.</t>
  </si>
  <si>
    <t>A.H. Nasution &gt; 	Abdul Haris Nasution
H. Hamid &gt; 	Haji Hamid
Suman Hs. &gt; 	Suman Hasibuan
dr. &gt; 	dokter
Dr. &gt; 	doktor
Dr. (H.C.) &gt; 	doktor honoris causa
M.B.A. &gt; 	master of business administration
M.Hum. &gt; 	magister humaniora
M.Si. &gt; 	magister sains
Ph.D. &gt; 	philosophiae doctor (doctor of philosophy)
Prof. &gt; 	profesor
S.E. &gt; 	sarjana ekonomi
S.I.P. &gt; 	sarjana ilmu politik
S.K.M. &gt; 	sarjana kesehatan masyarakat
S.Kom. &gt; 	sarjana komputer
S.Sos. &gt; 	sarjana sosial
Sp.A. &gt; 	spesialis anak
R.M. Syahid &gt; 	Raden Mas Syahid
Sdr. Lukman &gt; 	Saudara Lukman
Kol. Inf. Hendri &gt; 	Kolonel Infanteri Hendri
A.K.B.P. Purnomo &gt; 	Ajun Komisaris Besar Polisi Purnomo</t>
  </si>
  <si>
    <t>KF02</t>
  </si>
  <si>
    <t>Singkatan nama orang dalam bentuk inisial ditulis tanpa tanda titik.</t>
  </si>
  <si>
    <t>LS &gt; 	Lilis Suryaningsih
SDD &gt; 	Sapardi Djoko Damono
STA &gt; 	Sutan Takdir Alisjahbana</t>
  </si>
  <si>
    <t>KF03</t>
  </si>
  <si>
    <t>Singkatan, termasuk akronim, yang terdiri atas huruf awal setiap kata ditulis dengan huruf kapital tanpa tanda titik.</t>
  </si>
  <si>
    <t>KTP &gt; 	kartu tanda penduduk
KUHP &gt; 	Kitab Undang-Undang Hukum Pidana
NKRI &gt; 	Negara Kesatuan Republik Indonesia
PBB &gt; 	Perserikatan Bangsa-Bangsa
PGRI &gt; 	Persatuan Guru Republik Indonesia
PT &gt; 	perseroan terbatas
SD &gt; 	sekolah dasar
UI &gt; 	Universitas Indonesia
WHO &gt; 	World Health Organization
BIG &gt; 	Badan Informasi Geospasial
BIN &gt; 	Badan Intelijen Negara
LAN &gt; 	Lembaga Administrasi Negara
MAN &gt; 	madrasah aliah negeri
NIP &gt; 	nomor induk pegawai
PASI &gt; 	Persatuan Atletik Seluruh Indonesia
PAUD &gt; 	pendidikan anak usia dini
SIM &gt; 	surat izin mengemudi</t>
  </si>
  <si>
    <t>KF04a</t>
  </si>
  <si>
    <t>Singkatan yang terdiri atas lebih dari dua huruf yang lazim digunakan dalam dokumen atau surat-menyurat diikuti dengan tanda titik.</t>
  </si>
  <si>
    <t>dkk. &gt; 	dan kawan-kawan
dll. &gt; 	dan lain-lain
dsb. &gt; 	dan sebagainya
dst. &gt; 	dan seterusnya
hlm. &gt; 	halaman
sda. &gt; 	sama dengan di atas
ttd. &gt; 	tertanda
ybs. &gt; 	yang bersangkutan
yth. &gt; 	yang terhormat</t>
  </si>
  <si>
    <t>KF04b</t>
  </si>
  <si>
    <t>Singkatan yang terdiri atas dua huruf yang lazim digunakan dalam dokumen atau surat-menyurat diikuti tanda titik pada setiap huruf.</t>
  </si>
  <si>
    <t>a.n. &gt; 	atas nama
d.a. &gt; 	dengan alamat
s.d. &gt; 	sampai dengan
u.b. &gt; 	untuk beliau
u.p. &gt; 	untuk perhatian</t>
  </si>
  <si>
    <t>KF04c</t>
  </si>
  <si>
    <t>Singkatan yang lazim digunakan dalam penulisan alamat dapat ditulis dengan dua huruf atau lebih dan diakhiri tanda titik.</t>
  </si>
  <si>
    <t>Gd. Tabrani &gt; 	Gedung Tabrani
Jl. Rawamangun &gt; 	Jalan Rawangun
Gg. Kelinci &gt; 	Gang Kelinci
Kav. 5 &gt; 	Kaveling 5
Km. 57 &gt; 	Kilometer 57
Lt. 2 &gt; 	Lantai 2
No. 9 &gt; 	Nomor 9</t>
  </si>
  <si>
    <t>KF05</t>
  </si>
  <si>
    <t>Singkatan satuan ukuran, takaran, dan timbangan; lambang kimia; dan mata uang tidak diikuti tanda titik.</t>
  </si>
  <si>
    <t>kVA &gt; 	kilovolt-ampere
km &gt; 	kilometer
kg &gt; 	kilogram
l &gt; 	liter
Cu &gt; 	kuprum
Rp &gt; 	rupiah</t>
  </si>
  <si>
    <t>KF06</t>
  </si>
  <si>
    <t>Akronim nama diri yang berupa gabungan huruf dan suku kata atau gabungan suku kata dari deret kata ditulis dengan huruf awal kapital.</t>
  </si>
  <si>
    <t>Bappenas &gt; 	Badan Perencanaan Pembangunan Nasional
Bulog &gt; 	Badan Urusan Logistik
Kalteng &gt; 	Kalimantan Tengah
Kowani &gt; 	Kongres Wanita Indonesia
Mabbim &gt; 	Majelis Bahasa Brunei Darussalam-Indonesia-Malaysia
Suramadu &gt; 	Surabaya-Madura
Wita &gt; 	Waktu Indonesia Tengah</t>
  </si>
  <si>
    <t>KF07</t>
  </si>
  <si>
    <t>Akronim bukan nama diri yang berupa gabungan huruf dan suku kata atau gabungan suku kata dari deret kata ditulis dengan huruf nonkapital.</t>
  </si>
  <si>
    <t>iptek &gt; 	ilmu pengetahuan dan teknologi
pemilu &gt; 	pemilihan umum
puskesmas &gt; 	pusat kesehatan masyarakat
rapim &gt; 	rapat pimpinan
rudal &gt; 	peluru kendali
tilang &gt; 	bukti pelanggaran</t>
  </si>
  <si>
    <t>KG01</t>
  </si>
  <si>
    <t>Angka Arab atau angka Romawi lazim digunakan sebagai lambang bilangan atau nomor.</t>
  </si>
  <si>
    <t>Angka Arab &gt; 	0, 1, 2, 3, 4, 5, 6, 7, 8, 9
Angka Romawi &gt; 	I, II, III, IV, V, VI, VII, VIII, IX, X, L (50), C (100), D (500), M (1.000), V̄ (5.000), M̄ (1.000.000)</t>
  </si>
  <si>
    <t>KG02</t>
  </si>
  <si>
    <t>Bilangan dalam teks yang dapat dinyatakan dengan satu kata ditulis dengan huruf, kecuali jika digunakan secara berurutan seperti dalam perincian.</t>
  </si>
  <si>
    <t>Mereka menonton drama itu sampai tiga kali.
Koleksi pribadi saya lebih dari seribu buku.
Di antara 72 anggota yang hadir, 52 orang setuju, 15 orang tidak setuju, dan 5 orang abstain.
Kendaraan yang dipesan untuk angkutan umum terdiri atas 50 bus, 100 minibus, dan 250 sedan.</t>
  </si>
  <si>
    <t>KG03</t>
  </si>
  <si>
    <t>Angka digunakan untuk menyatakan (a) ukuran, seperti ukuran panjang, berat, luas, isi, dan waktu, serta (b) nilai, seperti nilai uang dan persentase.</t>
  </si>
  <si>
    <t>0,5 sentimeter
5 kilogram
4 hektare
10 liter
2 tahun 6 bulan 5 hari
1 jam 20 menit
Rp5.000,00
US$3,50
£5,10
¥100
5%
7 persen</t>
  </si>
  <si>
    <t>KG04</t>
  </si>
  <si>
    <t>Bilangan berupa angka pada awal kalimat yang terdiri atas lebih dari satu kata didahului kata seperti sebanyak, sejumlah, dan sebesar atau diubah susunan kalimatnya.</t>
  </si>
  <si>
    <t>Sebanyak 2.500 orang peserta diundang panitia.
Sejumlah 25 naskah kuno tersimpan di lemari itu.
Panitia mengundang 2.500 orang peserta.
Di lemari itu tersimpan 25 naskah kuno.</t>
  </si>
  <si>
    <t>KG05</t>
  </si>
  <si>
    <t>Angka yang menunjukkan bilangan besar dapat ditulis sebagian dengan huruf supaya lebih mudah dibaca.</t>
  </si>
  <si>
    <t>Sebanyak 500 ribu dosis vaksin telah didistribusikan ke beberapa wilayah.
Dia mendapatkan bantuan 90 juta rupiah untuk mengembangkan usahanya.
Perusahaan itu baru saja mendapatkan pinjaman 55 miliar rupiah.
Proyek nasional pemberdayaan ekonomi rakyat itu memerlukan biaya 7 triliun rupiah.</t>
  </si>
  <si>
    <t>KG06</t>
  </si>
  <si>
    <t>Angka digunakan sebagai bagian dari alamat, seperti jalan, rumah, apartemen, atau kamar.</t>
  </si>
  <si>
    <t>Jalan Kartika I No. 15
Jalan Kartika I/15
Jalan Raya Dumai Kav. 14
Jalan Raya Subrantas Km. 4
Hotel Mahameru, Kamar 169
Gedung Samudra, Lantai II, Ruang 201</t>
  </si>
  <si>
    <t>KG07</t>
  </si>
  <si>
    <t>Angka digunakan untuk menomori bagian karangan atau bagian kitab suci.</t>
  </si>
  <si>
    <t>Bab II, Pasal 3, halaman 13
"Bacalah dengan (menyebut) nama Tuhanmu yang menciptakan!" (Surah Al-'Alaq [96]: 1)
"Dan apa saja yang kamu minta dalam doa dengan penuh kepercayaan, kamu akan menerimanya." (Matius 21: 22)</t>
  </si>
  <si>
    <t>KG08a</t>
  </si>
  <si>
    <t>UU, Akta, Kuitansi</t>
  </si>
  <si>
    <t>Penulisan bilangan dengan huruf seperti dalam peraturan perundang-undangan, akta, dan kuitansi dilakukan sebagai berikut.
Bilangan utuh ditulis secara mandiri.</t>
  </si>
  <si>
    <t>dua belas &gt; 	(12)
tiga puluh lima &gt; 	(35)
lima puluh lima ribu &gt; 	(55.000)</t>
  </si>
  <si>
    <t>KG08b</t>
  </si>
  <si>
    <t>Bilangan pecahan ditulis dengan per- yang dilekatkan pada bilangan penyebut yang mengikutinya.</t>
  </si>
  <si>
    <t>setengah atau seperdua &gt; 	(½)
seperenam belas &gt; 	(⅟16)
tiga perempat &gt; 	(¾)
dua persepuluh &gt; 	(²∕₁₀)
tiga dua-pertiga &gt; 	(3⅔)
satu persen &gt; 	(1%)
satu permil &gt; 	(1‰)</t>
  </si>
  <si>
    <t>KG09</t>
  </si>
  <si>
    <t>Penulisan bilangan tingkat dapat menggunakan angka Romawi, gabungan awalan ke- dan angka Arab, atau huruf.</t>
  </si>
  <si>
    <t>abad VII
abad ke-7
abad ketujuh
Perang Dunia II
Perang Dunia Ke-2
Perang Dunia Kedua</t>
  </si>
  <si>
    <t>KG10</t>
  </si>
  <si>
    <t>Penulisan angka dan akhiran -an dirangkaikan dengan tanda hubung (-).</t>
  </si>
  <si>
    <t>lima lembar uang 5.000-an (lima lembar uang lima ribuan)
seharga 5.000-an (seharga lima ribuan)
tahun 2000-an (tahun dua ribuan)</t>
  </si>
  <si>
    <t>KG11</t>
  </si>
  <si>
    <t>Bilangan seperti yang terdapat dalam peraturan perundang-undangan, akta, atau kuitansi dapat ditulis dengan angka dan diikuti oleh huruf.</t>
  </si>
  <si>
    <t>Setiap orang yang menyebarkan atau mengedarkan rupiah tiruan sebagaimana dimaksud dalam Pasal 23 ayat (2) dipidana dengan pidana kurungan paling lama 1 (satu) tahun dan pidana denda paling banyak Rp200.000.000,00 (dua ratus juta rupiah).
Pada hari ini, Rabu, tanggal 13-10-2021 (tiga belas Oktober dua ribu dua puluh satu) telah hadir di hadapan saya, Noviansyah, notaris yang berkedudukan di Kota Batam.
Saya lampirkan tanda terima uang sebesar Rp900.500,50 (sembilan ratus ribu lima ratus rupiah lima puluh sen).</t>
  </si>
  <si>
    <t>KG12</t>
  </si>
  <si>
    <t>Bilangan yang digunakan sebagai unsur nama geografi ditulis dengan huruf secara serangkai.</t>
  </si>
  <si>
    <t>Kelapadua
Limapuluhkoto
Rajaampat
Simpanglima
Tigaraksa</t>
  </si>
  <si>
    <t>KH01</t>
  </si>
  <si>
    <t>Kata Ganti</t>
  </si>
  <si>
    <t>Kata ganti ku- dan kau- ditulis serangkai dengan kata yang mengikutinya, sedangkan -ku, -mu, dan -nya ditulis serangkai dengan kata yang mendahuluinya.</t>
  </si>
  <si>
    <t>Rumah itu telah kujual.
Majalah ini boleh kaubaca.
Bukuku, bukumu, dan bukunya tersimpan di perpustakaan.
Rumahnya sedang diperbaiki.</t>
  </si>
  <si>
    <t>KH02</t>
  </si>
  <si>
    <t>Kata ganti kau yang bukan bentuk terikat ditulis terpisah dengan kata yang lain.</t>
  </si>
  <si>
    <t>Aku ingin kau bersungguh-sungguh dengan apa yang kaukatakan.
Kau masih muda, Bung.
Sebaiknya, kau mengurus adikmu saja.</t>
  </si>
  <si>
    <t>KI01</t>
  </si>
  <si>
    <t>Kata Sandang</t>
  </si>
  <si>
    <t>Kata si dan sang ditulis terpisah dari kata yang mengikutinya.</t>
  </si>
  <si>
    <t>Surat itu dikembalikan kepada si pengirim.
Dalam cerita itu si Pitung berhasil menolong penduduk.
Toko itu memberikan hadiah kepada si pembeli.
Ibu itu menghadiahi sang suami kemeja batik.
Sang adik mematuhi nasihat sang kakak.
Harimau itu marah sekali kepada sang Kancil.</t>
  </si>
  <si>
    <t>KI02</t>
  </si>
  <si>
    <t>Kata sang ditulis dengan huruf awal kapital jika merupakan unsur nama Tuhan.</t>
  </si>
  <si>
    <t>Kita harus berserah diri kepada Sang Pencipta.
Pura dibangun oleh umat Hindu untuk memuja Sang Hyang Widhi Wasa.</t>
  </si>
  <si>
    <t>TA01</t>
  </si>
  <si>
    <t>Tanda titik digunakan pada akhir kalimat pernyataan.</t>
  </si>
  <si>
    <t>Mereka duduk di sana.
Dia akan datang pada pertemuan itu.</t>
  </si>
  <si>
    <t>TA02a</t>
  </si>
  <si>
    <t>Tanda titik digunakan untuk mengakhiri pernyataan lengkap yang diikuti perincian berupa kalimat baru.</t>
  </si>
  <si>
    <r>
      <rPr>
        <sz val="11"/>
        <color theme="10"/>
        <rFont val="Calibri"/>
      </rPr>
      <t>{lihat gambar/tulisan/bagan pada dokumen asli}</t>
    </r>
    <r>
      <rPr>
        <u/>
        <sz val="11"/>
        <color theme="10"/>
        <rFont val="Calibri"/>
      </rPr>
      <t xml:space="preserve">
https://ejaan.kemdikbud.go.id/eyd/penggunaan-tanda-baca/tanda-titik/</t>
    </r>
  </si>
  <si>
    <t>TA02b</t>
  </si>
  <si>
    <t>Tanda titik digunakan untuk mengakhiri pernyataan lengkap yang diikuti perincian berupa paragraf baru.</t>
  </si>
  <si>
    <r>
      <rPr>
        <sz val="11"/>
        <color theme="10"/>
        <rFont val="Calibri"/>
      </rPr>
      <t>{lihat gambar/tulisan/bagan pada dokumen asli}</t>
    </r>
    <r>
      <rPr>
        <u/>
        <sz val="11"/>
        <color theme="10"/>
        <rFont val="Calibri"/>
      </rPr>
      <t xml:space="preserve">
https://ejaan.kemdikbud.go.id/eyd/penggunaan-tanda-baca/tanda-titik/</t>
    </r>
  </si>
  <si>
    <t>TA02c</t>
  </si>
  <si>
    <t>Tanda titik digunakan untuk mengakhiri pernyataan lengkap yang diikuti perincian berupa subjudul baru.</t>
  </si>
  <si>
    <r>
      <rPr>
        <sz val="11"/>
        <color theme="10"/>
        <rFont val="Calibri"/>
      </rPr>
      <t>{lihat gambar/tulisan/bagan pada dokumen asli}</t>
    </r>
    <r>
      <rPr>
        <u/>
        <sz val="11"/>
        <color theme="10"/>
        <rFont val="Calibri"/>
      </rPr>
      <t xml:space="preserve">
https://ejaan.kemdikbud.go.id/eyd/penggunaan-tanda-baca/tanda-titik/</t>
    </r>
  </si>
  <si>
    <t>TA03</t>
  </si>
  <si>
    <t>Tanda titik digunakan di belakang angka atau huruf dalam suatu daftar, perincian, tabel, atau bagan.</t>
  </si>
  <si>
    <r>
      <rPr>
        <sz val="11"/>
        <color theme="10"/>
        <rFont val="Calibri"/>
      </rPr>
      <t>{lihat gambar/tulisan/bagan pada dokumen asli}</t>
    </r>
    <r>
      <rPr>
        <u/>
        <sz val="11"/>
        <color theme="10"/>
        <rFont val="Calibri"/>
      </rPr>
      <t xml:space="preserve">
https://ejaan.kemdikbud.go.id/eyd/penggunaan-tanda-baca/tanda-titik/</t>
    </r>
  </si>
  <si>
    <t>TA04</t>
  </si>
  <si>
    <t>Tanda titik tidak digunakan di belakang angka terakhir pada deret nomor dalam perincian.</t>
  </si>
  <si>
    <r>
      <rPr>
        <sz val="11"/>
        <color theme="10"/>
        <rFont val="Calibri"/>
      </rPr>
      <t>{lihat gambar/tulisan/bagan pada dokumen asli}</t>
    </r>
    <r>
      <rPr>
        <u/>
        <sz val="11"/>
        <color theme="10"/>
        <rFont val="Calibri"/>
      </rPr>
      <t xml:space="preserve">
https://ejaan.kemdikbud.go.id/eyd/penggunaan-tanda-baca/tanda-titik/</t>
    </r>
  </si>
  <si>
    <t>TA05</t>
  </si>
  <si>
    <t>Tanda titik tidak digunakan pada angka atau huruf yang sudah bertanda kurung dalam perincian.</t>
  </si>
  <si>
    <t>Bahasa Indonesia berkedudukan sebagai
1) bahasa nasional yang berfungsi sebagai, antara lain,
 a) lambang kebanggaan nasional,
 b) identitas nasional,
 c) alat pemersatu bangsa, dan
 d) sarana perhubungan antarwarga, antardaerah, dan antarbudaya;
2) bahasa negara ....</t>
  </si>
  <si>
    <t>TA06</t>
  </si>
  <si>
    <t>Tanda titik tidak digunakan di belakang angka terakhir, baik satu digit maupun lebih, dalam judul tabel, bagan, grafik, atau gambar.</t>
  </si>
  <si>
    <t>Tabel 1 Kondisi Kebahasaan di Indonesia
Tabel 1.1 Kondisi Bahasa Daerah di Indonesia
Bagan 2 Struktur Organisasi
Bagan 2.1 Bagian Umum
Grafik 4 Sikap Masyarakat Perkotaan terhadap Bahasa Indonesia
Grafik 4.1 Sikap Masyarakat Berdasarkan Usia
Gambar 1 Gedung Cakrawala
Gambar 1.1 Ruang Rapat</t>
  </si>
  <si>
    <t>TA07</t>
  </si>
  <si>
    <t>Tanda titik digunakan untuk memisahkan angka jam, menit, dan detik yang menunjukkan waktu atau jangka waktu.</t>
  </si>
  <si>
    <t>pukul 01.35.20 (pukul 1 lewat 35 menit 20 detik atau pukul 1, 35 menit, 20 detik)
01.35.20 jam (1 jam, 35 menit, 20 detik)
00.20.30 jam (20 menit, 30 detik)
00.00.30 jam (30 detik)</t>
  </si>
  <si>
    <t>TA08</t>
  </si>
  <si>
    <t>Tanda titik digunakan untuk memisahkan bilangan ribuan atau kelipatannya yang menunjukkan jumlah.</t>
  </si>
  <si>
    <t>Indonesia memiliki lebih dari 13.000 pulau.
Penduduk kota itu lebih dari 7.000.000 orang.
Anggaran lembaga itu mencapai Rp225.000.000.000,00.</t>
  </si>
  <si>
    <t>TA09</t>
  </si>
  <si>
    <t>Tanda titik tidak digunakan untuk memisahkan bilangan ribuan atau kelipatannya yang tidak menunjukkan jumlah.</t>
  </si>
  <si>
    <t>Dia lahir pada tahun 1998 di Bandung.
Kata sila terdapat dalam Kamus Besar Bahasa Indonesia (Edisi V), halaman 1553.
Nomor rekening panitia seminar adalah 0015645678.
Dia diangkat sebagai PNS dengan NIP 199701112015041002.</t>
  </si>
  <si>
    <t>TA10</t>
  </si>
  <si>
    <t>Tanda titik tidak digunakan pada akhir judul dan subjudul.</t>
  </si>
  <si>
    <t>Bentuk dan Kedaulatan (Bab I, UUD 1945)
Gambar 3 Alat Ucap Manusia
Tabel 5 Sikap Bahasa Generasi Muda Berdasarkan Pendidikan</t>
  </si>
  <si>
    <t>TA11</t>
  </si>
  <si>
    <t>Tanda titik tidak digunakan di belakang alamat penerima surat serta tanggal surat.</t>
  </si>
  <si>
    <t>{lihat gambar/tulisan/bagan pada dokumen asli}</t>
  </si>
  <si>
    <t>TB01</t>
  </si>
  <si>
    <t>Tanda koma digunakan di antara unsur-unsur dalam perincian berupa kata, frasa, atau bilangan.</t>
  </si>
  <si>
    <t>Telepon seluler, komputer, atau internet bukan barang mewah lagi.
Buku, majalah, dan jurnal termasuk sumber kepustakaan.
Dia harus melengkapi berkas lamarannya dengan melampirkan
(1) akta kelahiran,
(2) ijazah terakhir, dan
(3) surat keterangan kesehatan.
Satu, dua, ... tiga!</t>
  </si>
  <si>
    <t>TB02</t>
  </si>
  <si>
    <t>Tanda koma digunakan sebelum kata penghubung, seperti tetapi, melainkan, dan sedangkan, dalam kalimat majemuk pertentangan.</t>
  </si>
  <si>
    <t>Saya ingin membeli kamera, tetapi uang saya belum cukup.
Ini bukan milik saya, melainkan milik ayah saya.
Dia membaca cerita pendek, sedangkan adiknya melukis panorama.</t>
  </si>
  <si>
    <t>TB03</t>
  </si>
  <si>
    <t>Tanda koma digunakan untuk memisahkan anak kalimat yang mendahului induk kalimat.</t>
  </si>
  <si>
    <t>Kalau diundang, saya akan datang.
Karena baik hati, dia mempunyai banyak teman.
Agar memiliki wawasan yang luas, kita harus banyak membaca buku.</t>
  </si>
  <si>
    <t>TB04</t>
  </si>
  <si>
    <t>Tanda koma tidak digunakan jika induk kalimat mendahului anak kalimat.</t>
  </si>
  <si>
    <t>Saya akan datang kalau diundang.
Dia mempunyai banyak teman karena baik hati.
Kita harus banyak membaca buku agar memiliki wawasan yang luas.</t>
  </si>
  <si>
    <t>TB05</t>
  </si>
  <si>
    <t>Tanda koma digunakan di belakang kata atau ungkapan penghubung antarkalimat, seperti oleh karena itu, jadi, dengan demikian, sehubungan dengan itu, dan meskipun demikian.</t>
  </si>
  <si>
    <t>Mahasiswa itu rajin dan pandai. Oleh karena itu, dia memperoleh beasiswa belajar di luar negeri.
Anak itu memang rajin membaca sejak kecil. Jadi, dia berhasil menjadi penulis terkenal.
Orang tuanya kurang mampu. Meskipun demikian, anak-anaknya berhasil menjadi sarjana.</t>
  </si>
  <si>
    <t>TB06</t>
  </si>
  <si>
    <t>Tanda koma digunakan sebelum dan/atau sesudah kata seru, seperti o, ya, wah, aduh, atau hai, dan kata yang digunakan sebagai sapaan, seperti Bu, Dik, atau Nak.</t>
  </si>
  <si>
    <t>O, begitu?
Wah, bukan main!
Hati-hati, ya, jalannya licin!
Nak, kapan kuliahmu selesai?
Siapa namamu, Dik?
Dia baik sekali, Bu.</t>
  </si>
  <si>
    <t>TB07</t>
  </si>
  <si>
    <t>Tanda koma digunakan untuk memisahkan petikan langsung dari bagian lain dalam kalimat.</t>
  </si>
  <si>
    <t>Kata nenek saya, "Kita harus berbagi dalam hidup ini."
"Kita harus berbagi dalam hidup ini," kata nenek saya, "karena manusia adalah makhluk sosial."</t>
  </si>
  <si>
    <t>TB08</t>
  </si>
  <si>
    <t>Tanda koma tidak digunakan untuk memisahkan petikan langsung yang diakhiri tanda tanya atau tanda seru dari bagian kalimat yang mengikutinya.</t>
  </si>
  <si>
    <t>"Di mana Saudara tinggal?" tanya Pak Lurah.
"Masuk ke dalam kelas sekarang!" perintahnya.
"Wow, indahnya pantai ini!" seru wisatawan itu.</t>
  </si>
  <si>
    <t>TB09</t>
  </si>
  <si>
    <t>Tanda koma digunakan di antara (a) nama dan alamat, (b) bagian-bagian alamat, (c) tempat dan tanggal, serta (d) nama tempat dan wilayah yang ditulis berurutan.</t>
  </si>
  <si>
    <t>Sdr. Rahmat Hidayat, Jalan Sumbawa I/18, Kelurahan Merdeka, Kecamatan Sumurbandung, Bandung 40113
Direktur Rumah Sakit Cipto Mangunkusumo, Jl. Pangeran Diponegoro No. 71, Jakarta 10430
Surabaya, 10 Mei 1960
Sofifi, Maluku Utara</t>
  </si>
  <si>
    <t>TB10</t>
  </si>
  <si>
    <t>Tanda koma digunakan sesudah salam pembuka (seperti dengan hormat atau salam sejahtera), salam penutup (seperti salam takzim atau hormat kami), dan nama jabatan penanda tangan surat.</t>
  </si>
  <si>
    <t>Dengan hormat,
Salam sejahtera,
Salam takzim,
Hormat kami,
Kepala Badan,
Rektor,
a.n. Kepala Badan
  Sekretaris Badan,
  (tanda tangan)
  Hurip Danu Ismadi
  NIP 196110051988031002</t>
  </si>
  <si>
    <t>TB11</t>
  </si>
  <si>
    <t>Tanda koma digunakan di antara nama orang dan singkatan gelar akademis yang mengikutinya untuk membedakannya dari singkatan nama diri, nama keluarga, atau nama marga.</t>
  </si>
  <si>
    <t>B. Ratulangi, S.E.
Ny. Khadijah, M.A.
Bambang Irawan, M.Hum.
Siti Aminah, S.H., M.H.
Dr. dr. Rahayu Ningtyas, Sp.A., Subsp.End.(K).
Prof. Dr. Muh. Muhlis, S.E., M.A., Ph.D.</t>
  </si>
  <si>
    <t>a. Bandingkan Siti Khadijah, M.A. (Siti Khadijah, Master of Arts) dengan Siti Khadijah M.A. (Siti Khadijah Mas Agung).
b. Spasi digunakan untuk memisahkan unsur nama dan singkatannya serta antargelar dan singkatannya.</t>
  </si>
  <si>
    <t>TB12</t>
  </si>
  <si>
    <t>Tanda koma digunakan sebelum angka desimal atau di antara rupiah dan sen yang dinyatakan dengan angka.</t>
  </si>
  <si>
    <t>12,5 m
27,3 kg
Rp500,50
Rp750,00</t>
  </si>
  <si>
    <t>TB13</t>
  </si>
  <si>
    <t>Tanda koma digunakan untuk mengapit keterangan tambahan atau keterangan aposisi.</t>
  </si>
  <si>
    <t>Di daerah kami, misalnya, masih banyak bahan tambang yang belum diolah.
Semua siswa, baik laki-laki maupun perempuan, harus mengikuti pelatihan paduan suara.
Soekarno, Presiden I Republik Indonesia, merupakan salah seorang pendiri Gerakan Nonblok.
Pejabat yang bertanggung jawab, sebagaimana dimaksud pada ayat (3), wajib menindaklanjuti laporan dalam waktu paling lama 7 (tujuh) hari.</t>
  </si>
  <si>
    <t>Bandingkan dengan keterangan pewatas yang penggunaannya tidak diapit tanda koma!
Siswa yang lulus dengan nilai tinggi akan diterima di perguruan tinggi itu tanpa tes.</t>
  </si>
  <si>
    <t>TB14</t>
  </si>
  <si>
    <t>Tanda koma dapat digunakan di belakang keterangan yang terdapat pada awal kalimat untuk menghindari salah pengertian.</t>
  </si>
  <si>
    <t>Dalam pengembangan bahasa Indonesia, kita dapat memanfaatkan bahasa daerah.
Atas perhatian Saudara, kami ucapkan terima kasih.</t>
  </si>
  <si>
    <t>Bandingkan dengan kalimat berikut.
Dalam pengembangan bahasa kita dapat memanfaatkan bahasa daerah.
Atas perhatian Saudara kami ucapkan terima kasih.</t>
  </si>
  <si>
    <t>TC01</t>
  </si>
  <si>
    <t>Tanda titik koma dapat digunakan sebagai pengganti kata penghubung untuk memisahkan kalimat setara di dalam kalimat majemuk.</t>
  </si>
  <si>
    <t>Hari sudah malam; anak-anak masih membaca buku.
Kerbau melenguh; kambing mengembik; kuda meringkik.
Ayah menyelesaikan pekerjaan; ibu menulis makalah; adik membaca cerita pendek.</t>
  </si>
  <si>
    <t>TC02</t>
  </si>
  <si>
    <t>Tanda titik koma digunakan pada bagian perincian yang berupa frasa verbal.</t>
  </si>
  <si>
    <t>Syarat mengikuti ujian penerimaan pegawai di lembaga ini adalah
(1) berkewarganegaraan Indonesia;
(2) berijazah sarjana S-1;
(3) berbadan sehat; dan
(4) bersedia ditempatkan di seluruh wilayah Negara Kesatuan Republik Indonesia.</t>
  </si>
  <si>
    <t>TC03</t>
  </si>
  <si>
    <t>Tanda titik koma digunakan untuk memisahkan bagian-bagian perincian dalam kalimat yang sudah menggunakan tanda koma.</t>
  </si>
  <si>
    <t>Ibu membeli buku, pensil, dan tinta; baju, celana, dan kaus; serta pisang, apel, dan jeruk.
Agenda rapat ini meliputi
a. pemilihan ketua, sekretaris, dan bendahara;
b. penyusunan anggaran dasar, anggaran rumah tangga, dan program kerja; serta
c. pendataan anggota, dokumentasi, dan aset organisasi.</t>
  </si>
  <si>
    <t>TC04</t>
  </si>
  <si>
    <t>Tanda titik koma digunakan untuk memisahkan sumber-sumber kutipan.</t>
  </si>
  <si>
    <t>Kasus perencanaan bahasa di Indonesia dianggap sebagai salah satu yang paling berhasil (Fishman, 1974; Moeliono, 1985; Samuel, 2008; Wardhaugh dan Fuller, 2015).
Tentang plagiarisme, para penulis (Keraf, 1997; Putra, 2011; Wibowo, 2013) sama-sama mengingatkan pentingnya pengutipan dan perujukan secara cermat untuk menghindari cap plagiat.</t>
  </si>
  <si>
    <t>TD01</t>
  </si>
  <si>
    <t>Tanda titik dua digunakan pada akhir suatu pernyataan lengkap yang langsung diikuti perincian atau penjelasan.</t>
  </si>
  <si>
    <t>Mereka memerlukan perabot rumah tangga: kursi, meja, dan lemari.
Saya akan membeli alat tulis kantor: kertas, tinta, spidol, dan pensil.</t>
  </si>
  <si>
    <t>TD02</t>
  </si>
  <si>
    <t>Tanda titik dua tidak digunakan jika perincian atau penjelasan itu merupakan bagian dari kalimat lengkap.</t>
  </si>
  <si>
    <t>Kita memerlukan kursi, meja, dan lemari.
Tahap penelitian yang harus dilakukan meliputi
a. persiapan,
b. pengumpulan data,
c. pengolahan data, dan
d. pelaporan.</t>
  </si>
  <si>
    <t>TD03</t>
  </si>
  <si>
    <t>Tanda titik dua digunakan sesudah kata atau frasa yang memerlukan pemerian.</t>
  </si>
  <si>
    <t>TD04</t>
  </si>
  <si>
    <t>Tanda titik dua digunakan dalam naskah drama sesudah kata yang menunjukkan pelaku dalam percakapan.</t>
  </si>
  <si>
    <t>TD05</t>
  </si>
  <si>
    <t>Tanda titik dua digunakan di antara (a) jilid atau nomor dan halaman, (b) surah dan ayat dalam kitab suci, serta (c) judul dan anak judul suatu karangan.</t>
  </si>
  <si>
    <t>Ultimart 5 (2): 98–105
Surah Ibrahim: 2–5
Matius 2: 1–3
Dari Pemburu ke Terapeutik: Antologi Cerpen Mastera</t>
  </si>
  <si>
    <t>TD06</t>
  </si>
  <si>
    <t>Tanda titik dua dapat digunakan untuk memisahkan angka jam, menit, dan detik yang menunjukkan waktu atau jangka waktu.</t>
  </si>
  <si>
    <t>pukul 01:35:20 (pukul 1 lewat 35 menit 20 detik atau pukul 1, 35 menit, 20 detik)
01:35:20 jam (1 jam, 35 menit, 20 detik)
00:20:30 jam (20 menit, 30 detik)
00:00:30 jam (30 detik)</t>
  </si>
  <si>
    <t>Lihat penggunaan tanda titik (kaidah A butir 7)!</t>
  </si>
  <si>
    <t>TD07</t>
  </si>
  <si>
    <t>Tanda titik dua digunakan untuk menuliskan rasio dan hal lain yang menyatakan perbandingan dalam bentuk angka.</t>
  </si>
  <si>
    <t>Skala peta ini 1:10.000.
Jumlah peserta didik laki-laki dan perempuan di kelas itu adalah 2:3.</t>
  </si>
  <si>
    <t>TE01</t>
  </si>
  <si>
    <t>Tanda hubung digunakan untuk menandai bagian kata yang terpenggal oleh pergantian baris.</t>
  </si>
  <si>
    <t>TE02</t>
  </si>
  <si>
    <t>Tanda hubung digunakan untuk menyambung unsur bentuk ulang.</t>
  </si>
  <si>
    <t>anai-anai
anak-anak
berulang-ulang
kemerah-merahan
mengorek-ngorek</t>
  </si>
  <si>
    <t>TE03a</t>
  </si>
  <si>
    <t>Tanda hubung digunakan untuk (a) menyambung tanggal, bulan, dan tahun yang dinyatakan dengan angka</t>
  </si>
  <si>
    <t>11-11-2022</t>
  </si>
  <si>
    <t>TE03b</t>
  </si>
  <si>
    <t>Tanda hubung digunakan untuk (b) menyambung huruf dalam kata yang dieja satu demi satu</t>
  </si>
  <si>
    <t>p-a-n-i-t-i-a</t>
  </si>
  <si>
    <t>TE03c</t>
  </si>
  <si>
    <t>Tanda hubung digunakan untuk (c) menyatakan skor pertandingan.</t>
  </si>
  <si>
    <t>2-1</t>
  </si>
  <si>
    <t>TE04</t>
  </si>
  <si>
    <t>Tanda hubung digunakan untuk memperjelas hubungan bagian kata atau ungkapan.</t>
  </si>
  <si>
    <t>ber-evolusi
meng-urus (merawat; memelihara; mengatur)
dua-puluh-lima ribuan (25 x 1.000)
²³∕₂₅ (dua-puluh-tiga perdua-puluh-lima)
mesin hitung-tangan (mesin untuk menghitung tangan)</t>
  </si>
  <si>
    <t>Bandingkan dengan contoh di bawah ini!
be-revolusi
me-ngurus (menjadi kurus)
dua-puluh lima-ribuan (20 x 5.000)
20 ³∕₂₅ (dua-puluh tiga perdua-puluh-lima)
mesin-hitung tangan (mesin hitung manual yang dioperasikan dengan tangan)</t>
  </si>
  <si>
    <t>TE05</t>
  </si>
  <si>
    <t>Tanda hubung digunakan untuk merangkaikan unsur yang berbeda, yaitu di antara huruf kapital dan nonkapital serta di antara huruf dan angka.</t>
  </si>
  <si>
    <t>se-Indonesia
peringkat ke-2
tahun 2000-an
hari-H
ber-KTP
di-SK-kan
ciptaan-Nya
D-3
S-1
KTP-mu</t>
  </si>
  <si>
    <t>TE06</t>
  </si>
  <si>
    <t>Tanda hubung tidak digunakan di antara huruf dan angka jika angka tersebut melambangkan jumlah huruf.</t>
  </si>
  <si>
    <t>BP2MI (Badan Pelindungan Pekerja Migran Indonesia)
P4TK (Pusat Pengembangan dan Pemberdayaan Pendidik dan Tenaga Kependidikan)
P3K (pertolongan pertama pada kecelakaan)</t>
  </si>
  <si>
    <t>TE07</t>
  </si>
  <si>
    <t>Tanda hubung digunakan untuk merangkai unsur bahasa Indonesia dengan unsur bahasa daerah, bahasa asing, atau slang.</t>
  </si>
  <si>
    <t>di-slepet &gt; 'dijepret' (bahasa Betawi)
ber-pariban &gt; 'bersaudara sepupu' (bahasa Batak)
mem-back up &gt; 'menyokong; membantu' (bahasa Inggris)
di-tafṣīl &gt; 'dijelaskan' (bahasa Arab)
di-bokisin &gt; 'dibohongi' (slang)</t>
  </si>
  <si>
    <t>TE08</t>
  </si>
  <si>
    <t>Tanda hubung digunakan untuk menandai imbuhan atau bentuk terikat yang menjadi objek bahasan.</t>
  </si>
  <si>
    <t>Imbuhan pe- pada pekerja bermakna 'orang yang' atau 'pelaku'.
Bentuk terikat pasca- berasal dari bahasa Sanskerta.
Bentuk terikat -anda (-nda atau -da) terdapat pada kata seperti ayahanda, ibunda, pamanda.</t>
  </si>
  <si>
    <t>TE09</t>
  </si>
  <si>
    <t>Tanda hubung digunakan untuk menandai dua unsur yang merupakan satu kesatuan.</t>
  </si>
  <si>
    <t>suami-istri
Soekarno-Hatta
Konferensi Asia-Afrika</t>
  </si>
  <si>
    <t>TF01</t>
  </si>
  <si>
    <t>Tanda pisah dapat digunakan untuk mengapit keterangan atau penjelasan yang bukan bagian utama kalimat.</t>
  </si>
  <si>
    <t>Kemerdekaan bangsa itu—saya yakin akan tercapai—diperjuangkan oleh bangsa itu sendiri.
Keberhasilan itu—kita sependapat—dapat dicapai jika kita mau berusaha keras.</t>
  </si>
  <si>
    <t>TF02</t>
  </si>
  <si>
    <t>Tanda pisah dapat digunakan untuk mengapit keterangan atau penjelasan yang merupakan bagian utama kalimat dan dapat saling menggantikan dengan bagian yang dijelaskan.</t>
  </si>
  <si>
    <t>Soekarno-Hatta—Proklamator Kemerdekaan RI—diabadikan menjadi nama jalan di beberapa kota di Indonesia.
Rangkaian temuan ini—evolusi, teori kenisbian, dan pembelahan atom—telah mengubah konsepsi kita tentang alam semesta.
Gerakan Pengutamaan Bahasa Indonesia—amanat Sumpah Pemuda—harus terus digelorakan.</t>
  </si>
  <si>
    <t>TF03</t>
  </si>
  <si>
    <t>Tanda pisah digunakan di antara dua bilangan, tanggal (hari, bulan, tahun), atau tempat yang berarti 'sampai dengan' atau 'sampai ke'.</t>
  </si>
  <si>
    <t>Tahun 2019—2022
Tanggal 5—10 April 2022
Senin—Jumat
Jakarta—Bandung</t>
  </si>
  <si>
    <t>TG01</t>
  </si>
  <si>
    <t>Tanda tanya digunakan pada akhir kalimat tanya.</t>
  </si>
  <si>
    <t>Kapan Hari Pendidikan Nasional diperingati?
Siapa pencipta lagu "Indonesia Raya"?</t>
  </si>
  <si>
    <t>TG02</t>
  </si>
  <si>
    <t>Tanda tanya digunakan di dalam tanda kurung untuk menyatakan bagian kalimat yang diragukan atau yang kurang dapat dibuktikan kebenarannya.</t>
  </si>
  <si>
    <t>Monumen Nasional mulai dibangun pada tahun 1961 (?).
Di Indonesia terdapat 740 (?) bahasa daerah.</t>
  </si>
  <si>
    <t>TH01</t>
  </si>
  <si>
    <t>Tanda seru digunakan untuk mengakhiri ungkapan yang menggambarkan kekaguman, kesungguhan, emosi yang kuat, seruan, atau perintah.</t>
  </si>
  <si>
    <t>Alangkah indahnya Taman Laut Bunaken!
Saya tidak melakukannya!
Merdeka!
Hai!
Bayarlah pajak tepat waktu!</t>
  </si>
  <si>
    <t>TI01</t>
  </si>
  <si>
    <t>Tanda elipsis digunakan untuk menunjukkan bahwa dalam suatu kalimat atau kutipan ada bagian yang dihilangkan atau tidak disebutkan.</t>
  </si>
  <si>
    <t>Penyebab kemerosotan ... akan diteliti lebih lanjut.
Dalam Undang-Undang Dasar Negara Republik Indonesia Tahun 1945 disebutkan bahwa bahasa negara ialah ...
..., lain lubuk lain ikannya.</t>
  </si>
  <si>
    <t>TI02</t>
  </si>
  <si>
    <t>Tanda elipsis digunakan untuk menulis ujaran yang tidak selesai dalam dialog.</t>
  </si>
  <si>
    <t>"Menurut saya, ..., seperti .... Bagaimana, Bu?"
"Jadi, simpulannya .... Oh, sudah saatnya kita beristirahat!"</t>
  </si>
  <si>
    <t>TI03</t>
  </si>
  <si>
    <t>Tanda elipsis digunakan untuk menandai jeda panjang dalam tuturan yang dituliskan.</t>
  </si>
  <si>
    <t>Maju ... jalan!
Kamera ... siap!
Satu, dua, ... tiga!</t>
  </si>
  <si>
    <t>TI04</t>
  </si>
  <si>
    <t>Tanda elipsis di akhir kalimat diikuti dengan tanda baca akhir kalimat berupa tanda titik, tanda tanya, atau tanda seru.</t>
  </si>
  <si>
    <t>Dalam Undang-Undang Dasar Negara Republik Indonesia Tahun 1945 disebutkan bahwa bahasa negara ialah ....
"Jadi, mengapa selama ini dia bekerja sebagai ...?"
"Pergi dari sini jika kamu ...!"</t>
  </si>
  <si>
    <t>TJ01</t>
  </si>
  <si>
    <t>Tanda petik digunakan untuk mengapit petikan langsung yang berasal dari pembicaraan, naskah, atau bahan tertulis lain.</t>
  </si>
  <si>
    <t>"Merdeka atau mati!" seru Bung Tomo dalam pidatonya.
"Kerjakan tugas ini sekarang," perintah atasannya, "karena besok akan dibahas dalam rapat!"
Menurut Pasal 31 ayat (1) Undang-Undang Dasar Negara Republik Indonesia Tahun 1945, "Setiap warga negara berhak mendapat pendidikan."</t>
  </si>
  <si>
    <t>TJ02</t>
  </si>
  <si>
    <t>Tanda petik digunakan untuk mengapit judul puisi, judul lagu, judul artikel, judul naskah, judul bab buku, judul pidato/khotbah, atau tema/subtema yang terdapat di dalam kalimat.</t>
  </si>
  <si>
    <t>Puisi "Pahlawanku" terdapat pada halaman 125 buku itu.
Marilah, kita menyanyikan lagu "Maju Tak Gentar"!
Saya sedang membaca "Peningkatan Mutu Daya Ungkap Bahasa Indonesia" dalam buku Bahasa Indonesia Menuju Masyarakat Madani.
Makalah "Pembentukan Insan Cerdas Kompetitif" menarik perhatian peserta seminar.
Perhatikan "Hubungan Antarklausa" dalam buku Tata Bahasa Baku Bahasa Indonesia.
Ceramah subuh minggu lalu di Masjid Istiqlal berjudul "Hikmah dan Tujuan Berpuasa Ramadan".
Kongres Bahasa Indonesia XI bertema "Menjayakan Bahasa dan Sastra Indonesia".</t>
  </si>
  <si>
    <t>TJ03</t>
  </si>
  <si>
    <t>Tanda petik digunakan untuk mengapit istilah ilmiah yang kurang dikenal atau kata yang mempunyai arti khusus.</t>
  </si>
  <si>
    <t>"Peladen" komputer ini sudah tidak berfungsi.
Dilarang memberikan "amplop" kepada petugas!</t>
  </si>
  <si>
    <t>TK01</t>
  </si>
  <si>
    <t>Tanda petik tunggal digunakan untuk mengapit petikan yang terdapat dalam petikan lain.</t>
  </si>
  <si>
    <t>Tanya dia, "Kaudengar bunyi 'kring-kring' tadi?"
"Kudengar teriak anakku, 'Ibu, Bapak pulang!', dan rasa letihku lenyap seketika," ujar Pak Hamdan.
"Kita bangga karena lagu 'Indonesia Raya' berkumandang di arena Asian Games," kata Ketua KONI.</t>
  </si>
  <si>
    <t>TK02</t>
  </si>
  <si>
    <t>Tanda petik tunggal digunakan untuk mengapit makna, padanan, atau penjelasan kata atau ungkapan.</t>
  </si>
  <si>
    <t>tergugat &gt; 	'yang digugat'
retina &gt; 	'dinding mata sebelah dalam'
noken &gt; 	'tas khas Papua'
tadulako &gt; 	'panglima'
marsiadap ari &gt; 	'saling bantu'
tuah sakato &gt; 	'sepakat demi manfaat bersama'
self quarantine &gt; 	'karantina mandiri'
lockdown &gt; 	'karantina wilayah'
marhūn bih &gt; 	'utang' atau 'pinjaman'</t>
  </si>
  <si>
    <t>TL01</t>
  </si>
  <si>
    <t>Tanda kurung digunakan untuk mengapit keterangan tambahan, seperti singkatan atau padanan kata asing.</t>
  </si>
  <si>
    <t>Bahasa Indonesia mempunyai tes standar yang disebut Uji Kemahiran Berbahasa Indonesia (UKBI).
Banyak pemengaruh (influencer) yang mendapat apresiasi karena konten yang membangun.</t>
  </si>
  <si>
    <t>TL02</t>
  </si>
  <si>
    <t>Tanda kurung digunakan untuk mengapit keterangan atau penjelasan yang bukan bagian utama kalimat.</t>
  </si>
  <si>
    <t>Puisi Tranggono yang berjudul "Ubud" (nama tempat yang terkenal di Bali) ditulis pada tahun 1962.
Keterangan itu (lihat Tabel 10) menunjukkan arus perkembangan baru pasar dalam negeri.</t>
  </si>
  <si>
    <t>TL03</t>
  </si>
  <si>
    <t>Tanda kurung digunakan untuk mengapit kata yang keberadaannya di dalam teks dapat dimunculkan atau dihilangkan.</t>
  </si>
  <si>
    <t>Dia berangkat ke kantor dengan (bus) Transjakarta.
Pesepak bola kenamaan itu berasal dari (Kota) Padang.</t>
  </si>
  <si>
    <t>TL04</t>
  </si>
  <si>
    <t>Tanda kurung digunakan untuk mengapit huruf atau angka sebagai penanda perincian yang ditulis ke samping atau ke bawah di dalam kalimat.</t>
  </si>
  <si>
    <t>Faktor produksi menyangkut (a) bahan baku, (b) biaya produksi, dan (c) tenaga kerja.
Dia harus melengkapi berkas lamarannya dengan melampirkan
(1) daftar riwayat hidup,
(2) ijazah terakhir, dan
(3) surat keterangan kesehatan.</t>
  </si>
  <si>
    <t>TM01</t>
  </si>
  <si>
    <t>Tanda kurung siku digunakan untuk mengapit huruf, kata, atau kelompok kata sebagai koreksi atau tambahan atas kesalahan atau kekurangan di dalam naskah asli yang ditulis orang lain.</t>
  </si>
  <si>
    <t>Sang Sapurba men[d]engar bunyi gemerisik.
Penggunaan bahasa dalam karya ilmiah harus sesuai [dengan] kaidah bahasa Indonesia.
Ulang tahun [Proklamasi Kemerdekaan] Republik Indonesia dirayakan secara khidmat.</t>
  </si>
  <si>
    <t>TM02</t>
  </si>
  <si>
    <t>Tanda kurung siku digunakan untuk mengapit keterangan dalam kalimat penjelas yang terdapat dalam tanda kurung.</t>
  </si>
  <si>
    <t>Persamaan kedua proses itu (perbedaannya dibicarakan di dalam Bab II [lihat halaman 35–38]) perlu dibentangkan di sini.</t>
  </si>
  <si>
    <t>TN01</t>
  </si>
  <si>
    <t>Tanda garis miring digunakan dalam nomor surat, nomor pada alamat, dan penandaan masa 1 tahun yang terbagi dalam 2 tahun takwim.</t>
  </si>
  <si>
    <t>Nomor: 7/PK/II/2022
Jalan Kramat III/10</t>
  </si>
  <si>
    <t>TN02</t>
  </si>
  <si>
    <t>Tanda garis miring digunakan sebagai pengganti kata dan, atau, serta setiap.</t>
  </si>
  <si>
    <t>TN03</t>
  </si>
  <si>
    <t>Tanda garis miring digunakan untuk mengapit huruf, kata, atau kelompok kata sebagai koreksi atau pengurangan atas kesalahan atau kelebihan di dalam naskah asli yang ditulis orang lain.</t>
  </si>
  <si>
    <t>Asmara/n/dana merupakan salah satu tembang macapat budaya Jawa.
Dia sedang menyelesaikan /h/utangnya di bank.
Maka adalah seorang/-orang/raja di dalam Bidakara.
Syahdan, /maka/ beberapa dipersembahkan oleh segala wazir /perdana menteri/ yang besar-besar kepada baginda.
Jika demikian, /itu dan/ marilah, kita mufakat dan musyawarah.</t>
  </si>
  <si>
    <t>TO01</t>
  </si>
  <si>
    <t>Tanda apostrof dapat digunakan untuk menunjukkan penghilangan bagian kata atau bagian angka tahun dalam konteks tertentu.</t>
  </si>
  <si>
    <t>Dia 'kan kusurati. ('kan = akan)
Malam 'lah tiba. ('lah = telah)
Diriku s'lalu dimanja. (s'lalu = selalu)
5-2-'21 ('21 = 2021)</t>
  </si>
  <si>
    <t>Penggunaan tanda apostrof ini lazim dalam ragam nonstandar.</t>
  </si>
  <si>
    <t>Tag/Label</t>
  </si>
  <si>
    <t>Tingkat Semantik</t>
  </si>
  <si>
    <t>Padanan NLP</t>
  </si>
  <si>
    <t>Kode EYD</t>
  </si>
  <si>
    <t>Tambahan Label</t>
  </si>
  <si>
    <t>Keterangan</t>
  </si>
  <si>
    <t>Kata dasar</t>
  </si>
  <si>
    <t>Morfologi</t>
  </si>
  <si>
    <t>Berbagai macam</t>
  </si>
  <si>
    <t>BIN</t>
  </si>
  <si>
    <t>anak dari, bin, binti, boru, van</t>
  </si>
  <si>
    <t>Kata berimbuhan</t>
  </si>
  <si>
    <t>TTL</t>
  </si>
  <si>
    <t>Titel, gelar</t>
  </si>
  <si>
    <t>Gabungan kata</t>
  </si>
  <si>
    <t>ABR</t>
  </si>
  <si>
    <t>Abreviasi, singkatan</t>
  </si>
  <si>
    <t>Peribahasa</t>
  </si>
  <si>
    <t>INT-S</t>
  </si>
  <si>
    <t>Interjection khusus untuk salam</t>
  </si>
  <si>
    <t>Prefiks asal &lt;x&gt;</t>
  </si>
  <si>
    <t>NNO</t>
  </si>
  <si>
    <t>Prefiks turunan &lt;x&gt;</t>
  </si>
  <si>
    <t>NNP</t>
  </si>
  <si>
    <t>Sufiks asal &lt;x&gt;</t>
  </si>
  <si>
    <t>VBI</t>
  </si>
  <si>
    <t>Sufiks turunan &lt;x&gt;</t>
  </si>
  <si>
    <t>VBT</t>
  </si>
  <si>
    <t>Konfiks asal &lt;x&gt;</t>
  </si>
  <si>
    <t>VBP</t>
  </si>
  <si>
    <t>Konfiks turunan &lt;x&gt;</t>
  </si>
  <si>
    <t>VBL</t>
  </si>
  <si>
    <t>Infiks &lt;x&gt;</t>
  </si>
  <si>
    <t>Daftar kata</t>
  </si>
  <si>
    <t>VBE</t>
  </si>
  <si>
    <t>Reduplikasi Murni</t>
  </si>
  <si>
    <t>Regex?</t>
  </si>
  <si>
    <t>ADJ</t>
  </si>
  <si>
    <t>Reduplikasi Berimbuhan</t>
  </si>
  <si>
    <t>ADV</t>
  </si>
  <si>
    <t>Reduplikasi Dwipurwa</t>
  </si>
  <si>
    <t>ADK</t>
  </si>
  <si>
    <t>Reduplikasi Salin Suara</t>
  </si>
  <si>
    <t>NEG</t>
  </si>
  <si>
    <t>Reduplikasi Dwiwasana</t>
  </si>
  <si>
    <t>PPO</t>
  </si>
  <si>
    <t>Reduplikasi Infiks</t>
  </si>
  <si>
    <t>Named Entity</t>
  </si>
  <si>
    <t>Reduplikasi Lain</t>
  </si>
  <si>
    <t>UNS</t>
  </si>
  <si>
    <t>Reduplikasi Trilingga</t>
  </si>
  <si>
    <t>Satu Suku</t>
  </si>
  <si>
    <t>PRN</t>
  </si>
  <si>
    <t>Suku pertama ər</t>
  </si>
  <si>
    <t>Regex: ^(konsonan)er(konsonan)</t>
  </si>
  <si>
    <t>PRK</t>
  </si>
  <si>
    <t>Time</t>
  </si>
  <si>
    <t>PER</t>
  </si>
  <si>
    <t>Vokal</t>
  </si>
  <si>
    <t>Daftar</t>
  </si>
  <si>
    <t>Prakategorial</t>
  </si>
  <si>
    <t>Kata/Frase</t>
  </si>
  <si>
    <t>NUM</t>
  </si>
  <si>
    <t>Kata Benda</t>
  </si>
  <si>
    <t>NNO, NNP</t>
  </si>
  <si>
    <t>KUA</t>
  </si>
  <si>
    <t>Kata kerja</t>
  </si>
  <si>
    <t>VBI, VBT, VBP, VBL, VBE</t>
  </si>
  <si>
    <t>ART</t>
  </si>
  <si>
    <t>Kata sifat</t>
  </si>
  <si>
    <t>CCN</t>
  </si>
  <si>
    <t>Adverbia</t>
  </si>
  <si>
    <t>ADV, ADK, NEG</t>
  </si>
  <si>
    <t>CSN</t>
  </si>
  <si>
    <t>Kata modal</t>
  </si>
  <si>
    <t>INT</t>
  </si>
  <si>
    <t>Preposisi</t>
  </si>
  <si>
    <t>Date Regex</t>
  </si>
  <si>
    <t>Nama orang</t>
  </si>
  <si>
    <t>Named Entity+NNP</t>
  </si>
  <si>
    <t>HF02, HF04, HF08, HF10, KF01, KF02, TB11</t>
  </si>
  <si>
    <t>Julukan</t>
  </si>
  <si>
    <t>$$$</t>
  </si>
  <si>
    <t>Nama jenis</t>
  </si>
  <si>
    <t>Named Entity+UNS</t>
  </si>
  <si>
    <t>Syntactic parser</t>
  </si>
  <si>
    <t>Satuan Ukuran</t>
  </si>
  <si>
    <t>Kamus</t>
  </si>
  <si>
    <t>Nama teori</t>
  </si>
  <si>
    <t>Nama hukum</t>
  </si>
  <si>
    <t>CSA</t>
  </si>
  <si>
    <t>Konjungsi antarkalimat</t>
  </si>
  <si>
    <t>Nama rumus</t>
  </si>
  <si>
    <t>VOK</t>
  </si>
  <si>
    <t>Kata panggilan</t>
  </si>
  <si>
    <t>Anak dari</t>
  </si>
  <si>
    <t>Kata tugas</t>
  </si>
  <si>
    <t>CCN, PPO, PRR</t>
  </si>
  <si>
    <t>HF05, HF20, HF21</t>
  </si>
  <si>
    <t>Preposisi, Konjungsi, Kata Tugas dalam Named Entities</t>
  </si>
  <si>
    <t>Agama</t>
  </si>
  <si>
    <t>Kitab suci</t>
  </si>
  <si>
    <t>Nama/Sebutan/Sifat Tuhan</t>
  </si>
  <si>
    <t>HF07, KB01e, KI02</t>
  </si>
  <si>
    <t>Kata ganti (Tuhan)</t>
  </si>
  <si>
    <t>Named Entity+NNP, PRN, PRK</t>
  </si>
  <si>
    <t>HF07, KI02</t>
  </si>
  <si>
    <t>Gelar kehormatan</t>
  </si>
  <si>
    <t>HF08, HF09, KF02</t>
  </si>
  <si>
    <t>Gelar kebangsawanan</t>
  </si>
  <si>
    <t>HF08, KF02</t>
  </si>
  <si>
    <t>Gelar keturunan</t>
  </si>
  <si>
    <t>Gelar keagamaan</t>
  </si>
  <si>
    <t>Gelar akademik (depan)</t>
  </si>
  <si>
    <t>HF08, KF02, TB11</t>
  </si>
  <si>
    <t>Gelar akademik (belakang)</t>
  </si>
  <si>
    <t>HF09, KF02</t>
  </si>
  <si>
    <t>Gelar profesi</t>
  </si>
  <si>
    <t>Nama jabatan (untuk sapaan)</t>
  </si>
  <si>
    <t>Pangkat/Kepangkatan</t>
  </si>
  <si>
    <t>HF09, HF10</t>
  </si>
  <si>
    <t>Nama instansi</t>
  </si>
  <si>
    <t>Nama tempat</t>
  </si>
  <si>
    <t>HF10, TB09</t>
  </si>
  <si>
    <t>Nama bangsa</t>
  </si>
  <si>
    <t>HF11, HF12</t>
  </si>
  <si>
    <t>Nama suku</t>
  </si>
  <si>
    <t>Nama bahasa</t>
  </si>
  <si>
    <t>Nama aksara</t>
  </si>
  <si>
    <t>Nama tahun</t>
  </si>
  <si>
    <t>Named Entity, Time+NNP</t>
  </si>
  <si>
    <t>Nama bulan</t>
  </si>
  <si>
    <t>Nama hari</t>
  </si>
  <si>
    <t>Nama Hari Besar/Raya</t>
  </si>
  <si>
    <t>Peristiwa Sejarah</t>
  </si>
  <si>
    <t>HF14, HF15</t>
  </si>
  <si>
    <t>Nama geografi (umum)</t>
  </si>
  <si>
    <t>HF16, HF17, HF18, HF19, KG12</t>
  </si>
  <si>
    <t>Nama diri geografi 
sebagai nama jenis</t>
  </si>
  <si>
    <t>Named Entity+NNO</t>
  </si>
  <si>
    <t>HF17, HF18</t>
  </si>
  <si>
    <t>NER perlu mengenali ini bukan named entity (jeruk bali)</t>
  </si>
  <si>
    <t>Nama geografi (asal daerah)</t>
  </si>
  <si>
    <t>Nama negara</t>
  </si>
  <si>
    <t>Nama lembaga</t>
  </si>
  <si>
    <t>Nama badan</t>
  </si>
  <si>
    <t>Nama organisasi</t>
  </si>
  <si>
    <t>Nama dokumen</t>
  </si>
  <si>
    <t>Judul buku</t>
  </si>
  <si>
    <t>Judul karangan</t>
  </si>
  <si>
    <t>Judul artikel</t>
  </si>
  <si>
    <t>Judul makalah</t>
  </si>
  <si>
    <t>Nama media massa</t>
  </si>
  <si>
    <t>Singkatan nama gelar</t>
  </si>
  <si>
    <t>Singkatan nama pangkat</t>
  </si>
  <si>
    <t>Kata penunjuk hubungan/sapaan
kekerabatan</t>
  </si>
  <si>
    <t>Kata Anda</t>
  </si>
  <si>
    <t>Kata/ungkapan pengacuan</t>
  </si>
  <si>
    <t>Istilah kekerabatan kepemilikan</t>
  </si>
  <si>
    <t>Pembedanya dengan HF23b dan HF23c adalah semantik</t>
  </si>
  <si>
    <t>Bentuk terikat (umum)</t>
  </si>
  <si>
    <t>KB01b, KB01c, KB01d, KB01e, KH02, TE08</t>
  </si>
  <si>
    <t>Konsep keilmuan</t>
  </si>
  <si>
    <t>Bentuk terikat maha- 
(nama/sifat Tuhan)</t>
  </si>
  <si>
    <t>Gabungan kata serangkai</t>
  </si>
  <si>
    <t>Kata depan</t>
  </si>
  <si>
    <t>Partikel &lt;x&gt; (per, -lah, -kah, -tah, pun)</t>
  </si>
  <si>
    <t>Morfologi+PAR</t>
  </si>
  <si>
    <t>KE01, KE02, KE03, KE04</t>
  </si>
  <si>
    <t>pada dasarnya disambung, kecuali per dan pun yang dipisah</t>
  </si>
  <si>
    <t>Partikel per bermakna 'demi'</t>
  </si>
  <si>
    <t>PAR</t>
  </si>
  <si>
    <t>Partikel per bermakna 'tiap'</t>
  </si>
  <si>
    <t>Partikel per bermakna 'mulai'</t>
  </si>
  <si>
    <t>Partikel per bermakna 'melalui'</t>
  </si>
  <si>
    <t>KF01, KF02, KF03, KF04a, KF04b, KF04c, KF05</t>
  </si>
  <si>
    <t>Akronim</t>
  </si>
  <si>
    <t>KF03, KF06, KF07</t>
  </si>
  <si>
    <t>Singkatan 'lazim dokumen/surat'</t>
  </si>
  <si>
    <t>KF04a, KF04b</t>
  </si>
  <si>
    <t>Singkatan 'alamat'</t>
  </si>
  <si>
    <t>Akronim 'nama diri'</t>
  </si>
  <si>
    <t>NNP, NNO</t>
  </si>
  <si>
    <t>KF06, KF07</t>
  </si>
  <si>
    <t>KF06 NNP; KF07 NNO</t>
  </si>
  <si>
    <t>Akronim 'gabungan huruf dan suku kata'
atau 'gabungan suku kata'</t>
  </si>
  <si>
    <t>Angka Arab</t>
  </si>
  <si>
    <t>KG01, KG06, KG07, KG08a, KG08b, KG09, KG10, KG11, TE05, TE06, TN01</t>
  </si>
  <si>
    <t>Angka Romawi</t>
  </si>
  <si>
    <t>KG01, KG06, KG07, KG08a, KG11, TE05, TN01</t>
  </si>
  <si>
    <t>Lambang bilangan</t>
  </si>
  <si>
    <t>Lambang nomor</t>
  </si>
  <si>
    <t>Kata bilangan</t>
  </si>
  <si>
    <t>NUM, NNP</t>
  </si>
  <si>
    <t>KG02, KG05, KG12</t>
  </si>
  <si>
    <t>KG02, KG05 NUM; KG12 NNP</t>
  </si>
  <si>
    <t>Ukuran &lt;panjang, berat, luas, isi, dsb.&gt;</t>
  </si>
  <si>
    <t>Kata sebelum bilangan 
&lt;sebanyak, sejumlah, sebesar&gt;</t>
  </si>
  <si>
    <t>Kata bilangan 'besar' &lt;ribu, juta&gt;</t>
  </si>
  <si>
    <t>Angka alamat</t>
  </si>
  <si>
    <t>Angka bagian karangan</t>
  </si>
  <si>
    <t>Angka bagian kitab suci</t>
  </si>
  <si>
    <t>Angka undang-undang</t>
  </si>
  <si>
    <t>KG08a, KG08b, KG11</t>
  </si>
  <si>
    <t>Angka akta</t>
  </si>
  <si>
    <t>Angka kuitansi</t>
  </si>
  <si>
    <t>Bilangan pecahan</t>
  </si>
  <si>
    <t>Awalan ke-&lt;angka&gt;</t>
  </si>
  <si>
    <t>Akhiran &lt;angka&gt;-an</t>
  </si>
  <si>
    <t>Kata ganti (awalan)</t>
  </si>
  <si>
    <t>PRN,PRK</t>
  </si>
  <si>
    <t>KH01, KH02 (kau)</t>
  </si>
  <si>
    <t>KH01 PRK; KH02 PRN</t>
  </si>
  <si>
    <t>Kata ganti (akhiran)</t>
  </si>
  <si>
    <t>Kata sandang</t>
  </si>
  <si>
    <t>KI01, KI02</t>
  </si>
  <si>
    <t>Format waktu (jam, menit, detik)</t>
  </si>
  <si>
    <t>TA07, TD06</t>
  </si>
  <si>
    <t>Format bilangan (kelipatan) ribuan</t>
  </si>
  <si>
    <t>TA08, TA09</t>
  </si>
  <si>
    <t>Kata penghubung (intrakalimat)</t>
  </si>
  <si>
    <t>CCN, CSN</t>
  </si>
  <si>
    <t>TB02, TB03, TB04</t>
  </si>
  <si>
    <t>TB02 CCN; TB03, TB04 CSN</t>
  </si>
  <si>
    <t>Kata penghubung (antarkalimat)</t>
  </si>
  <si>
    <t>Kata seru</t>
  </si>
  <si>
    <t>INT, VOK</t>
  </si>
  <si>
    <t>INT: interjeksi, VOK: kata panggilan</t>
  </si>
  <si>
    <t>Format tanggal</t>
  </si>
  <si>
    <t>Date Regex+NUM</t>
  </si>
  <si>
    <t>Nama wilayah</t>
  </si>
  <si>
    <t>Salam pembuka</t>
  </si>
  <si>
    <t>Salam penutup</t>
  </si>
  <si>
    <t>Singkatan nama diri</t>
  </si>
  <si>
    <t>Nama keluarga/marga</t>
  </si>
  <si>
    <t>Format uang dan sen</t>
  </si>
  <si>
    <t>Keterangan tambahan</t>
  </si>
  <si>
    <t>Keterangan aposisi</t>
  </si>
  <si>
    <t>Frasa verbal</t>
  </si>
  <si>
    <t>Sumber kutipan</t>
  </si>
  <si>
    <t>parser</t>
  </si>
  <si>
    <t>Format rasio</t>
  </si>
  <si>
    <t>Format tanggal, bulan, tahun</t>
  </si>
  <si>
    <t>Format skor pertandingan</t>
  </si>
  <si>
    <t>Bahasa asing</t>
  </si>
  <si>
    <t>Kamus+ABR</t>
  </si>
  <si>
    <t>TE07, TL01</t>
  </si>
  <si>
    <t>Bahasa daerah</t>
  </si>
  <si>
    <t>Slang</t>
  </si>
  <si>
    <t>Unsur satu-kesatuan</t>
  </si>
  <si>
    <t>Kamus?Regex?</t>
  </si>
  <si>
    <t>Ungkapan kekaguman/kesungguhan/emosi yang kuat, seruan, perintah</t>
  </si>
  <si>
    <t>Jeda panjang</t>
  </si>
  <si>
    <t>SYM</t>
  </si>
  <si>
    <t>Pembicaraan/Naskah/Bahan tertulis</t>
  </si>
  <si>
    <t>Judul puisi, lagu, artikel, naskah, bab buku, pidato/kotbah, tema/subtema</t>
  </si>
  <si>
    <t>Istilah ilmiah kurang dikenal</t>
  </si>
  <si>
    <t>Makna/penjelasan kata/padanan</t>
  </si>
  <si>
    <t>Dan-atau-setiap</t>
  </si>
  <si>
    <t>Bantuan Kode</t>
  </si>
  <si>
    <t>Relevan</t>
  </si>
  <si>
    <t>Heu?</t>
  </si>
  <si>
    <t>DH</t>
  </si>
  <si>
    <t>PH</t>
  </si>
  <si>
    <t>TS</t>
  </si>
  <si>
    <t>Kode Ket</t>
  </si>
  <si>
    <t>TR01</t>
  </si>
  <si>
    <t>V</t>
  </si>
  <si>
    <t>DH0</t>
  </si>
  <si>
    <t>PH2</t>
  </si>
  <si>
    <t>TS0</t>
  </si>
  <si>
    <t>K01</t>
  </si>
  <si>
    <t>X</t>
  </si>
  <si>
    <t>DH5</t>
  </si>
  <si>
    <t>PH5</t>
  </si>
  <si>
    <t>TS3</t>
  </si>
  <si>
    <t>K02</t>
  </si>
  <si>
    <t>TS2</t>
  </si>
  <si>
    <t>DH2</t>
  </si>
  <si>
    <t>PH3</t>
  </si>
  <si>
    <t>K03</t>
  </si>
  <si>
    <t>K04</t>
  </si>
  <si>
    <t>K05</t>
  </si>
  <si>
    <t>DH4</t>
  </si>
  <si>
    <t>PH4</t>
  </si>
  <si>
    <t>K06</t>
  </si>
  <si>
    <t>K07</t>
  </si>
  <si>
    <t>TS1</t>
  </si>
  <si>
    <t>K08</t>
  </si>
  <si>
    <t>K09</t>
  </si>
  <si>
    <t>DH3</t>
  </si>
  <si>
    <t>K10</t>
  </si>
  <si>
    <t>K11</t>
  </si>
  <si>
    <t>K12</t>
  </si>
  <si>
    <t>K13</t>
  </si>
  <si>
    <t>K14</t>
  </si>
  <si>
    <t>K15</t>
  </si>
  <si>
    <t>DH1</t>
  </si>
  <si>
    <t>PH1</t>
  </si>
  <si>
    <t>K16</t>
  </si>
  <si>
    <t>K17</t>
  </si>
  <si>
    <t>TR02</t>
  </si>
  <si>
    <t>K18</t>
  </si>
  <si>
    <t>K19</t>
  </si>
  <si>
    <t>K20</t>
  </si>
  <si>
    <t>K21</t>
  </si>
  <si>
    <t>K22</t>
  </si>
  <si>
    <t>K23</t>
  </si>
  <si>
    <t>TR03</t>
  </si>
  <si>
    <t>K24</t>
  </si>
  <si>
    <t>K25</t>
  </si>
  <si>
    <t>K26</t>
  </si>
  <si>
    <t>K27</t>
  </si>
  <si>
    <t>TR03, K28</t>
  </si>
  <si>
    <t>K29</t>
  </si>
  <si>
    <t>K30</t>
  </si>
  <si>
    <t>K31</t>
  </si>
  <si>
    <t>K32</t>
  </si>
  <si>
    <t>K33</t>
  </si>
  <si>
    <t>K34</t>
  </si>
  <si>
    <t>K35</t>
  </si>
  <si>
    <t>K36</t>
  </si>
  <si>
    <t>K37</t>
  </si>
  <si>
    <t>K38</t>
  </si>
  <si>
    <t>K39</t>
  </si>
  <si>
    <t>K40</t>
  </si>
  <si>
    <t>K41</t>
  </si>
  <si>
    <t>K42</t>
  </si>
  <si>
    <t>K43</t>
  </si>
  <si>
    <t>K44</t>
  </si>
  <si>
    <t>K45</t>
  </si>
  <si>
    <t>K46</t>
  </si>
  <si>
    <t>K47</t>
  </si>
  <si>
    <t>K48</t>
  </si>
  <si>
    <t>TR04</t>
  </si>
  <si>
    <t>TR03, K49</t>
  </si>
  <si>
    <t>K50</t>
  </si>
  <si>
    <t>K51</t>
  </si>
  <si>
    <t>TR03, K52</t>
  </si>
  <si>
    <t>K53</t>
  </si>
  <si>
    <t>K54</t>
  </si>
  <si>
    <t>Penjelasan Kategori dan Kolom</t>
  </si>
  <si>
    <t>Tidak Relevan</t>
  </si>
  <si>
    <t>Kategori penjelasan mengapa suatu aturan dalam EYD tidak relevan bagi pengembangan Sipebi</t>
  </si>
  <si>
    <t>Pekerjaan Data</t>
  </si>
  <si>
    <t>Kategori berisikan penjelasan yang berhubungan dengan pengumpulan, penyaringan, penyuntingan, atau pemrosesan data lainnya</t>
  </si>
  <si>
    <t>Pekerjaan Pemrograman</t>
  </si>
  <si>
    <t>Kategori berisikan penjelasan yang berhubungan dengan usaha pemrograman langsung</t>
  </si>
  <si>
    <t>Kategori berisikan tingkatan semantik sebuah program dengan pembelajaran mesin untuk mengerti makna sebuah kata atau frase yang diperlukan untuk melakukan penyuntingan berdasarkan EYD</t>
  </si>
  <si>
    <t>Keterangan Khusus</t>
  </si>
  <si>
    <t>Kategori berisikan keterangan khusus atau tambahan untuk jenis aturan EYD tertentu</t>
  </si>
  <si>
    <t>Kerumitan</t>
  </si>
  <si>
    <t>Kolom yang menuliskan perkiraan tingkat kesulitan atau kerumitan suatu Pekerjaan (Data/Pemrograman/Tingkat Semantik). Makin tinggi nilai kolom ini, makin besar perkiraan usaha yang diperlukan.
Tingkat kesulitan naik secara eksponensial, bukan secara linear, dari satu tingkat kesulitan ke tingkat kesulitan yang lain.</t>
  </si>
  <si>
    <t>Keterangan Tingkatan Kolom Kerumitan</t>
  </si>
  <si>
    <t>Mudah</t>
  </si>
  <si>
    <t>Sedang</t>
  </si>
  <si>
    <t>Sulit</t>
  </si>
  <si>
    <t>Sangat Sulit</t>
  </si>
  <si>
    <t>Hampir Mustahil/Mustahil</t>
  </si>
  <si>
    <t>Kategori</t>
  </si>
  <si>
    <t>Penjelasan</t>
  </si>
  <si>
    <t>Aturan merupakan premis dasar (mis: jenis abjad, jenis vokal, jenis konsonan, dsb.)</t>
  </si>
  <si>
    <t>Tidak Relevan atau Hampir Mustahil/Mustahil</t>
  </si>
  <si>
    <r>
      <rPr>
        <sz val="11"/>
        <color theme="1"/>
        <rFont val="Calibri"/>
      </rPr>
      <t xml:space="preserve">Aturan berhubungan dengan format penulisan (mis: huruf tebal, miring, digarisbawahi), yang biasa terdapat pada aplikasi dengan kapasitas memproses </t>
    </r>
    <r>
      <rPr>
        <i/>
        <sz val="11"/>
        <color theme="1"/>
        <rFont val="Calibri"/>
      </rPr>
      <t>format tulisan</t>
    </r>
    <r>
      <rPr>
        <sz val="11"/>
        <color theme="1"/>
        <rFont val="Calibri"/>
      </rPr>
      <t xml:space="preserve"> (mis: Word, Gmail). 
Setiap format tulisan memiliki tambahan informasi teks di luar teks tersebut yang dikenali oleh aplikasi tersebut (mis: (1) untuk aplikasi daring yang menggunakan HTTP, tulisan miring memiliki informasi tambahan tag &lt;i&gt;&lt;/i&gt; yang mengapit tulisan tersebut, (2) Word mengenali </t>
    </r>
    <r>
      <rPr>
        <i/>
        <sz val="11"/>
        <color theme="1"/>
        <rFont val="Calibri"/>
      </rPr>
      <t>Rich Text Format</t>
    </r>
    <r>
      <rPr>
        <sz val="11"/>
        <color theme="1"/>
        <rFont val="Calibri"/>
      </rPr>
      <t xml:space="preserve"> yang sebagian informasinya terdapat pada kepala dokumen untuk membaca format tulisan keseluruhan dokumen). Jika Sipebi ingin didesain untuk mengenali format tulisan (huruf tebal, miring, angka bab, angka sub-bab, angka dalam tabel, dsb.) maka Sipebi harus didesain menjadi aplikasi pembuatan dokumen semacam Word yang memiliki cara mengenali format tulisan yang ditulis pada aplikasi itu sendiri serta mampu menerjemahkan format tulisan dari aplikasi dengan format tulisan yang berbeda menjadi format tulisan yang dikenali oleh Sipebi sendiri. Hal ini akan memerlukan usaha yang sangat besar untuk dilakukan.</t>
    </r>
  </si>
  <si>
    <t>Aturan yang berhubungan dengan cara penulisan khusus yang disengaja (mis: pemenggalan kata, singkatan nama orang dalam bentuk inisial) atau untuk tujuan khusus (mis: untuk menjelaskan pemenggalan, mencegah salah pengertian), tidak menurut penulisan kata dalam bentuk aslinya. Pengidentifikasian jenis tulisan semacam ini (mis: mem-per-tanggung-jawab-kan) sebagai suatu kesalahan, jika dibandingkan dengan tulisan pada penggunaan normalnya (mis: mempertanggungjawabkan), tidak dimungkinkan oleh karena tujuan khusus/disengaja yang dimilikinya</t>
  </si>
  <si>
    <t>Suatu aturan yang informasi pendeteksiannya sangat singular, sehingga absennya informasi tersebut hampir tidak mungkin atau bahkan tidak mungkin terdeteksi sebagai kesalahan. Misalnya, hadirnya tanda titik koma yang digunakan pada bagian perincian yang berupa frasa verbal. Jika tanda titik koma itu sendiri tidak dituliskan, teks yang dituliskan tidak akan memberikan indikasi bahwa perincian berupa frasa verbal yang dimaksudkan.</t>
  </si>
  <si>
    <t>Penjelasan: Data yang diperlukan untuk membuat aturan EYD…</t>
  </si>
  <si>
    <t>Tidak Berdata</t>
  </si>
  <si>
    <r>
      <rPr>
        <sz val="11"/>
        <color rgb="FFD0CECE"/>
        <rFont val="Calibri"/>
      </rPr>
      <t>Data yang diperlukan untuk membuat aturan EYD</t>
    </r>
    <r>
      <rPr>
        <sz val="11"/>
        <color theme="1"/>
        <rFont val="Calibri"/>
      </rPr>
      <t xml:space="preserve">
adalah nol, oleh sebab aturan EYD ini tidak berdasarkan data (kata) sama sekali</t>
    </r>
  </si>
  <si>
    <r>
      <rPr>
        <sz val="11"/>
        <color rgb="FFD0CECE"/>
        <rFont val="Calibri"/>
      </rPr>
      <t>Data yang diperlukan untuk membuat aturan EYD</t>
    </r>
    <r>
      <rPr>
        <sz val="11"/>
        <color theme="1"/>
        <rFont val="Calibri"/>
      </rPr>
      <t xml:space="preserve">
berjumlah kecil, diketahui secara lengkap, dan tidak beririsan dengan data lainnya (mis: kata Anda)</t>
    </r>
  </si>
  <si>
    <r>
      <rPr>
        <sz val="11"/>
        <color rgb="FFD0CECE"/>
        <rFont val="Calibri"/>
      </rPr>
      <t>Data yang diperlukan untuk membuat aturan EYD</t>
    </r>
    <r>
      <rPr>
        <sz val="11"/>
        <color theme="1"/>
        <rFont val="Calibri"/>
      </rPr>
      <t xml:space="preserve">
berjumlah kecil, diketahui secara lengkap, namun memiliki kemungkinan beririsan dengan data lainnya (mis: nama bulan, nama planet - dapat juga digunakan sebagai nama orang atau nama tempat)</t>
    </r>
  </si>
  <si>
    <r>
      <rPr>
        <sz val="11"/>
        <color rgb="FFD0CECE"/>
        <rFont val="Calibri"/>
      </rPr>
      <t>Data yang diperlukan untuk membuat aturan EYD</t>
    </r>
    <r>
      <rPr>
        <sz val="11"/>
        <color theme="1"/>
        <rFont val="Calibri"/>
      </rPr>
      <t xml:space="preserve">
dapat sebagian besar atau secara lengkap diketahui, namun berjumlah cukup besar untuk didaftarkan, serta memiliki kemungkinan beririsan dengan data lainnya.
Aturan EYD yang memerlukan jenis data seperti ini masih dapat dikerjakan melalui pendekatan heuristik, tetapi akan memerlukan sumber daya manusia yang cukup signifikan</t>
    </r>
  </si>
  <si>
    <r>
      <rPr>
        <sz val="11"/>
        <color rgb="FFD0CECE"/>
        <rFont val="Calibri"/>
      </rPr>
      <t>Data yang diperlukan untuk membuat aturan EYD</t>
    </r>
    <r>
      <rPr>
        <sz val="11"/>
        <color theme="1"/>
        <rFont val="Calibri"/>
      </rPr>
      <t xml:space="preserve">
dapat sebagian besar atau secara lengkap diketahui, namun berjumlah sangat besar untuk didaftarkan, serta memiliki kemungkinan beririsan dengan data lainnya.
Aturan EYD yang memerlukan jenis data seperti ini jauh lebih baik dikerjakan melalui pembelajaran mesin, walaupun masih mungkin dikerjakan menggunakan pendekatan heuristik</t>
    </r>
  </si>
  <si>
    <r>
      <rPr>
        <sz val="11"/>
        <color rgb="FFD0CECE"/>
        <rFont val="Calibri"/>
      </rPr>
      <t>Data yang diperlukan untuk membuat aturan EYD</t>
    </r>
    <r>
      <rPr>
        <sz val="11"/>
        <color theme="1"/>
        <rFont val="Calibri"/>
      </rPr>
      <t xml:space="preserve">
tidak dapat didaftarkan secara lengkap karena berjumlah terlalu besar, terus bertambah, atau secara teori tidak dapat dibatasi (mis: nama orang).
Aturan EYD yang memerlukan jenis data seperti ini tidak dapat dikerjakan secara heuristik dan pasti memerlukan pembelajaran mesin</t>
    </r>
  </si>
  <si>
    <t>Penjelasan: EYD memiliki aturan yang…</t>
  </si>
  <si>
    <t>PH0</t>
  </si>
  <si>
    <r>
      <rPr>
        <sz val="11"/>
        <color rgb="FFD0CECE"/>
        <rFont val="Calibri"/>
      </rPr>
      <t>EYD memiliki aturan yang</t>
    </r>
    <r>
      <rPr>
        <sz val="11"/>
        <color theme="1"/>
        <rFont val="Calibri"/>
      </rPr>
      <t xml:space="preserve">
tidak relevan untuk diprogram pada Sipebi</t>
    </r>
  </si>
  <si>
    <r>
      <rPr>
        <sz val="11"/>
        <color rgb="FFD0CECE"/>
        <rFont val="Calibri"/>
      </rPr>
      <t>EYD memiliki aturan yang</t>
    </r>
    <r>
      <rPr>
        <sz val="11"/>
        <color theme="1"/>
        <rFont val="Calibri"/>
      </rPr>
      <t xml:space="preserve">
teksnya dapat dipisahkan dari unsur semantiknya dan tidak beririsan dengan aturan lainnya (mis: kata Anda ditulis dengan huruf kapital)</t>
    </r>
  </si>
  <si>
    <t>Sedang-Sulit</t>
  </si>
  <si>
    <r>
      <rPr>
        <sz val="11"/>
        <color rgb="FFD0CECE"/>
        <rFont val="Calibri"/>
      </rPr>
      <t>EYD memiliki aturan yang</t>
    </r>
    <r>
      <rPr>
        <sz val="11"/>
        <color theme="1"/>
        <rFont val="Calibri"/>
      </rPr>
      <t xml:space="preserve">
teksnya dapat dipisahkan dari unsur semantiknya namun memiliki kemungkinan beririsan dengan aturan lainnya (mis: huruf kapital sebagai huruf pertama awal kalimat)</t>
    </r>
  </si>
  <si>
    <t>Sedang-Sangat Sulit</t>
  </si>
  <si>
    <r>
      <rPr>
        <sz val="11"/>
        <color rgb="FFD0CECE"/>
        <rFont val="Calibri"/>
      </rPr>
      <t>EYD memiliki aturan yang</t>
    </r>
    <r>
      <rPr>
        <sz val="11"/>
        <color theme="1"/>
        <rFont val="Calibri"/>
      </rPr>
      <t xml:space="preserve">
teksnya mungkin dapat dipisahkan dari unsur semantiknya untuk mencapai akurasi penyuntingan yang cukup tinggi, tetapi tidak sempurna (mis: kutipan langsung dibandingkan pemakaian tanda kutip lainnya)</t>
    </r>
  </si>
  <si>
    <t>Sedang-Mustahil</t>
  </si>
  <si>
    <r>
      <rPr>
        <sz val="11"/>
        <color rgb="FFD0CECE"/>
        <rFont val="Calibri"/>
      </rPr>
      <t>EYD memiliki aturan yang</t>
    </r>
    <r>
      <rPr>
        <sz val="11"/>
        <color theme="1"/>
        <rFont val="Calibri"/>
      </rPr>
      <t xml:space="preserve">
teksnya tidak dapat dipisahkan dari unsur semantiknya dalam jumlah yang terbatas (mis: irisan antara julukan dan kata sifat) atau memiliki unsur morfologis</t>
    </r>
  </si>
  <si>
    <r>
      <rPr>
        <sz val="11"/>
        <color rgb="FFD0CECE"/>
        <rFont val="Calibri"/>
      </rPr>
      <t>EYD memiliki aturan yang</t>
    </r>
    <r>
      <rPr>
        <sz val="11"/>
        <color theme="1"/>
        <rFont val="Calibri"/>
      </rPr>
      <t xml:space="preserve">
teksnya tidak dapat dipisahkan dari unsur semantiknya dalam jumlah yang besar atau tidak terbatas (mis: nama orang) dan mungkin memiliki unsur morfologis</t>
    </r>
  </si>
  <si>
    <t>Penjelasan: Sifat-sifat kata yang relevan bagi penyuntingan berdasarkan aturan EYD dapat diinferensi dari sifat-sifat (label)…</t>
  </si>
  <si>
    <t>Tanda Baca</t>
  </si>
  <si>
    <r>
      <rPr>
        <sz val="11"/>
        <color rgb="FFD0CECE"/>
        <rFont val="Calibri"/>
      </rPr>
      <t>Sifat-sifat kata yang relevan bagi penyuntingan berdasarkan aturan EYD dapat diinferensi dari sifat-sifat (label)</t>
    </r>
    <r>
      <rPr>
        <sz val="11"/>
        <color theme="1"/>
        <rFont val="Calibri"/>
      </rPr>
      <t xml:space="preserve">
tanda baca saja</t>
    </r>
  </si>
  <si>
    <r>
      <rPr>
        <sz val="11"/>
        <color rgb="FFD0CECE"/>
        <rFont val="Calibri"/>
      </rPr>
      <t>Sifat-sifat kata yang relevan bagi penyuntingan berdasarkan aturan EYD dapat diinferensi dari sifat-sifat (label)</t>
    </r>
    <r>
      <rPr>
        <sz val="11"/>
        <color theme="1"/>
        <rFont val="Calibri"/>
      </rPr>
      <t xml:space="preserve">
kata/frase dan tanda baca</t>
    </r>
  </si>
  <si>
    <t>Kalimat</t>
  </si>
  <si>
    <r>
      <rPr>
        <sz val="11"/>
        <color rgb="FFD0CECE"/>
        <rFont val="Calibri"/>
      </rPr>
      <t>Sifat-sifat kata yang relevan bagi penyuntingan berdasarkan aturan EYD dapat diinferensi dari sifat-sifat (label)</t>
    </r>
    <r>
      <rPr>
        <sz val="11"/>
        <color theme="1"/>
        <rFont val="Calibri"/>
      </rPr>
      <t xml:space="preserve">
kalimat, kata/frase, dan tanda baca</t>
    </r>
  </si>
  <si>
    <t>Multi-Kalimat</t>
  </si>
  <si>
    <r>
      <rPr>
        <sz val="11"/>
        <color rgb="FFD0CECE"/>
        <rFont val="Calibri"/>
      </rPr>
      <t>Sifat-sifat kata yang relevan bagi penyuntingan berdasarkan aturan EYD dapat diinferensi dari sifat-sifat (label)</t>
    </r>
    <r>
      <rPr>
        <sz val="11"/>
        <color theme="1"/>
        <rFont val="Calibri"/>
      </rPr>
      <t xml:space="preserve">
multi-kalimat, frase atau kalimat, kata/frase, dan tanda baca</t>
    </r>
  </si>
  <si>
    <t>PH2: Huruf kapital pada awal kalimat dapat dideteksi dengan mudah menggunakan tanda baca "." atau informasi baris/paragraf baru. Akan tetapi, cara pendeteksian seperti ini masih mungkin tercampur dengan kasus di mana tanda baca "." digunakan untuk keperluan lain selain untuk mengakhiri kalimat, seperti untuk menulis singkatan</t>
  </si>
  <si>
    <t>DH5: Nama orang dan nama julukan pada dasarnya tidak terbatas. 
PH5: Nama orang hanya dapat dikenali secara semantik
TS3: Secara khusus, pembelajaran mesin dalam mendeteksi nama orang adalah hal yang memerlukan lebih dari satu tingkatan pembelajaran mesin, sampai dengan tahap multi-kalimat, sebagaimana dicontohkan pada [Narasi-Pengembangan]-[NP5]-[Poin 3]</t>
  </si>
  <si>
    <t>DH2: Kumpulan kata yang bermakna "anak dari" jumlahnya terbatas dan dapat didaftarkan secara lengkap
PH3: Fitur penyuntingan kumpulan kata yang bermakna "anak dari" dapat dibuat dengan akurasi yang cukup tinggi, tetapi memiliki kemungkinan komplikasi oleh karena perkecualian "dituliskan sebagai awal nama atau huruf pertama kata tugas dari"
TS2: Makna "anak dari" sebagian besar dapat disimpulkan dalam tahap pengenalan konteks kalimat</t>
  </si>
  <si>
    <t>PH3 &amp; TS2: Petikan langsung sebagian dapat disimpulkan berdasarkan tanda baca kutip "" yang dipakai. Akan tetapi, oleh karena terdapat kemungkinan tanda kutip "" dipakai untuk hal selain kutipan langsung, kemungkian tingkatan semantik dalam tahap kalimat diperlukan untuk menentukan bagian bertanda kutip mana yang merupakan petikan langsung dan mana yang bukan</t>
  </si>
  <si>
    <t>DH2: Kumpulan data yang berkaitan dengan nama agama, kitab suci, dan Tuhan, jumlahnya terbatas, dan biasanya tidak beririsan dengan yang lain (kebanyakan sebutan untuk Tuhan juga tidak beririsan dengan sebutan untuk yang lain dengan beberapa perkecualian seperti Allah (Tuhan Yang Maha Esa) dibandingkan allah-allah (dewa-dewi).
PH3: Penyuntingan (menentukan perihal berhubungan dengan Tuhan atau tidak) dapat dibuat dengan akurasi cukup tinggi, namun masih memiliki kemungkinan beririsan dengan aturan lainnya
TS3: Tingkatan semantik untuk memastikan kata ganti dipakai untuk merujuk kepada Tuhan atau bukan, sebagian hanya dapat diselesaikan dalam tahap multi-kalimat</t>
  </si>
  <si>
    <t>DH4: daftar gelar kehormatan, kebangsawanan, keturunan, keagamaan, akademik, keturunan, keagamaan, profesi, serta nama jabatan bisa jadi sangat besar jumlahnya, atau kalaupun tidak banyak, sulit didaftarkan secara lengkap
PH4: gelar-gelar di atas memiliki sifat semantik karena banyak kata yang sama digunakan untuk hal yang lain (mis: Yang Dipertuan Agung, "yang" dan "agung" digunakan untuk hal selain gelar)
TS2: gelar-gelar di atas dapat dikenal dalam konteks kalimat</t>
  </si>
  <si>
    <t>DH5 &amp; PH5: terkait dengan nama orang, instansi, atau nama tempat yang jumlahnya tidak terbatas dan mungkin memiliki irisan makna dengan yang bukan nama orang, instansi, atau tempat
TS3: nama jabatan atau pangkat dapat dikenali pada konteks kalimat (karena diikuti, misalnya, nama orang), akan tetapi nama orang atau instansi atau tempat yang mengikutinya mungkin memerlukan konteks multi-kalimat untuk diselesaikan</t>
  </si>
  <si>
    <t>DH4: nama bangsa, suku, bahasa, dan aksara jumlahnya terbatas namun besar
PH3: nama bangsa, suku, bahasa, dan aksara mungkin memiliki irisan kecil dengan yang bukan nama bangsa, suku, bahasa, aksara (mis: Jawa adalah nama salah satu nama aksara dan juga nama pulau/tempat)
TS1: semantik pada tingkatan kata (atau mungkin gabungan kata) cukup digunakan untuk mengenali konteks kata dengan tepat</t>
  </si>
  <si>
    <t>DH4: nama bangsa, suku, bahasa, dan aksara jumlahnya terbatas namun besar
PH4: kata turunan dari bangsa, suku, bahasa, dan aksara memerlukan penyelesaian secara morfologis untuk dapat dikenali
TS1: semantik pada tingkatan kata (atau mungkin gabungan kata) cukup digunakan untuk mengenali konteks kata dengan tepat</t>
  </si>
  <si>
    <t>DH3 &amp; PH3: nama tahun, bulan, hari, dan hari besar atau hari raya terbatas jumlahnya, namun memiliki kemungkinan beririsan dengan data lainnya (mis: Hari Raya Pondok Daun)
TS2: semantik pada tingkatan kalimat mungkin diperlukan untuk mengenali kasus ini dengan tepat</t>
  </si>
  <si>
    <t>DH5, PH5, TS3: peristiwa sejarah tidak memiliki batasan, dan jika didaftarkan akan sangat banyak. Untuk mengenalinya diperlukan pengertian semantik multi-kalimat</t>
  </si>
  <si>
    <t>DH5 &amp; PH5: unsur atau nama geografi memiliki jumlah yang tidak terbatas dan sering kali memiliki irisan dengan data non-geografis (mis: Puncak dapat berarti nama tempat, atau lokasi teratas dari suatu dataran, atau titik tertinggi pada suata masa, atau beberapa makna lainnya)
TS2: semantik dalam tahapan kalimat (mengenal keterangan tempat) diperlukan untuk mengenali kasus ini</t>
  </si>
  <si>
    <t>DH5 &amp; PH5: unsur atau nama negara, lembaga, badan, organisasi, dokumen, judul buku, karangan, artikel, dan makalah, serta nama media massa, (kecuali kata tugas) memiliki jumlah yang tidak terbatas
TS3: semantik sampai dengan dalam tahapan multi-kalimat (mengenal keterangan tempat) mungkin diperlukan untuk mengenalinya</t>
  </si>
  <si>
    <t>DH4: singkatan nama gelar dan pangkat jumlahnya besar, sulit didaftarkan, namun terbatas
PH2: singkatan nama gelar dan pangkat biasanya unik dan hanya memiliki sedikit irisan dengan penggunaan lainnya
TS1: semantik pada tingkatan kata (atau mungkin gabungan kata) cukup digunakan untuk mengenali konteks kata dengan tepat</t>
  </si>
  <si>
    <t>DH3: kata penunjuk hubungan kekerabatan, seperti bapak, ibu, kakak, dan adik serta kata atau ungkapan lain (termasuk unsur bentuk ulang utuh) yang digunakan sebagai sapaan jumlahnya terbatas dan mungkin didaftarkan, tetapi mungkin sekali memiliki irisan dengan penggunaan lainnya
PH2: kata-kata tersebut biasanya unik dan hanya memiliki sedikit irisan dengan penggunaan lainnya
TS2: semantik dalam tahapan kalimat (mengenal keterangan tempat) diperlukan untuk mengenalinya</t>
  </si>
  <si>
    <t>PH1: kata Anda sangat unik dan mudah sekali untuk dikenali, selain tidak beririsan penggunaannya dengan data lainnya</t>
  </si>
  <si>
    <t>DH2, PH3, TS3: sebuah "pengacuan" atau "istilah kekerabatan" memiliki kemungkinan jumlah yang mungkin terbatas (Paman, Bibi, Kakak, Adik, Guru, dsb.), akan tetapi mungkin memerlukan pengertian semantik pada tahap multi-kalimat untuk mengenalinya</t>
  </si>
  <si>
    <t>DH4, PH4, TS1: pengenalan kata dasar dan berimbuhan sangat terkait dengan pengertian morfologis. Pembuatan kamus morfologi akan sangat membantu penyuntingan untuk aturan-aturan ini, sekalipun dilakukan melalui pendekatan heuristik (bukan pendekatan pembelajaran mesin)</t>
  </si>
  <si>
    <t>DH5, PH5, TS1: mengenal "konsep keilmuan" dari yang bukan memerlukan daftar kata kamus berbagai ilmu yang jumlahnya tidak terbatas, sekalipun jumlah istilah yang mendapatkan bentuk terikat mungkin terbatas. Kamus morfologis mungkin dapat digunakan untuk menyunting dengan tepat sebagian kasus untuk aturan ini.</t>
  </si>
  <si>
    <t>DH5, PH5, TS1: kata yang mungkin diawali huruf kapital jumlahnya tidak terbatas, sekalipun jumlah istilah yang mendapatkan bentuk terikat mungkin terbatas. Kamus morfologi mungkin dapat digunakan untuk menyunting dengan tepat sebagian kasus untuk aturan ini.</t>
  </si>
  <si>
    <t>DH2, PH2, TS1: bentuk terikat maha- yang mengacu pada nama atau sifat Tuhan jumlahnya terbatas, dan hampir semuanya unik</t>
  </si>
  <si>
    <t>DH3 &amp; PH1: memang bentuk ulang dapat dikenali murni berdasarkan teks (tanpa memerlukan pengertian semantik), kecuali bentuk pengulangan yang tidak identik. Akan tetapi ada kemungkinan memiliki irisan dengan kata yang menyerupai bentuk ulang (mis: papa, mama). Namun kata-kata yang menyerupai bentuk ulang jumlahnya terbatas.</t>
  </si>
  <si>
    <t>DH5, PH1, TS1: gabungan kata memiliki jumlah yang sangat besar, bahkan tidak terbatas, namun sebagian darinya sudah terdaftar pada kamus, dan dapat diberikan label tersendiri. Hanya diperlukan pekerjaan pendaftaran gabungan kata yang lebih komprehensif untuk menangani kasus aturan EYD ini dengan sempurna. Perkecualian pada gabungan kata yang ditulis serangkai berjumlah terbatas. Kamus morfologi mungkin dapat digunakan untuk menyunting dengan tepat sebagian kasus untuk aturan ini.</t>
  </si>
  <si>
    <t>DH5, PH3: kata depan di, ke, dan dari sebenarnya unik dan terbatas, sehingga hanya berdasarkan aturan sederhana, mungkin untuk mencapai penyuntingan aturan ini dengan kualitas yang baik. Hanya saja, awalan di- memberikan kompleksitas besar terhadap pembedaan kata depan di dibanding awalan di-. Pengenalan nama tempat (untuk kata depan) atau kumpulan kata dasar yang berjumlah besar yang mungkin menerima awalan di- diperlukan (karena itu DH5) untuk menyelesaikan penyuntingan aturan dengan benar secara heuristik. Kamus morfologi mungkin dapat digunakan untuk menyunting dengan tepat sebagian kasus untuk aturan ini.
TS2: semantik dalam tahapan kalimat (mengenal keterangan tempat) diperlukan untuk mengenali kasus ini</t>
  </si>
  <si>
    <t>DH3, PH1: partikel -lah, -kah, -tah, dan pun dapat terlihat jelas dalam sebuah teks, akan tetapi perlu dibedakan dari kata dasar yang memang berakhiran (1) lah, (2) kah, (3) tah, (4) pun, dan juga (5) perkeculaian pun yang merupakan bagian kata penghubung - (1)-(5) berjumlah terbatas dan dapat didaftarkan. Kamus morfologi mungkin dapat digunakan untuk menyunting dengan tepat sebagian kasus untuk aturan ini.
TS1: semantik pada tingkatan kata cukup digunakan untuk mengenali kasus ini dengan tepat</t>
  </si>
  <si>
    <t>DH4, PH4: partikel per dapat terlihat jelas dari teks. Hanya, untuk menentukan apakah per berati 'demi', 'tiap', 'mulai', atau 'melalui' memerlukan pengertian akan makna kata yang mengikuti. Jumlah kata yang berhubungan dengan aturan ini seharusnya tidak terbatas, tetapi mungkin cukup besar atau sulit untuk didaftarkan semua.
TS2: semantik pada tingkatan kalimat mungkin diperlukan untuk mengenali kasus ini dengan tepat</t>
  </si>
  <si>
    <t xml:space="preserve">DH5, PH2: singkatan gelar, sapaan, atau pangkat, termasuk akronim (nama diri/bukan nama diri) mungkin didaftarkan biarpun jumlahnya sangat banyak. Akan tetapi tidak demikian dengan singkatan nama orang yang jumlahnya tidak terbatas. Selama suatu "kata" dikenali sebagai singkatan, penyuntingan kesalahan penulisannya dapat dengan mudah dikenali. Namun ketersediaan data berupa daftar singkatan sangat diperlukan
TS1: semantik pada tingkatan kata mungkin diperlukan untuk mengenali kasus ini dengan tepat, akan tetapi penglasifikasian sebuah kata yang ditulis salah sebagai singkatan bukan pekerjaan yang mungkin tanpa mengetahui set singkatan yang tepat, termasuk dari penulisan huruf besar kecilnya. Oleh karena setiap singkatan tidak dapat diketahui apakah seharusnya ditulis dengan huruf kapital atau tidak kecuali manusia yang memberitahukannya kepada program (mis: Dr. dan dr. keduanya merupakan singkatan yang sah, walaupun tidak semua singkatan dapat ditulis dengan perbedaan huruf besar kecil dan merupakan singkatan yang sah - misalnya: ABRI dan abRI). Hal yang sama juga berlaku pada singkatan bertanda titik dan yang tidak bertanda titik. </t>
  </si>
  <si>
    <t>K28</t>
  </si>
  <si>
    <t>TR02: Jika seorang menggunakan angka Arab atau angka Romawi, kemungkinan besar hal tersebut disengaja. Dan sesuatu yang lazim dan opsional tidak memerlukan koreksi atau penyuntingan tambahan.</t>
  </si>
  <si>
    <t>PH3 &amp; TS2: Kata berupa bilangan dapat dikenali dengan mudah. Tetapi mengenal suatu penulisan sebagai "perincian" memerlukan pengertian semantik dalam level kalimat</t>
  </si>
  <si>
    <t>DH4, PH3, TS2: mengenal ukuran dan nilai memerlukan daftar kata yang behubungan dengan ukuran dan nilai, serta pengertian semantik untuk menentukan bahwa kata yang dipakai memang memiliki makna ukuran dan nilai di dalam tingkatan kalimat</t>
  </si>
  <si>
    <t>DH1, PH2, TS1: Bilangan lebih dari satu kata pada awal kalimat dapat dikenali dengan mengenal "awal kalimat" dan dari "membaca nilai" bilangan tersebut dengan cukup mudah. Daftar kata yang digunakan "sebanyak, sejumlah, sebesar" dapat didaftarkan sebagai saran tanpa perlu mengenal satu yang paling tepat digunakan.</t>
  </si>
  <si>
    <t>DH1, PH2, TS1: Daftar "bilangan besar" (ribu, juta, milyar) terbatas dan dapat dikenali. Penulisan angka yang panjang (untuk diberikan saran ditulis menggunakan huruf) dapat dikenali.</t>
  </si>
  <si>
    <t>DH5, PH3, TS2: Mengenali sesuatu sebagai bagian dari alamat mungkin memerlukan data yang sangat besar, atau mungkin terdapat cara mengenali konteks sebagai "alamat" dari tingkatan semantik kalimat, atau mungkin dengan menggunakan beberapa kata-kata kunci yang menyatakan alamat</t>
  </si>
  <si>
    <t>DH5, PH3, TS3: bagian kitab suci terbatas, tetapi bagian dari "karangan" tidak terbatas. Mengenali sesuatu sebagai "bagian karangan" kemungkinan memerlukan tingkatan semantik multi-kalimat</t>
  </si>
  <si>
    <t>DH1, PH4, TS3: mendeteksi penulisan bilangan dengan huruf dapat dilakukan. Mengenali konteks "perundang-undangan, akta, dan kuitansi" memerlukan semantik multi-kalimat. Konteks mungkin dapat "ditebak-tebak" berdasarkan kata kunci yang mengacu pada konteks "perundang-undangan, akta, atau kuitansi"</t>
  </si>
  <si>
    <t>DH1, PH4, TS2: mendeteksi bilangan pecahan dituliskan dengan per- merupakan hal yang mudah. Mendeteksi bahwa bilangan pecahan yang seharusnya dituliskan dengan per- tetapi tidak dituliskan mungkin memerlukan pengenalan semantik pada tingkatan kalimat</t>
  </si>
  <si>
    <t>DH1, PH2: hal ini sudah dikerjakan pada Sipebi versi sebelum. Cukup mudah untuk mendeteksi angka yang dituliskan dengan akhiran -an tanpa tanda hubung (-)</t>
  </si>
  <si>
    <t>DH4, PH2: unsur nama geografi yang memiliki unsur bilangan mungkin dapat didaftarkan biarpun mungkin sulit dilengkapi</t>
  </si>
  <si>
    <t>DH3, PH4, TS1: kata ganti ku- dan kau-, serta -ku, -mu, dan -nya dapat dideteksi. Akan tetapi perlu dibedakan dengan kata dasar yang memang memiliki suku kata awal [ku, kau] atau suku kata akhir [ku, mu, nya]. Mengenal kau- sebagai bentuk terikat memerlukan pengertian morfologi. Kamus morfologi mungkin dapat digunakan untuk menyunting dengan tepat sebagian kasus untuk aturan ini.</t>
  </si>
  <si>
    <t>DH3, PH3, TS3: mendeteksi kata sandang si dan sang dapat dengan mudah dilakukan. Akan tetapi perlu dibedakan dengan kata dasar atau kata turunan yang memang memiliki suku kata awal (si, sang). Kamus morfologi mungkin dapat digunakan untuk menyunting dengan tepat sebagian kasus untuk aturan ini. Mengenal konteks yang berhubungan dengan unsur nama Tuhan mungkin memerlukan tingkat semantik multi-kalimat</t>
  </si>
  <si>
    <t>DH5, PH5, TS3: mendeteksi titik yang terletak pada akhir kalimat pernyataan sangatlah mudah. Akan tetapi (1) mengenali apakah sebuah titik seharusnya ada sebagai penanda akhir kalimat tetapi tidak dituliskan, (2) mengenali suatu pernyataan seharusnya sudah ditulis dengan lengkap, serta (3) mengenali perincian yang mengikutinya berupa kalimat, paragraf, atau subjudul baru: memerlukan pengertian semantik untuk mendeteksi bahwa kata-kata yang disambungkan seharusnya dipisah menjadi dua kalimat untuk membuatnya masuk akal: hal ini sangat sulit dilakukan, oleh karena tingkat ambiguitas yang mungkin terdeteksi, kecuali pengertian semantik dalam tahap kalimat dan multi-kalimat dapat dengan baik dilakukan.</t>
  </si>
  <si>
    <t>DH1, PH4, TS3: mengenali format jam.menit.detik dapat dilakukan dengan mudah. Membedakannya dari penggunaan lainnya, misalnya nomor surat yang kebetulan berformat sama, adalah hal yang memerlukan semantik mungkin sampai dengan tahap multi-kalimat</t>
  </si>
  <si>
    <t>DH1, PH4, TS3: mengenali tanda titik yang memisahkan bilangan ribuan atau kelipatannya dapat dilakukan. Membedakannya dari penggunaan yang "tidak menunjukkan jumlah" memerlukan pengertian semantik mungkin sampai dengan tahap multi-kalimat</t>
  </si>
  <si>
    <t>DH2, PH3, TS2: mengenali kata "tetapi", "melainkan", dan "sedangkan" adalah hal yang mudah (dan terbatas). Terdapat kemungkinan kata "tetapi" merupakan bagian dari "kata penghubung multi-kata" "akan tetapi". Mengenal kalimat majemuk pertentangan memerlukan semantik pengenalan "kalimat majemuk pertentangan"</t>
  </si>
  <si>
    <t>DH3, PH5, TS2: sekalipun terdapat kata-kata kunci (baca: kata hubung) yang terbatas untuk menentukan suatu struktur berhubungan dengan induk kalimat atau anak kalimat. Mengenali yang satu merupakan anak kalimat sedangkan yang lain induk kalimat atau sebaliknya memerlukan pengertian semantik tingkat kalimat</t>
  </si>
  <si>
    <t>DH3, PH3, TS2: ungkapan penghubung antarkalimat terbatas dan dapat dikenali, walaupun mungkin memiliki irisan dengan aturan lainnya. Aturan ini telah ditangani sebagian penyuntingannya pada Sipebi versi sebelumnya</t>
  </si>
  <si>
    <t>PH3, TS2: jika petikan langsung ditulis dalam tanda kutip "" dan dituliskan dengan tanda baca akhir yang tepat (tidak ada, tanda seru, atau tanda tanya), hilang atau adanya koma dapat terdeteksi dengan mudah. Akan tetapi jika petikan langsung itu sendiri tidak dituliskan dengan tepat atau tanda bacanya hilang, maka menentukan apakah tanda koma seharusnya ditambahkan tidak dapat dipastikan. Secara semantik, mungkin memerlukan tahapan pengertian tingkat kalimat untuk menentukan kehadiran petikan langsung dari yang bukan</t>
  </si>
  <si>
    <t>DH1, PH3, TS2: penggunaan "rupiah dan sen" mungkin dapat dideteksi dengan mendeteksi simbol "Rp". Akan tetapi mendeteksi angka apakah seharusnya memiliki desimal atau tidak adalah hal yang sulit dilakukan (seorang yang salah menuliskan 50015, sulit dibedakan apakah maksud sesungguhnya dari angka tersebut adalah 500,15 atau 50.015). Itu sebabnya mungkin hanya sebagian kasus tentang aturan ini yang dapat diselesaikan.</t>
  </si>
  <si>
    <t>K49</t>
  </si>
  <si>
    <t>TR03: jika tanda titik dua digunakan untuk memisahkan angka jam, menit, detik yang menunjukkan waktu atau jangka waktu, penulisan ini mungkin disengaja</t>
  </si>
  <si>
    <t>DH1, PH4, TS2: mendeteksi format tanggal-bulan-tahun yang dituliskan dengan angka dapat dilakukan. Akan tetapi jika terdapat kesalahan penulisan dengan menggunakan tanda baca titik (mis: tanggal-bulan.tahun), maka akan sulit untuk mendeteksi angka apa yang sesungguhnya dimaksudkan tanpa mengerti konteks kalimat. 10-01.05 mungkin seharusnya dibenahi menjadi 10.01.05 (menunjukkan jam.menit.detik) atau 10-01-05 (menunjukkan tanggal-bulan-tahun)</t>
  </si>
  <si>
    <t>DH1, PH4, TS2: mendeteksi suatu rangkaian huruf kapital dan nonkapital serta di antara huruf dan angka dapat dilakukan sebagian. Hal ini sudah dikerjakan pada Sipebi versi sebelumnya (mis: STNK-nya, ke-3). Namun tidak semua hal pada contoh dapat terdeteksi (D-3, S-1). Mungkin hal ini dapat disempurnakan</t>
  </si>
  <si>
    <t>K52</t>
  </si>
  <si>
    <t>TR03: Informasi bahasa daerah, bahasa asing, atau slang mungkin dapat ditambahkan, akan tetapi hal ini di luar cakupan "Bahasa Indonesia" ("disengaja")</t>
  </si>
  <si>
    <t>DH4, PH2: daftar "dua unsur yang merupakan satu kesatuan" mungkin berjumlah besar, hanya mungkin sulit dilengkapi</t>
  </si>
  <si>
    <t>DH5, PH5, TS3: mengenal sesuatu sebagai "ungkapan yang menggambarkan kekaguman, kesungguhan, emosi yang kuat, seruan, atau perintah" memerlukan pengertian semantik di tingkat kalimat atau antar-kalimat. Akan tetapi, kalimat yang sangat persis secara teks mungkin saja dimaksudnya untuk dituliskan sebagai pernyataan ketimbang seruan atau pernyataan (mis: "Kamu telah melakukannya" atau "Kamu telah melakukannya?" atau "Kamu telah melakukannya!" - ketiganya adalah mungkin di dalam sebuah teks)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</si>
</sst>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sz val="11"/>
      <color theme="1"/>
      <name val="Calibri"/>
    </font>
    <font>
      <b/>
      <sz val="11"/>
      <color theme="1"/>
      <name val="Calibri"/>
    </font>
    <font>
      <sz val="11"/>
      <color theme="1"/>
      <name val="Calibri"/>
    </font>
    <font>
      <u/>
      <sz val="11"/>
      <color theme="10"/>
      <name val="Calibri"/>
    </font>
    <font>
      <sz val="11"/>
      <color theme="1"/>
      <name val="Calibri"/>
      <scheme val="minor"/>
    </font>
    <font>
      <b/>
      <u/>
      <sz val="11"/>
      <color theme="1"/>
      <name val="Calibri"/>
    </font>
    <font>
      <sz val="11"/>
      <name val="Calibri"/>
    </font>
    <font>
      <i/>
      <sz val="11"/>
      <color theme="1"/>
      <name val="Calibri"/>
    </font>
    <font>
      <b/>
      <i/>
      <sz val="11"/>
      <color theme="1"/>
      <name val="Calibri"/>
    </font>
    <font>
      <sz val="11"/>
      <color theme="10"/>
      <name val="Calibri"/>
    </font>
    <font>
      <sz val="11"/>
      <color rgb="FFD0CECE"/>
      <name val="Calibri"/>
    </font>
  </fonts>
  <fills count="13">
    <fill>
      <patternFill patternType="none"/>
    </fill>
    <fill>
      <patternFill patternType="gray125"/>
    </fill>
    <fill>
      <patternFill patternType="solid">
        <fgColor rgb="FFFFD965"/>
        <bgColor rgb="FFFFD965"/>
      </patternFill>
    </fill>
    <fill>
      <patternFill patternType="solid">
        <fgColor rgb="FFFEF2CB"/>
        <bgColor rgb="FFFEF2CB"/>
      </patternFill>
    </fill>
    <fill>
      <patternFill patternType="solid">
        <fgColor rgb="FFDEEAF6"/>
        <bgColor rgb="FFDEEAF6"/>
      </patternFill>
    </fill>
    <fill>
      <patternFill patternType="solid">
        <fgColor rgb="FFE2EFD9"/>
        <bgColor rgb="FFE2EFD9"/>
      </patternFill>
    </fill>
    <fill>
      <patternFill patternType="solid">
        <fgColor rgb="FFFFF2CC"/>
        <bgColor rgb="FFFFF2CC"/>
      </patternFill>
    </fill>
    <fill>
      <patternFill patternType="solid">
        <fgColor rgb="FFF4CCCC"/>
        <bgColor rgb="FFF4CCCC"/>
      </patternFill>
    </fill>
    <fill>
      <patternFill patternType="solid">
        <fgColor rgb="FFF4B083"/>
        <bgColor rgb="FFF4B083"/>
      </patternFill>
    </fill>
    <fill>
      <patternFill patternType="solid">
        <fgColor rgb="FFA8D08D"/>
        <bgColor rgb="FFA8D08D"/>
      </patternFill>
    </fill>
    <fill>
      <patternFill patternType="solid">
        <fgColor rgb="FFBDD6EE"/>
        <bgColor rgb="FFBDD6EE"/>
      </patternFill>
    </fill>
    <fill>
      <patternFill patternType="solid">
        <fgColor rgb="FFC8C8C8"/>
        <bgColor rgb="FFC8C8C8"/>
      </patternFill>
    </fill>
    <fill>
      <patternFill patternType="solid">
        <fgColor rgb="FF8496B0"/>
        <bgColor rgb="FF8496B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95">
    <xf numFmtId="0" fontId="0" fillId="0" borderId="0" xfId="0"/>
    <xf numFmtId="0" fontId="1"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2"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vertical="center"/>
    </xf>
    <xf numFmtId="0" fontId="3" fillId="3" borderId="1" xfId="0" applyFont="1" applyFill="1" applyBorder="1" applyAlignment="1">
      <alignment vertical="center" wrapText="1"/>
    </xf>
    <xf numFmtId="0" fontId="3" fillId="3" borderId="1" xfId="0" applyFont="1" applyFill="1" applyBorder="1" applyAlignment="1">
      <alignment wrapText="1"/>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3" borderId="2" xfId="0" applyFont="1" applyFill="1" applyBorder="1" applyAlignment="1">
      <alignment vertical="center" wrapText="1"/>
    </xf>
    <xf numFmtId="0" fontId="3" fillId="4" borderId="3" xfId="0" applyFont="1" applyFill="1" applyBorder="1" applyAlignment="1">
      <alignment horizontal="center" vertical="center"/>
    </xf>
    <xf numFmtId="0" fontId="3" fillId="4" borderId="3" xfId="0" applyFont="1" applyFill="1" applyBorder="1" applyAlignment="1">
      <alignment vertical="center"/>
    </xf>
    <xf numFmtId="0" fontId="3" fillId="4" borderId="3" xfId="0" applyFont="1" applyFill="1" applyBorder="1" applyAlignment="1">
      <alignment vertical="center" wrapText="1"/>
    </xf>
    <xf numFmtId="0" fontId="3" fillId="4" borderId="1" xfId="0" applyFont="1" applyFill="1" applyBorder="1" applyAlignment="1">
      <alignment horizontal="center" vertical="center"/>
    </xf>
    <xf numFmtId="0" fontId="3" fillId="4" borderId="1" xfId="0" applyFont="1" applyFill="1" applyBorder="1" applyAlignment="1">
      <alignment vertical="center"/>
    </xf>
    <xf numFmtId="0" fontId="3" fillId="4" borderId="1" xfId="0" applyFont="1" applyFill="1" applyBorder="1" applyAlignment="1">
      <alignmen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5" borderId="3" xfId="0" applyFont="1" applyFill="1" applyBorder="1" applyAlignment="1">
      <alignment horizontal="center" vertical="center"/>
    </xf>
    <xf numFmtId="0" fontId="3" fillId="5" borderId="3" xfId="0" applyFont="1" applyFill="1" applyBorder="1" applyAlignment="1">
      <alignment vertical="center"/>
    </xf>
    <xf numFmtId="0" fontId="3" fillId="5" borderId="3" xfId="0" applyFont="1" applyFill="1" applyBorder="1" applyAlignment="1">
      <alignment vertical="center" wrapText="1"/>
    </xf>
    <xf numFmtId="0" fontId="3" fillId="5" borderId="1" xfId="0" applyFont="1" applyFill="1" applyBorder="1" applyAlignment="1">
      <alignment horizontal="center" vertical="center"/>
    </xf>
    <xf numFmtId="0" fontId="3" fillId="5" borderId="1" xfId="0" applyFont="1" applyFill="1" applyBorder="1" applyAlignment="1">
      <alignment vertical="center"/>
    </xf>
    <xf numFmtId="0" fontId="3" fillId="5" borderId="1" xfId="0" applyFont="1" applyFill="1" applyBorder="1" applyAlignment="1">
      <alignment vertical="center" wrapText="1"/>
    </xf>
    <xf numFmtId="0" fontId="4" fillId="5" borderId="1" xfId="0" applyFont="1" applyFill="1" applyBorder="1" applyAlignment="1">
      <alignment vertical="center" wrapText="1"/>
    </xf>
    <xf numFmtId="0" fontId="3" fillId="5" borderId="1" xfId="0" quotePrefix="1" applyFont="1" applyFill="1" applyBorder="1" applyAlignment="1">
      <alignment vertical="center" wrapText="1"/>
    </xf>
    <xf numFmtId="0" fontId="3" fillId="5" borderId="1" xfId="0" quotePrefix="1" applyFont="1" applyFill="1" applyBorder="1" applyAlignment="1">
      <alignment vertical="center"/>
    </xf>
    <xf numFmtId="0" fontId="3" fillId="5" borderId="2" xfId="0" applyFont="1" applyFill="1" applyBorder="1" applyAlignment="1">
      <alignment horizontal="center" vertical="center"/>
    </xf>
    <xf numFmtId="0" fontId="3" fillId="5" borderId="2" xfId="0" applyFont="1" applyFill="1" applyBorder="1" applyAlignment="1">
      <alignment vertical="center"/>
    </xf>
    <xf numFmtId="0" fontId="3" fillId="5" borderId="2" xfId="0" applyFont="1" applyFill="1" applyBorder="1"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vertical="center" wrapText="1"/>
    </xf>
    <xf numFmtId="0" fontId="2" fillId="0" borderId="1" xfId="0" applyFont="1" applyBorder="1" applyAlignment="1">
      <alignment horizontal="center" vertical="center"/>
    </xf>
    <xf numFmtId="0" fontId="2" fillId="0" borderId="0" xfId="0" applyFont="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5" fillId="0" borderId="0" xfId="0" applyFont="1"/>
    <xf numFmtId="0" fontId="3" fillId="6" borderId="0" xfId="0" applyFont="1" applyFill="1" applyAlignment="1">
      <alignment vertical="center"/>
    </xf>
    <xf numFmtId="0" fontId="3" fillId="6" borderId="1" xfId="0" applyFont="1" applyFill="1" applyBorder="1" applyAlignment="1">
      <alignment vertical="center"/>
    </xf>
    <xf numFmtId="0" fontId="3" fillId="0" borderId="1" xfId="0" applyFont="1" applyBorder="1" applyAlignment="1">
      <alignment vertical="center" wrapText="1"/>
    </xf>
    <xf numFmtId="0" fontId="3" fillId="7" borderId="1" xfId="0" applyFont="1" applyFill="1" applyBorder="1" applyAlignment="1">
      <alignment vertical="center"/>
    </xf>
    <xf numFmtId="0" fontId="3" fillId="0" borderId="1" xfId="0" applyFont="1" applyBorder="1" applyAlignment="1">
      <alignment wrapText="1"/>
    </xf>
    <xf numFmtId="0" fontId="3" fillId="0" borderId="0" xfId="0" applyFont="1" applyAlignment="1">
      <alignment horizontal="center"/>
    </xf>
    <xf numFmtId="0" fontId="6" fillId="0" borderId="0" xfId="0" applyFont="1" applyAlignment="1">
      <alignment horizontal="left"/>
    </xf>
    <xf numFmtId="0" fontId="2" fillId="2" borderId="1" xfId="0" applyFont="1" applyFill="1" applyBorder="1" applyAlignment="1">
      <alignment horizontal="center"/>
    </xf>
    <xf numFmtId="0" fontId="2" fillId="2" borderId="1" xfId="0" applyFont="1" applyFill="1" applyBorder="1"/>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7" xfId="0" applyFont="1" applyBorder="1" applyAlignment="1">
      <alignment horizontal="center" vertical="center" wrapText="1"/>
    </xf>
    <xf numFmtId="0" fontId="3" fillId="0" borderId="7" xfId="0" applyFont="1" applyBorder="1" applyAlignment="1">
      <alignment vertical="center" wrapText="1"/>
    </xf>
    <xf numFmtId="0" fontId="2" fillId="0" borderId="1" xfId="0" applyFont="1" applyBorder="1" applyAlignment="1">
      <alignment horizontal="left" vertical="center"/>
    </xf>
    <xf numFmtId="0" fontId="3" fillId="8" borderId="1" xfId="0" applyFont="1" applyFill="1" applyBorder="1" applyAlignment="1">
      <alignment vertical="center"/>
    </xf>
    <xf numFmtId="0" fontId="3" fillId="8" borderId="1" xfId="0" applyFont="1" applyFill="1" applyBorder="1" applyAlignment="1">
      <alignment horizontal="center" vertical="center"/>
    </xf>
    <xf numFmtId="0" fontId="3" fillId="9" borderId="1" xfId="0" applyFont="1" applyFill="1" applyBorder="1" applyAlignment="1">
      <alignment vertical="center"/>
    </xf>
    <xf numFmtId="0" fontId="3" fillId="9" borderId="1" xfId="0" applyFont="1" applyFill="1" applyBorder="1" applyAlignment="1">
      <alignment horizontal="center" vertical="center"/>
    </xf>
    <xf numFmtId="0" fontId="3" fillId="10" borderId="1" xfId="0" applyFont="1" applyFill="1" applyBorder="1" applyAlignment="1">
      <alignment vertical="center"/>
    </xf>
    <xf numFmtId="0" fontId="3" fillId="10" borderId="1" xfId="0" applyFont="1" applyFill="1" applyBorder="1" applyAlignment="1">
      <alignment horizontal="center" vertical="center"/>
    </xf>
    <xf numFmtId="0" fontId="3" fillId="11" borderId="1" xfId="0" applyFont="1" applyFill="1" applyBorder="1" applyAlignment="1">
      <alignment vertical="center"/>
    </xf>
    <xf numFmtId="0" fontId="3" fillId="11"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2" fillId="0" borderId="1" xfId="0" applyFont="1" applyBorder="1" applyAlignment="1">
      <alignment horizontal="left"/>
    </xf>
    <xf numFmtId="0" fontId="3" fillId="0" borderId="1" xfId="0" applyFont="1" applyBorder="1"/>
    <xf numFmtId="0" fontId="3" fillId="0" borderId="1" xfId="0" applyFont="1" applyBorder="1" applyAlignment="1">
      <alignment horizontal="center"/>
    </xf>
    <xf numFmtId="0" fontId="2" fillId="0" borderId="0" xfId="0" applyFont="1" applyAlignment="1">
      <alignment horizontal="left"/>
    </xf>
    <xf numFmtId="0" fontId="2" fillId="0" borderId="0" xfId="0" applyFont="1"/>
    <xf numFmtId="0" fontId="3" fillId="0" borderId="1" xfId="0" applyFont="1" applyBorder="1" applyAlignment="1">
      <alignment horizontal="left"/>
    </xf>
    <xf numFmtId="0" fontId="3" fillId="0" borderId="0" xfId="0" applyFont="1" applyAlignment="1">
      <alignment horizontal="left"/>
    </xf>
    <xf numFmtId="0" fontId="3" fillId="8" borderId="1" xfId="0" applyFont="1" applyFill="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2" fillId="2" borderId="3" xfId="0" applyFont="1" applyFill="1" applyBorder="1" applyAlignment="1">
      <alignment vertical="center"/>
    </xf>
    <xf numFmtId="0" fontId="3" fillId="9" borderId="3" xfId="0" applyFont="1" applyFill="1" applyBorder="1" applyAlignment="1">
      <alignment horizontal="left" vertical="center"/>
    </xf>
    <xf numFmtId="0" fontId="3" fillId="0" borderId="7" xfId="0" applyFont="1" applyBorder="1" applyAlignment="1">
      <alignment horizontal="left" vertical="center"/>
    </xf>
    <xf numFmtId="0" fontId="2" fillId="2" borderId="3" xfId="0" applyFont="1" applyFill="1" applyBorder="1" applyAlignment="1">
      <alignment horizontal="center" vertical="center"/>
    </xf>
    <xf numFmtId="0" fontId="3" fillId="10" borderId="1" xfId="0" applyFont="1" applyFill="1" applyBorder="1" applyAlignment="1">
      <alignment horizontal="left" vertical="center"/>
    </xf>
    <xf numFmtId="0" fontId="2" fillId="2" borderId="8" xfId="0" applyFont="1" applyFill="1" applyBorder="1" applyAlignment="1">
      <alignment horizontal="center" vertical="center"/>
    </xf>
    <xf numFmtId="0" fontId="2" fillId="2" borderId="8" xfId="0" applyFont="1" applyFill="1" applyBorder="1" applyAlignment="1">
      <alignment vertical="center"/>
    </xf>
    <xf numFmtId="0" fontId="3" fillId="11" borderId="1" xfId="0" applyFont="1" applyFill="1" applyBorder="1" applyAlignment="1">
      <alignment horizontal="left" vertical="center"/>
    </xf>
    <xf numFmtId="0" fontId="3" fillId="0" borderId="7" xfId="0" applyFont="1" applyBorder="1" applyAlignment="1">
      <alignment horizontal="center" vertical="center"/>
    </xf>
    <xf numFmtId="0" fontId="3" fillId="0" borderId="7" xfId="0" applyFont="1" applyBorder="1" applyAlignment="1">
      <alignment vertical="center"/>
    </xf>
    <xf numFmtId="0" fontId="3" fillId="0" borderId="1" xfId="0" quotePrefix="1" applyFont="1" applyBorder="1" applyAlignment="1">
      <alignment horizontal="left" vertical="center"/>
    </xf>
    <xf numFmtId="0" fontId="2" fillId="2" borderId="9" xfId="0" applyFont="1" applyFill="1" applyBorder="1" applyAlignment="1">
      <alignment vertical="center"/>
    </xf>
    <xf numFmtId="0" fontId="3" fillId="0" borderId="4" xfId="0" applyFont="1" applyBorder="1" applyAlignment="1">
      <alignment vertical="center"/>
    </xf>
    <xf numFmtId="0" fontId="3" fillId="0" borderId="4" xfId="0" applyFont="1" applyBorder="1" applyAlignment="1">
      <alignment horizontal="left" vertical="center" wrapText="1"/>
    </xf>
    <xf numFmtId="0" fontId="7" fillId="0" borderId="5" xfId="0" applyFont="1" applyBorder="1"/>
    <xf numFmtId="0" fontId="7" fillId="0" borderId="6" xfId="0" applyFont="1" applyBorder="1"/>
  </cellXfs>
  <cellStyles count="1">
    <cellStyle name="Normal" xfId="0" builtinId="0"/>
  </cellStyles>
  <dxfs count="22">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ejaan.kemdikbud.go.id/eyd/penggunaan-tanda-baca/tanda-titik/" TargetMode="External"/><Relationship Id="rId2" Type="http://schemas.openxmlformats.org/officeDocument/2006/relationships/hyperlink" Target="https://ejaan.kemdikbud.go.id/eyd/penggunaan-tanda-baca/tanda-titik/" TargetMode="External"/><Relationship Id="rId1" Type="http://schemas.openxmlformats.org/officeDocument/2006/relationships/hyperlink" Target="https://ejaan.kemdikbud.go.id/eyd/penggunaan-tanda-baca/tanda-titik/" TargetMode="External"/><Relationship Id="rId5" Type="http://schemas.openxmlformats.org/officeDocument/2006/relationships/hyperlink" Target="https://ejaan.kemdikbud.go.id/eyd/penggunaan-tanda-baca/tanda-titik/" TargetMode="External"/><Relationship Id="rId4" Type="http://schemas.openxmlformats.org/officeDocument/2006/relationships/hyperlink" Target="https://ejaan.kemdikbud.go.id/eyd/penggunaan-tanda-baca/tanda-titik/"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1" workbookViewId="0"/>
  </sheetViews>
  <sheetFormatPr defaultColWidth="14.44140625" defaultRowHeight="15" customHeight="1"/>
  <cols>
    <col min="1" max="1" width="2.88671875" customWidth="1"/>
    <col min="2" max="26" width="8.6640625" customWidth="1"/>
  </cols>
  <sheetData>
    <row r="1" spans="1:2" ht="14.25" customHeight="1">
      <c r="A1" s="1" t="s">
        <v>0</v>
      </c>
    </row>
    <row r="2" spans="1:2" ht="14.25" customHeight="1"/>
    <row r="3" spans="1:2" ht="14.25" customHeight="1">
      <c r="A3" s="1" t="s">
        <v>1</v>
      </c>
    </row>
    <row r="4" spans="1:2" ht="14.25" customHeight="1">
      <c r="A4" s="1" t="s">
        <v>2</v>
      </c>
      <c r="B4" s="1" t="s">
        <v>3</v>
      </c>
    </row>
    <row r="5" spans="1:2" ht="14.25" customHeight="1">
      <c r="A5" s="1" t="s">
        <v>4</v>
      </c>
      <c r="B5" s="1" t="s">
        <v>5</v>
      </c>
    </row>
    <row r="6" spans="1:2" ht="14.25" customHeight="1">
      <c r="A6" s="1" t="s">
        <v>6</v>
      </c>
      <c r="B6" s="1" t="s">
        <v>7</v>
      </c>
    </row>
    <row r="7" spans="1:2" ht="14.25" customHeight="1">
      <c r="A7" s="1" t="s">
        <v>8</v>
      </c>
      <c r="B7" s="1" t="s">
        <v>9</v>
      </c>
    </row>
    <row r="8" spans="1:2" ht="14.25" customHeight="1">
      <c r="A8" s="1" t="s">
        <v>10</v>
      </c>
      <c r="B8" s="1" t="s">
        <v>11</v>
      </c>
    </row>
    <row r="9" spans="1:2" ht="14.25" customHeight="1">
      <c r="A9" s="1" t="s">
        <v>12</v>
      </c>
      <c r="B9" s="1" t="s">
        <v>13</v>
      </c>
    </row>
    <row r="10" spans="1:2" ht="14.25" customHeight="1">
      <c r="A10" s="1" t="s">
        <v>14</v>
      </c>
      <c r="B10" s="1" t="s">
        <v>15</v>
      </c>
    </row>
    <row r="11" spans="1:2" ht="14.25" customHeight="1">
      <c r="A11" s="1" t="s">
        <v>16</v>
      </c>
      <c r="B11" s="1" t="s">
        <v>17</v>
      </c>
    </row>
    <row r="12" spans="1:2" ht="14.25" customHeight="1"/>
    <row r="13" spans="1:2" ht="14.25" customHeight="1">
      <c r="A13" s="1" t="s">
        <v>18</v>
      </c>
    </row>
    <row r="14" spans="1:2" ht="14.25" customHeight="1">
      <c r="A14" s="1" t="s">
        <v>2</v>
      </c>
      <c r="B14" s="1" t="s">
        <v>19</v>
      </c>
    </row>
    <row r="15" spans="1:2" ht="14.25" customHeight="1">
      <c r="A15" s="1" t="s">
        <v>4</v>
      </c>
      <c r="B15" s="1" t="s">
        <v>20</v>
      </c>
    </row>
    <row r="16" spans="1:2" ht="14.25" customHeight="1">
      <c r="A16" s="1" t="s">
        <v>6</v>
      </c>
      <c r="B16" s="1" t="s">
        <v>21</v>
      </c>
    </row>
    <row r="17" spans="1:2" ht="14.25" customHeight="1">
      <c r="A17" s="1" t="s">
        <v>8</v>
      </c>
      <c r="B17" s="1" t="s">
        <v>22</v>
      </c>
    </row>
    <row r="18" spans="1:2" ht="14.25" customHeight="1">
      <c r="A18" s="1" t="s">
        <v>10</v>
      </c>
      <c r="B18" s="1" t="s">
        <v>23</v>
      </c>
    </row>
    <row r="19" spans="1:2" ht="14.25" customHeight="1">
      <c r="A19" s="1" t="s">
        <v>12</v>
      </c>
      <c r="B19" s="1" t="s">
        <v>24</v>
      </c>
    </row>
    <row r="20" spans="1:2" ht="14.25" customHeight="1">
      <c r="A20" s="1" t="s">
        <v>14</v>
      </c>
      <c r="B20" s="1" t="s">
        <v>25</v>
      </c>
    </row>
    <row r="21" spans="1:2" ht="14.25" customHeight="1">
      <c r="A21" s="1" t="s">
        <v>16</v>
      </c>
      <c r="B21" s="1" t="s">
        <v>26</v>
      </c>
    </row>
    <row r="22" spans="1:2" ht="14.25" customHeight="1">
      <c r="A22" s="1" t="s">
        <v>27</v>
      </c>
      <c r="B22" s="1" t="s">
        <v>28</v>
      </c>
    </row>
    <row r="23" spans="1:2" ht="14.25" customHeight="1"/>
    <row r="24" spans="1:2" ht="14.25" customHeight="1">
      <c r="A24" s="1" t="s">
        <v>29</v>
      </c>
    </row>
    <row r="25" spans="1:2" ht="14.25" customHeight="1">
      <c r="A25" s="1" t="s">
        <v>2</v>
      </c>
      <c r="B25" s="1" t="s">
        <v>30</v>
      </c>
    </row>
    <row r="26" spans="1:2" ht="14.25" customHeight="1">
      <c r="A26" s="1" t="s">
        <v>4</v>
      </c>
      <c r="B26" s="1" t="s">
        <v>31</v>
      </c>
    </row>
    <row r="27" spans="1:2" ht="14.25" customHeight="1">
      <c r="A27" s="1" t="s">
        <v>6</v>
      </c>
      <c r="B27" s="1" t="s">
        <v>32</v>
      </c>
    </row>
    <row r="28" spans="1:2" ht="14.25" customHeight="1">
      <c r="A28" s="1" t="s">
        <v>8</v>
      </c>
      <c r="B28" s="1" t="s">
        <v>33</v>
      </c>
    </row>
    <row r="29" spans="1:2" ht="14.25" customHeight="1">
      <c r="A29" s="1" t="s">
        <v>10</v>
      </c>
      <c r="B29" s="1" t="s">
        <v>34</v>
      </c>
    </row>
    <row r="30" spans="1:2" ht="14.25" customHeight="1">
      <c r="A30" s="1" t="s">
        <v>12</v>
      </c>
      <c r="B30" s="1" t="s">
        <v>35</v>
      </c>
    </row>
    <row r="31" spans="1:2" ht="14.25" customHeight="1">
      <c r="A31" s="1" t="s">
        <v>14</v>
      </c>
      <c r="B31" s="1" t="s">
        <v>36</v>
      </c>
    </row>
    <row r="32" spans="1:2" ht="14.25" customHeight="1">
      <c r="A32" s="1" t="s">
        <v>16</v>
      </c>
      <c r="B32" s="1" t="s">
        <v>37</v>
      </c>
    </row>
    <row r="33" spans="1:2" ht="14.25" customHeight="1">
      <c r="A33" s="1" t="s">
        <v>27</v>
      </c>
      <c r="B33" s="1" t="s">
        <v>38</v>
      </c>
    </row>
    <row r="34" spans="1:2" ht="14.25" customHeight="1">
      <c r="A34" s="1" t="s">
        <v>39</v>
      </c>
      <c r="B34" s="1" t="s">
        <v>40</v>
      </c>
    </row>
    <row r="35" spans="1:2" ht="14.25" customHeight="1">
      <c r="A35" s="1" t="s">
        <v>41</v>
      </c>
      <c r="B35" s="1" t="s">
        <v>42</v>
      </c>
    </row>
    <row r="36" spans="1:2" ht="14.25" customHeight="1">
      <c r="A36" s="1" t="s">
        <v>43</v>
      </c>
      <c r="B36" s="1" t="s">
        <v>44</v>
      </c>
    </row>
    <row r="37" spans="1:2" ht="14.25" customHeight="1">
      <c r="A37" s="1" t="s">
        <v>45</v>
      </c>
      <c r="B37" s="1" t="s">
        <v>46</v>
      </c>
    </row>
    <row r="38" spans="1:2" ht="14.25" customHeight="1">
      <c r="A38" s="1" t="s">
        <v>47</v>
      </c>
      <c r="B38" s="1" t="s">
        <v>48</v>
      </c>
    </row>
    <row r="39" spans="1:2" ht="14.25" customHeight="1">
      <c r="A39" s="1" t="s">
        <v>49</v>
      </c>
      <c r="B39" s="1" t="s">
        <v>50</v>
      </c>
    </row>
    <row r="40" spans="1:2" ht="14.25" customHeight="1"/>
    <row r="41" spans="1:2" ht="14.25" customHeight="1"/>
    <row r="42" spans="1:2" ht="14.25" customHeight="1"/>
    <row r="43" spans="1:2" ht="14.25" customHeight="1"/>
    <row r="44" spans="1:2" ht="14.25" customHeight="1"/>
    <row r="45" spans="1:2" ht="14.25" customHeight="1"/>
    <row r="46" spans="1:2" ht="14.25" customHeight="1"/>
    <row r="47" spans="1:2" ht="14.25" customHeight="1"/>
    <row r="48" spans="1:2"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sheetViews>
  <sheetFormatPr defaultColWidth="14.44140625" defaultRowHeight="15" customHeight="1"/>
  <cols>
    <col min="1" max="1" width="4.33203125" customWidth="1"/>
    <col min="2" max="2" width="6.33203125" customWidth="1"/>
    <col min="3" max="3" width="13.6640625" customWidth="1"/>
    <col min="4" max="4" width="12.109375" customWidth="1"/>
    <col min="5" max="5" width="11.109375" customWidth="1"/>
    <col min="6" max="6" width="88.33203125" customWidth="1"/>
    <col min="7" max="7" width="125.6640625" customWidth="1"/>
    <col min="8" max="8" width="47.6640625" customWidth="1"/>
    <col min="9" max="26" width="8.6640625" customWidth="1"/>
  </cols>
  <sheetData>
    <row r="1" spans="1:8" ht="14.25" customHeight="1">
      <c r="A1" s="2" t="s">
        <v>51</v>
      </c>
      <c r="B1" s="3" t="s">
        <v>52</v>
      </c>
      <c r="C1" s="4" t="s">
        <v>53</v>
      </c>
      <c r="D1" s="4" t="s">
        <v>54</v>
      </c>
      <c r="E1" s="3" t="s">
        <v>55</v>
      </c>
      <c r="F1" s="4" t="s">
        <v>56</v>
      </c>
      <c r="G1" s="3" t="s">
        <v>57</v>
      </c>
      <c r="H1" s="5" t="s">
        <v>58</v>
      </c>
    </row>
    <row r="2" spans="1:8" ht="14.25" customHeight="1">
      <c r="A2" s="6">
        <v>1</v>
      </c>
      <c r="B2" s="7" t="s">
        <v>59</v>
      </c>
      <c r="C2" s="8" t="s">
        <v>3</v>
      </c>
      <c r="D2" s="8"/>
      <c r="E2" s="7" t="s">
        <v>60</v>
      </c>
      <c r="F2" s="8" t="s">
        <v>61</v>
      </c>
      <c r="G2" s="7"/>
      <c r="H2" s="7"/>
    </row>
    <row r="3" spans="1:8" ht="14.25" customHeight="1">
      <c r="A3" s="6">
        <v>2</v>
      </c>
      <c r="B3" s="7" t="s">
        <v>62</v>
      </c>
      <c r="C3" s="8" t="s">
        <v>5</v>
      </c>
      <c r="D3" s="8"/>
      <c r="E3" s="7" t="s">
        <v>60</v>
      </c>
      <c r="F3" s="8" t="s">
        <v>63</v>
      </c>
      <c r="G3" s="7"/>
      <c r="H3" s="7"/>
    </row>
    <row r="4" spans="1:8" ht="14.25" customHeight="1">
      <c r="A4" s="6">
        <v>3</v>
      </c>
      <c r="B4" s="7" t="s">
        <v>64</v>
      </c>
      <c r="C4" s="8" t="s">
        <v>7</v>
      </c>
      <c r="D4" s="8"/>
      <c r="E4" s="7" t="s">
        <v>60</v>
      </c>
      <c r="F4" s="8" t="s">
        <v>65</v>
      </c>
      <c r="G4" s="7"/>
      <c r="H4" s="7"/>
    </row>
    <row r="5" spans="1:8" ht="14.25" customHeight="1">
      <c r="A5" s="6">
        <v>4</v>
      </c>
      <c r="B5" s="7" t="s">
        <v>66</v>
      </c>
      <c r="C5" s="8" t="s">
        <v>9</v>
      </c>
      <c r="D5" s="8" t="s">
        <v>67</v>
      </c>
      <c r="E5" s="7" t="s">
        <v>60</v>
      </c>
      <c r="F5" s="8" t="s">
        <v>68</v>
      </c>
      <c r="G5" s="7"/>
      <c r="H5" s="7"/>
    </row>
    <row r="6" spans="1:8" ht="14.25" customHeight="1">
      <c r="A6" s="6">
        <v>5</v>
      </c>
      <c r="B6" s="7" t="s">
        <v>69</v>
      </c>
      <c r="C6" s="8" t="s">
        <v>9</v>
      </c>
      <c r="D6" s="8" t="s">
        <v>70</v>
      </c>
      <c r="E6" s="7" t="s">
        <v>60</v>
      </c>
      <c r="F6" s="8" t="s">
        <v>71</v>
      </c>
      <c r="G6" s="7"/>
      <c r="H6" s="7"/>
    </row>
    <row r="7" spans="1:8" ht="14.25" customHeight="1">
      <c r="A7" s="6">
        <v>6</v>
      </c>
      <c r="B7" s="7" t="s">
        <v>72</v>
      </c>
      <c r="C7" s="8" t="s">
        <v>11</v>
      </c>
      <c r="D7" s="8"/>
      <c r="E7" s="7" t="s">
        <v>60</v>
      </c>
      <c r="F7" s="8" t="s">
        <v>73</v>
      </c>
      <c r="G7" s="7"/>
      <c r="H7" s="7"/>
    </row>
    <row r="8" spans="1:8" ht="14.25" customHeight="1">
      <c r="A8" s="6">
        <v>7</v>
      </c>
      <c r="B8" s="7" t="s">
        <v>74</v>
      </c>
      <c r="C8" s="8" t="s">
        <v>13</v>
      </c>
      <c r="D8" s="8"/>
      <c r="E8" s="7" t="s">
        <v>75</v>
      </c>
      <c r="F8" s="8" t="s">
        <v>76</v>
      </c>
      <c r="G8" s="8" t="s">
        <v>77</v>
      </c>
      <c r="H8" s="7"/>
    </row>
    <row r="9" spans="1:8" ht="14.25" customHeight="1">
      <c r="A9" s="6">
        <v>8</v>
      </c>
      <c r="B9" s="7" t="s">
        <v>78</v>
      </c>
      <c r="C9" s="8" t="s">
        <v>13</v>
      </c>
      <c r="D9" s="8"/>
      <c r="E9" s="7" t="s">
        <v>75</v>
      </c>
      <c r="F9" s="8" t="s">
        <v>79</v>
      </c>
      <c r="G9" s="8" t="s">
        <v>80</v>
      </c>
      <c r="H9" s="7"/>
    </row>
    <row r="10" spans="1:8" ht="14.25" customHeight="1">
      <c r="A10" s="6">
        <v>9</v>
      </c>
      <c r="B10" s="7" t="s">
        <v>81</v>
      </c>
      <c r="C10" s="8" t="s">
        <v>13</v>
      </c>
      <c r="D10" s="8"/>
      <c r="E10" s="7" t="s">
        <v>75</v>
      </c>
      <c r="F10" s="8" t="s">
        <v>82</v>
      </c>
      <c r="G10" s="8" t="s">
        <v>83</v>
      </c>
      <c r="H10" s="7"/>
    </row>
    <row r="11" spans="1:8" ht="14.25" customHeight="1">
      <c r="A11" s="6">
        <v>10</v>
      </c>
      <c r="B11" s="7" t="s">
        <v>84</v>
      </c>
      <c r="C11" s="8" t="s">
        <v>13</v>
      </c>
      <c r="D11" s="8"/>
      <c r="E11" s="7" t="s">
        <v>75</v>
      </c>
      <c r="F11" s="8" t="s">
        <v>85</v>
      </c>
      <c r="G11" s="8" t="s">
        <v>86</v>
      </c>
      <c r="H11" s="7"/>
    </row>
    <row r="12" spans="1:8" ht="14.25" customHeight="1">
      <c r="A12" s="6">
        <v>11</v>
      </c>
      <c r="B12" s="7" t="s">
        <v>87</v>
      </c>
      <c r="C12" s="8" t="s">
        <v>13</v>
      </c>
      <c r="D12" s="8"/>
      <c r="E12" s="7" t="s">
        <v>75</v>
      </c>
      <c r="F12" s="8" t="s">
        <v>88</v>
      </c>
      <c r="G12" s="8" t="s">
        <v>89</v>
      </c>
      <c r="H12" s="7"/>
    </row>
    <row r="13" spans="1:8" ht="14.25" customHeight="1">
      <c r="A13" s="6">
        <v>12</v>
      </c>
      <c r="B13" s="7" t="s">
        <v>90</v>
      </c>
      <c r="C13" s="8" t="s">
        <v>13</v>
      </c>
      <c r="D13" s="8"/>
      <c r="E13" s="7" t="s">
        <v>75</v>
      </c>
      <c r="F13" s="8" t="s">
        <v>91</v>
      </c>
      <c r="G13" s="8" t="s">
        <v>92</v>
      </c>
      <c r="H13" s="7"/>
    </row>
    <row r="14" spans="1:8" ht="14.25" customHeight="1">
      <c r="A14" s="6">
        <v>13</v>
      </c>
      <c r="B14" s="7" t="s">
        <v>93</v>
      </c>
      <c r="C14" s="8" t="s">
        <v>13</v>
      </c>
      <c r="D14" s="8"/>
      <c r="E14" s="7" t="s">
        <v>75</v>
      </c>
      <c r="F14" s="8" t="s">
        <v>94</v>
      </c>
      <c r="G14" s="8" t="s">
        <v>95</v>
      </c>
      <c r="H14" s="7"/>
    </row>
    <row r="15" spans="1:8" ht="14.25" customHeight="1">
      <c r="A15" s="6">
        <v>14</v>
      </c>
      <c r="B15" s="7" t="s">
        <v>96</v>
      </c>
      <c r="C15" s="8" t="s">
        <v>13</v>
      </c>
      <c r="D15" s="8"/>
      <c r="E15" s="7" t="s">
        <v>75</v>
      </c>
      <c r="F15" s="8" t="s">
        <v>97</v>
      </c>
      <c r="G15" s="8" t="s">
        <v>98</v>
      </c>
      <c r="H15" s="7"/>
    </row>
    <row r="16" spans="1:8" ht="14.25" customHeight="1">
      <c r="A16" s="6">
        <v>15</v>
      </c>
      <c r="B16" s="7" t="s">
        <v>99</v>
      </c>
      <c r="C16" s="8" t="s">
        <v>13</v>
      </c>
      <c r="D16" s="8"/>
      <c r="E16" s="7" t="s">
        <v>75</v>
      </c>
      <c r="F16" s="8" t="s">
        <v>100</v>
      </c>
      <c r="G16" s="8" t="s">
        <v>101</v>
      </c>
      <c r="H16" s="7"/>
    </row>
    <row r="17" spans="1:8" ht="14.25" customHeight="1">
      <c r="A17" s="6">
        <v>16</v>
      </c>
      <c r="B17" s="7" t="s">
        <v>102</v>
      </c>
      <c r="C17" s="8" t="s">
        <v>13</v>
      </c>
      <c r="D17" s="8"/>
      <c r="E17" s="7" t="s">
        <v>75</v>
      </c>
      <c r="F17" s="8" t="s">
        <v>103</v>
      </c>
      <c r="G17" s="8" t="s">
        <v>104</v>
      </c>
      <c r="H17" s="7"/>
    </row>
    <row r="18" spans="1:8" ht="14.25" customHeight="1">
      <c r="A18" s="6">
        <v>17</v>
      </c>
      <c r="B18" s="7" t="s">
        <v>105</v>
      </c>
      <c r="C18" s="8" t="s">
        <v>13</v>
      </c>
      <c r="D18" s="8"/>
      <c r="E18" s="7" t="s">
        <v>75</v>
      </c>
      <c r="F18" s="8" t="s">
        <v>106</v>
      </c>
      <c r="G18" s="8" t="s">
        <v>107</v>
      </c>
      <c r="H18" s="7"/>
    </row>
    <row r="19" spans="1:8" ht="14.25" customHeight="1">
      <c r="A19" s="6">
        <v>18</v>
      </c>
      <c r="B19" s="7" t="s">
        <v>108</v>
      </c>
      <c r="C19" s="8" t="s">
        <v>13</v>
      </c>
      <c r="D19" s="8"/>
      <c r="E19" s="7" t="s">
        <v>75</v>
      </c>
      <c r="F19" s="8" t="s">
        <v>109</v>
      </c>
      <c r="G19" s="8" t="s">
        <v>110</v>
      </c>
      <c r="H19" s="7"/>
    </row>
    <row r="20" spans="1:8" ht="14.25" customHeight="1">
      <c r="A20" s="6">
        <v>19</v>
      </c>
      <c r="B20" s="7" t="s">
        <v>111</v>
      </c>
      <c r="C20" s="8" t="s">
        <v>13</v>
      </c>
      <c r="D20" s="8"/>
      <c r="E20" s="7" t="s">
        <v>75</v>
      </c>
      <c r="F20" s="8" t="s">
        <v>112</v>
      </c>
      <c r="G20" s="8" t="s">
        <v>113</v>
      </c>
      <c r="H20" s="7"/>
    </row>
    <row r="21" spans="1:8" ht="14.25" customHeight="1">
      <c r="A21" s="6">
        <v>20</v>
      </c>
      <c r="B21" s="7" t="s">
        <v>114</v>
      </c>
      <c r="C21" s="8" t="s">
        <v>13</v>
      </c>
      <c r="D21" s="8"/>
      <c r="E21" s="7" t="s">
        <v>75</v>
      </c>
      <c r="F21" s="8" t="s">
        <v>115</v>
      </c>
      <c r="G21" s="8" t="s">
        <v>116</v>
      </c>
      <c r="H21" s="7"/>
    </row>
    <row r="22" spans="1:8" ht="14.25" customHeight="1">
      <c r="A22" s="6">
        <v>21</v>
      </c>
      <c r="B22" s="7" t="s">
        <v>117</v>
      </c>
      <c r="C22" s="8" t="s">
        <v>13</v>
      </c>
      <c r="D22" s="8"/>
      <c r="E22" s="7" t="s">
        <v>75</v>
      </c>
      <c r="F22" s="8" t="s">
        <v>118</v>
      </c>
      <c r="G22" s="8" t="s">
        <v>119</v>
      </c>
      <c r="H22" s="7"/>
    </row>
    <row r="23" spans="1:8" ht="14.25" customHeight="1">
      <c r="A23" s="6">
        <v>22</v>
      </c>
      <c r="B23" s="7" t="s">
        <v>120</v>
      </c>
      <c r="C23" s="8" t="s">
        <v>13</v>
      </c>
      <c r="D23" s="8"/>
      <c r="E23" s="7" t="s">
        <v>75</v>
      </c>
      <c r="F23" s="8" t="s">
        <v>121</v>
      </c>
      <c r="G23" s="8" t="s">
        <v>122</v>
      </c>
      <c r="H23" s="8" t="s">
        <v>123</v>
      </c>
    </row>
    <row r="24" spans="1:8" ht="14.25" customHeight="1">
      <c r="A24" s="6">
        <v>23</v>
      </c>
      <c r="B24" s="7" t="s">
        <v>124</v>
      </c>
      <c r="C24" s="8" t="s">
        <v>13</v>
      </c>
      <c r="D24" s="8"/>
      <c r="E24" s="7" t="s">
        <v>75</v>
      </c>
      <c r="F24" s="8" t="s">
        <v>125</v>
      </c>
      <c r="G24" s="8" t="s">
        <v>126</v>
      </c>
      <c r="H24" s="7"/>
    </row>
    <row r="25" spans="1:8" ht="14.25" customHeight="1">
      <c r="A25" s="6">
        <v>24</v>
      </c>
      <c r="B25" s="7" t="s">
        <v>127</v>
      </c>
      <c r="C25" s="8" t="s">
        <v>13</v>
      </c>
      <c r="D25" s="8"/>
      <c r="E25" s="7" t="s">
        <v>75</v>
      </c>
      <c r="F25" s="8" t="s">
        <v>128</v>
      </c>
      <c r="G25" s="8" t="s">
        <v>129</v>
      </c>
      <c r="H25" s="7"/>
    </row>
    <row r="26" spans="1:8" ht="14.25" customHeight="1">
      <c r="A26" s="6">
        <v>25</v>
      </c>
      <c r="B26" s="7" t="s">
        <v>130</v>
      </c>
      <c r="C26" s="8" t="s">
        <v>13</v>
      </c>
      <c r="D26" s="8"/>
      <c r="E26" s="7" t="s">
        <v>75</v>
      </c>
      <c r="F26" s="8" t="s">
        <v>131</v>
      </c>
      <c r="G26" s="8" t="s">
        <v>132</v>
      </c>
      <c r="H26" s="7"/>
    </row>
    <row r="27" spans="1:8" ht="14.25" customHeight="1">
      <c r="A27" s="6">
        <v>26</v>
      </c>
      <c r="B27" s="7" t="s">
        <v>133</v>
      </c>
      <c r="C27" s="8" t="s">
        <v>13</v>
      </c>
      <c r="D27" s="8"/>
      <c r="E27" s="7" t="s">
        <v>75</v>
      </c>
      <c r="F27" s="8" t="s">
        <v>134</v>
      </c>
      <c r="G27" s="8" t="s">
        <v>135</v>
      </c>
      <c r="H27" s="7"/>
    </row>
    <row r="28" spans="1:8" ht="14.25" customHeight="1">
      <c r="A28" s="6">
        <v>27</v>
      </c>
      <c r="B28" s="7" t="s">
        <v>136</v>
      </c>
      <c r="C28" s="8" t="s">
        <v>13</v>
      </c>
      <c r="D28" s="8"/>
      <c r="E28" s="7" t="s">
        <v>75</v>
      </c>
      <c r="F28" s="8" t="s">
        <v>137</v>
      </c>
      <c r="G28" s="8" t="s">
        <v>138</v>
      </c>
      <c r="H28" s="7"/>
    </row>
    <row r="29" spans="1:8" ht="14.25" customHeight="1">
      <c r="A29" s="6">
        <v>28</v>
      </c>
      <c r="B29" s="7" t="s">
        <v>139</v>
      </c>
      <c r="C29" s="8" t="s">
        <v>13</v>
      </c>
      <c r="D29" s="8"/>
      <c r="E29" s="7" t="s">
        <v>75</v>
      </c>
      <c r="F29" s="8" t="s">
        <v>140</v>
      </c>
      <c r="G29" s="8" t="s">
        <v>141</v>
      </c>
      <c r="H29" s="7"/>
    </row>
    <row r="30" spans="1:8" ht="14.25" customHeight="1">
      <c r="A30" s="6">
        <v>29</v>
      </c>
      <c r="B30" s="7" t="s">
        <v>142</v>
      </c>
      <c r="C30" s="8" t="s">
        <v>13</v>
      </c>
      <c r="D30" s="8"/>
      <c r="E30" s="7" t="s">
        <v>75</v>
      </c>
      <c r="F30" s="8" t="s">
        <v>143</v>
      </c>
      <c r="G30" s="8" t="s">
        <v>144</v>
      </c>
      <c r="H30" s="7"/>
    </row>
    <row r="31" spans="1:8" ht="14.25" customHeight="1">
      <c r="A31" s="6">
        <v>30</v>
      </c>
      <c r="B31" s="7" t="s">
        <v>145</v>
      </c>
      <c r="C31" s="8" t="s">
        <v>13</v>
      </c>
      <c r="D31" s="8"/>
      <c r="E31" s="7" t="s">
        <v>75</v>
      </c>
      <c r="F31" s="8" t="s">
        <v>146</v>
      </c>
      <c r="G31" s="8" t="s">
        <v>147</v>
      </c>
      <c r="H31" s="7"/>
    </row>
    <row r="32" spans="1:8" ht="14.25" customHeight="1">
      <c r="A32" s="6">
        <v>31</v>
      </c>
      <c r="B32" s="7" t="s">
        <v>148</v>
      </c>
      <c r="C32" s="8" t="s">
        <v>13</v>
      </c>
      <c r="D32" s="8"/>
      <c r="E32" s="7" t="s">
        <v>75</v>
      </c>
      <c r="F32" s="8" t="s">
        <v>149</v>
      </c>
      <c r="G32" s="8" t="s">
        <v>150</v>
      </c>
      <c r="H32" s="7"/>
    </row>
    <row r="33" spans="1:8" ht="14.25" customHeight="1">
      <c r="A33" s="6">
        <v>32</v>
      </c>
      <c r="B33" s="7" t="s">
        <v>151</v>
      </c>
      <c r="C33" s="8" t="s">
        <v>13</v>
      </c>
      <c r="D33" s="8"/>
      <c r="E33" s="7" t="s">
        <v>75</v>
      </c>
      <c r="F33" s="9" t="s">
        <v>152</v>
      </c>
      <c r="G33" s="8" t="s">
        <v>153</v>
      </c>
      <c r="H33" s="7"/>
    </row>
    <row r="34" spans="1:8" ht="14.25" customHeight="1">
      <c r="A34" s="6">
        <v>33</v>
      </c>
      <c r="B34" s="7" t="s">
        <v>154</v>
      </c>
      <c r="C34" s="8" t="s">
        <v>15</v>
      </c>
      <c r="D34" s="8"/>
      <c r="E34" s="7" t="s">
        <v>60</v>
      </c>
      <c r="F34" s="8" t="s">
        <v>155</v>
      </c>
      <c r="G34" s="8" t="s">
        <v>156</v>
      </c>
      <c r="H34" s="7"/>
    </row>
    <row r="35" spans="1:8" ht="14.25" customHeight="1">
      <c r="A35" s="6">
        <v>34</v>
      </c>
      <c r="B35" s="7" t="s">
        <v>157</v>
      </c>
      <c r="C35" s="8" t="s">
        <v>15</v>
      </c>
      <c r="D35" s="8"/>
      <c r="E35" s="7" t="s">
        <v>60</v>
      </c>
      <c r="F35" s="8" t="s">
        <v>158</v>
      </c>
      <c r="G35" s="8" t="s">
        <v>159</v>
      </c>
      <c r="H35" s="7"/>
    </row>
    <row r="36" spans="1:8" ht="14.25" customHeight="1">
      <c r="A36" s="6">
        <v>35</v>
      </c>
      <c r="B36" s="7" t="s">
        <v>160</v>
      </c>
      <c r="C36" s="8" t="s">
        <v>15</v>
      </c>
      <c r="D36" s="8"/>
      <c r="E36" s="7" t="s">
        <v>60</v>
      </c>
      <c r="F36" s="8" t="s">
        <v>161</v>
      </c>
      <c r="G36" s="8" t="s">
        <v>162</v>
      </c>
      <c r="H36" s="8" t="s">
        <v>163</v>
      </c>
    </row>
    <row r="37" spans="1:8" ht="14.25" customHeight="1">
      <c r="A37" s="6">
        <v>36</v>
      </c>
      <c r="B37" s="7" t="s">
        <v>164</v>
      </c>
      <c r="C37" s="8" t="s">
        <v>17</v>
      </c>
      <c r="D37" s="8"/>
      <c r="E37" s="7" t="s">
        <v>60</v>
      </c>
      <c r="F37" s="8" t="s">
        <v>165</v>
      </c>
      <c r="G37" s="8" t="s">
        <v>166</v>
      </c>
      <c r="H37" s="8" t="s">
        <v>167</v>
      </c>
    </row>
    <row r="38" spans="1:8" ht="14.25" customHeight="1">
      <c r="A38" s="10">
        <v>37</v>
      </c>
      <c r="B38" s="11" t="s">
        <v>168</v>
      </c>
      <c r="C38" s="12" t="s">
        <v>17</v>
      </c>
      <c r="D38" s="12"/>
      <c r="E38" s="11" t="s">
        <v>60</v>
      </c>
      <c r="F38" s="12" t="s">
        <v>169</v>
      </c>
      <c r="G38" s="12" t="s">
        <v>170</v>
      </c>
      <c r="H38" s="11"/>
    </row>
    <row r="39" spans="1:8" ht="14.25" customHeight="1">
      <c r="A39" s="13">
        <v>38</v>
      </c>
      <c r="B39" s="14" t="s">
        <v>171</v>
      </c>
      <c r="C39" s="15" t="s">
        <v>19</v>
      </c>
      <c r="D39" s="15"/>
      <c r="E39" s="14" t="s">
        <v>75</v>
      </c>
      <c r="F39" s="15" t="s">
        <v>172</v>
      </c>
      <c r="G39" s="15" t="s">
        <v>173</v>
      </c>
      <c r="H39" s="14"/>
    </row>
    <row r="40" spans="1:8" ht="14.25" customHeight="1">
      <c r="A40" s="16">
        <v>39</v>
      </c>
      <c r="B40" s="17" t="s">
        <v>174</v>
      </c>
      <c r="C40" s="18" t="s">
        <v>20</v>
      </c>
      <c r="D40" s="18" t="s">
        <v>175</v>
      </c>
      <c r="E40" s="17" t="s">
        <v>75</v>
      </c>
      <c r="F40" s="18" t="s">
        <v>176</v>
      </c>
      <c r="G40" s="18" t="s">
        <v>177</v>
      </c>
      <c r="H40" s="17"/>
    </row>
    <row r="41" spans="1:8" ht="14.25" customHeight="1">
      <c r="A41" s="16">
        <v>40</v>
      </c>
      <c r="B41" s="17" t="s">
        <v>178</v>
      </c>
      <c r="C41" s="18" t="s">
        <v>20</v>
      </c>
      <c r="D41" s="18" t="s">
        <v>175</v>
      </c>
      <c r="E41" s="17" t="s">
        <v>75</v>
      </c>
      <c r="F41" s="18" t="s">
        <v>179</v>
      </c>
      <c r="G41" s="18" t="s">
        <v>180</v>
      </c>
      <c r="H41" s="17"/>
    </row>
    <row r="42" spans="1:8" ht="14.25" customHeight="1">
      <c r="A42" s="16">
        <v>41</v>
      </c>
      <c r="B42" s="17" t="s">
        <v>181</v>
      </c>
      <c r="C42" s="18" t="s">
        <v>20</v>
      </c>
      <c r="D42" s="18" t="s">
        <v>175</v>
      </c>
      <c r="E42" s="17" t="s">
        <v>75</v>
      </c>
      <c r="F42" s="18" t="s">
        <v>182</v>
      </c>
      <c r="G42" s="18" t="s">
        <v>183</v>
      </c>
      <c r="H42" s="17"/>
    </row>
    <row r="43" spans="1:8" ht="14.25" customHeight="1">
      <c r="A43" s="16">
        <v>42</v>
      </c>
      <c r="B43" s="17" t="s">
        <v>184</v>
      </c>
      <c r="C43" s="18" t="s">
        <v>20</v>
      </c>
      <c r="D43" s="18" t="s">
        <v>175</v>
      </c>
      <c r="E43" s="17" t="s">
        <v>60</v>
      </c>
      <c r="F43" s="18" t="s">
        <v>185</v>
      </c>
      <c r="G43" s="18" t="s">
        <v>186</v>
      </c>
      <c r="H43" s="17"/>
    </row>
    <row r="44" spans="1:8" ht="14.25" customHeight="1">
      <c r="A44" s="16">
        <v>43</v>
      </c>
      <c r="B44" s="17" t="s">
        <v>187</v>
      </c>
      <c r="C44" s="18" t="s">
        <v>20</v>
      </c>
      <c r="D44" s="18" t="s">
        <v>175</v>
      </c>
      <c r="E44" s="17" t="s">
        <v>75</v>
      </c>
      <c r="F44" s="18" t="s">
        <v>188</v>
      </c>
      <c r="G44" s="18" t="s">
        <v>189</v>
      </c>
      <c r="H44" s="17"/>
    </row>
    <row r="45" spans="1:8" ht="14.25" customHeight="1">
      <c r="A45" s="16">
        <v>44</v>
      </c>
      <c r="B45" s="17" t="s">
        <v>190</v>
      </c>
      <c r="C45" s="18" t="s">
        <v>20</v>
      </c>
      <c r="D45" s="18" t="s">
        <v>191</v>
      </c>
      <c r="E45" s="17" t="s">
        <v>75</v>
      </c>
      <c r="F45" s="18" t="s">
        <v>192</v>
      </c>
      <c r="G45" s="18" t="s">
        <v>193</v>
      </c>
      <c r="H45" s="17"/>
    </row>
    <row r="46" spans="1:8" ht="14.25" customHeight="1">
      <c r="A46" s="16">
        <v>45</v>
      </c>
      <c r="B46" s="17" t="s">
        <v>194</v>
      </c>
      <c r="C46" s="18" t="s">
        <v>20</v>
      </c>
      <c r="D46" s="18" t="s">
        <v>191</v>
      </c>
      <c r="E46" s="17" t="s">
        <v>75</v>
      </c>
      <c r="F46" s="18" t="s">
        <v>195</v>
      </c>
      <c r="G46" s="18" t="s">
        <v>196</v>
      </c>
      <c r="H46" s="17"/>
    </row>
    <row r="47" spans="1:8" ht="14.25" customHeight="1">
      <c r="A47" s="16">
        <v>46</v>
      </c>
      <c r="B47" s="17" t="s">
        <v>197</v>
      </c>
      <c r="C47" s="18" t="s">
        <v>20</v>
      </c>
      <c r="D47" s="18" t="s">
        <v>198</v>
      </c>
      <c r="E47" s="17" t="s">
        <v>75</v>
      </c>
      <c r="F47" s="18" t="s">
        <v>199</v>
      </c>
      <c r="G47" s="18" t="s">
        <v>200</v>
      </c>
      <c r="H47" s="17"/>
    </row>
    <row r="48" spans="1:8" ht="14.25" customHeight="1">
      <c r="A48" s="16">
        <v>47</v>
      </c>
      <c r="B48" s="17" t="s">
        <v>201</v>
      </c>
      <c r="C48" s="18" t="s">
        <v>20</v>
      </c>
      <c r="D48" s="18" t="s">
        <v>198</v>
      </c>
      <c r="E48" s="17" t="s">
        <v>60</v>
      </c>
      <c r="F48" s="18" t="s">
        <v>202</v>
      </c>
      <c r="G48" s="18" t="s">
        <v>203</v>
      </c>
      <c r="H48" s="17"/>
    </row>
    <row r="49" spans="1:8" ht="14.25" customHeight="1">
      <c r="A49" s="16">
        <v>48</v>
      </c>
      <c r="B49" s="17" t="s">
        <v>204</v>
      </c>
      <c r="C49" s="18" t="s">
        <v>20</v>
      </c>
      <c r="D49" s="18" t="s">
        <v>198</v>
      </c>
      <c r="E49" s="17" t="s">
        <v>75</v>
      </c>
      <c r="F49" s="18" t="s">
        <v>205</v>
      </c>
      <c r="G49" s="18" t="s">
        <v>206</v>
      </c>
      <c r="H49" s="17"/>
    </row>
    <row r="50" spans="1:8" ht="14.25" customHeight="1">
      <c r="A50" s="16">
        <v>49</v>
      </c>
      <c r="B50" s="17" t="s">
        <v>207</v>
      </c>
      <c r="C50" s="18" t="s">
        <v>20</v>
      </c>
      <c r="D50" s="18" t="s">
        <v>198</v>
      </c>
      <c r="E50" s="17" t="s">
        <v>75</v>
      </c>
      <c r="F50" s="18" t="s">
        <v>208</v>
      </c>
      <c r="G50" s="18" t="s">
        <v>209</v>
      </c>
      <c r="H50" s="17"/>
    </row>
    <row r="51" spans="1:8" ht="14.25" customHeight="1">
      <c r="A51" s="16">
        <v>50</v>
      </c>
      <c r="B51" s="17" t="s">
        <v>210</v>
      </c>
      <c r="C51" s="18" t="s">
        <v>20</v>
      </c>
      <c r="D51" s="18" t="s">
        <v>198</v>
      </c>
      <c r="E51" s="17" t="s">
        <v>75</v>
      </c>
      <c r="F51" s="18" t="s">
        <v>211</v>
      </c>
      <c r="G51" s="18" t="s">
        <v>212</v>
      </c>
      <c r="H51" s="17"/>
    </row>
    <row r="52" spans="1:8" ht="14.25" customHeight="1">
      <c r="A52" s="16">
        <v>51</v>
      </c>
      <c r="B52" s="17" t="s">
        <v>213</v>
      </c>
      <c r="C52" s="18" t="s">
        <v>21</v>
      </c>
      <c r="D52" s="18" t="s">
        <v>19</v>
      </c>
      <c r="E52" s="17" t="s">
        <v>60</v>
      </c>
      <c r="F52" s="18" t="s">
        <v>214</v>
      </c>
      <c r="G52" s="18" t="s">
        <v>215</v>
      </c>
      <c r="H52" s="17"/>
    </row>
    <row r="53" spans="1:8" ht="14.25" customHeight="1">
      <c r="A53" s="16">
        <v>52</v>
      </c>
      <c r="B53" s="17" t="s">
        <v>216</v>
      </c>
      <c r="C53" s="18" t="s">
        <v>21</v>
      </c>
      <c r="D53" s="18" t="s">
        <v>19</v>
      </c>
      <c r="E53" s="17" t="s">
        <v>60</v>
      </c>
      <c r="F53" s="18" t="s">
        <v>217</v>
      </c>
      <c r="G53" s="18" t="s">
        <v>218</v>
      </c>
      <c r="H53" s="17"/>
    </row>
    <row r="54" spans="1:8" ht="14.25" customHeight="1">
      <c r="A54" s="16">
        <v>53</v>
      </c>
      <c r="B54" s="17" t="s">
        <v>219</v>
      </c>
      <c r="C54" s="18" t="s">
        <v>21</v>
      </c>
      <c r="D54" s="18" t="s">
        <v>19</v>
      </c>
      <c r="E54" s="17" t="s">
        <v>60</v>
      </c>
      <c r="F54" s="18" t="s">
        <v>220</v>
      </c>
      <c r="G54" s="18" t="s">
        <v>221</v>
      </c>
      <c r="H54" s="17"/>
    </row>
    <row r="55" spans="1:8" ht="14.25" customHeight="1">
      <c r="A55" s="16">
        <v>54</v>
      </c>
      <c r="B55" s="17" t="s">
        <v>222</v>
      </c>
      <c r="C55" s="18" t="s">
        <v>21</v>
      </c>
      <c r="D55" s="18" t="s">
        <v>19</v>
      </c>
      <c r="E55" s="17" t="s">
        <v>60</v>
      </c>
      <c r="F55" s="18" t="s">
        <v>223</v>
      </c>
      <c r="G55" s="18" t="s">
        <v>224</v>
      </c>
      <c r="H55" s="17"/>
    </row>
    <row r="56" spans="1:8" ht="14.25" customHeight="1">
      <c r="A56" s="16">
        <v>55</v>
      </c>
      <c r="B56" s="17" t="s">
        <v>225</v>
      </c>
      <c r="C56" s="18" t="s">
        <v>21</v>
      </c>
      <c r="D56" s="18" t="s">
        <v>19</v>
      </c>
      <c r="E56" s="17" t="s">
        <v>60</v>
      </c>
      <c r="F56" s="18" t="s">
        <v>226</v>
      </c>
      <c r="G56" s="18" t="s">
        <v>227</v>
      </c>
      <c r="H56" s="17"/>
    </row>
    <row r="57" spans="1:8" ht="14.25" customHeight="1">
      <c r="A57" s="16">
        <v>56</v>
      </c>
      <c r="B57" s="17" t="s">
        <v>228</v>
      </c>
      <c r="C57" s="18" t="s">
        <v>21</v>
      </c>
      <c r="D57" s="18" t="s">
        <v>19</v>
      </c>
      <c r="E57" s="17" t="s">
        <v>60</v>
      </c>
      <c r="F57" s="18" t="s">
        <v>229</v>
      </c>
      <c r="G57" s="18" t="s">
        <v>230</v>
      </c>
      <c r="H57" s="17"/>
    </row>
    <row r="58" spans="1:8" ht="14.25" customHeight="1">
      <c r="A58" s="16">
        <v>57</v>
      </c>
      <c r="B58" s="17" t="s">
        <v>231</v>
      </c>
      <c r="C58" s="18" t="s">
        <v>21</v>
      </c>
      <c r="D58" s="18" t="s">
        <v>19</v>
      </c>
      <c r="E58" s="17" t="s">
        <v>60</v>
      </c>
      <c r="F58" s="18" t="s">
        <v>232</v>
      </c>
      <c r="G58" s="18" t="s">
        <v>233</v>
      </c>
      <c r="H58" s="17"/>
    </row>
    <row r="59" spans="1:8" ht="14.25" customHeight="1">
      <c r="A59" s="16">
        <v>58</v>
      </c>
      <c r="B59" s="17" t="s">
        <v>234</v>
      </c>
      <c r="C59" s="18" t="s">
        <v>21</v>
      </c>
      <c r="D59" s="18" t="s">
        <v>175</v>
      </c>
      <c r="E59" s="17" t="s">
        <v>60</v>
      </c>
      <c r="F59" s="18" t="s">
        <v>235</v>
      </c>
      <c r="G59" s="18" t="s">
        <v>236</v>
      </c>
      <c r="H59" s="17"/>
    </row>
    <row r="60" spans="1:8" ht="14.25" customHeight="1">
      <c r="A60" s="16">
        <v>59</v>
      </c>
      <c r="B60" s="17" t="s">
        <v>237</v>
      </c>
      <c r="C60" s="18" t="s">
        <v>21</v>
      </c>
      <c r="D60" s="18" t="s">
        <v>175</v>
      </c>
      <c r="E60" s="17" t="s">
        <v>60</v>
      </c>
      <c r="F60" s="18" t="s">
        <v>238</v>
      </c>
      <c r="G60" s="18" t="s">
        <v>239</v>
      </c>
      <c r="H60" s="17"/>
    </row>
    <row r="61" spans="1:8" ht="14.25" customHeight="1">
      <c r="A61" s="16">
        <v>60</v>
      </c>
      <c r="B61" s="17" t="s">
        <v>240</v>
      </c>
      <c r="C61" s="18" t="s">
        <v>21</v>
      </c>
      <c r="D61" s="18" t="s">
        <v>175</v>
      </c>
      <c r="E61" s="17" t="s">
        <v>60</v>
      </c>
      <c r="F61" s="18" t="s">
        <v>241</v>
      </c>
      <c r="G61" s="18" t="s">
        <v>242</v>
      </c>
      <c r="H61" s="17"/>
    </row>
    <row r="62" spans="1:8" ht="14.25" customHeight="1">
      <c r="A62" s="16">
        <v>61</v>
      </c>
      <c r="B62" s="17" t="s">
        <v>243</v>
      </c>
      <c r="C62" s="18" t="s">
        <v>21</v>
      </c>
      <c r="D62" s="18" t="s">
        <v>175</v>
      </c>
      <c r="E62" s="17" t="s">
        <v>60</v>
      </c>
      <c r="F62" s="18" t="s">
        <v>244</v>
      </c>
      <c r="G62" s="18" t="s">
        <v>245</v>
      </c>
      <c r="H62" s="17"/>
    </row>
    <row r="63" spans="1:8" ht="14.25" customHeight="1">
      <c r="A63" s="16">
        <v>62</v>
      </c>
      <c r="B63" s="17" t="s">
        <v>246</v>
      </c>
      <c r="C63" s="18" t="s">
        <v>21</v>
      </c>
      <c r="D63" s="18"/>
      <c r="E63" s="17" t="s">
        <v>60</v>
      </c>
      <c r="F63" s="18" t="s">
        <v>247</v>
      </c>
      <c r="G63" s="18" t="s">
        <v>248</v>
      </c>
      <c r="H63" s="17"/>
    </row>
    <row r="64" spans="1:8" ht="14.25" customHeight="1">
      <c r="A64" s="16">
        <v>63</v>
      </c>
      <c r="B64" s="17" t="s">
        <v>249</v>
      </c>
      <c r="C64" s="18" t="s">
        <v>21</v>
      </c>
      <c r="D64" s="18"/>
      <c r="E64" s="17" t="s">
        <v>60</v>
      </c>
      <c r="F64" s="18" t="s">
        <v>250</v>
      </c>
      <c r="G64" s="18" t="s">
        <v>251</v>
      </c>
      <c r="H64" s="17"/>
    </row>
    <row r="65" spans="1:8" ht="14.25" customHeight="1">
      <c r="A65" s="16">
        <v>64</v>
      </c>
      <c r="B65" s="17" t="s">
        <v>252</v>
      </c>
      <c r="C65" s="18" t="s">
        <v>21</v>
      </c>
      <c r="D65" s="18"/>
      <c r="E65" s="17" t="s">
        <v>60</v>
      </c>
      <c r="F65" s="18" t="s">
        <v>253</v>
      </c>
      <c r="G65" s="18" t="s">
        <v>254</v>
      </c>
      <c r="H65" s="17"/>
    </row>
    <row r="66" spans="1:8" ht="14.25" customHeight="1">
      <c r="A66" s="16">
        <v>65</v>
      </c>
      <c r="B66" s="17" t="s">
        <v>255</v>
      </c>
      <c r="C66" s="18" t="s">
        <v>22</v>
      </c>
      <c r="D66" s="18"/>
      <c r="E66" s="17" t="s">
        <v>75</v>
      </c>
      <c r="F66" s="18" t="s">
        <v>256</v>
      </c>
      <c r="G66" s="18" t="s">
        <v>257</v>
      </c>
      <c r="H66" s="17"/>
    </row>
    <row r="67" spans="1:8" ht="14.25" customHeight="1">
      <c r="A67" s="16">
        <v>66</v>
      </c>
      <c r="B67" s="17" t="s">
        <v>258</v>
      </c>
      <c r="C67" s="18" t="s">
        <v>23</v>
      </c>
      <c r="D67" s="18"/>
      <c r="E67" s="17" t="s">
        <v>75</v>
      </c>
      <c r="F67" s="18" t="s">
        <v>259</v>
      </c>
      <c r="G67" s="18" t="s">
        <v>260</v>
      </c>
      <c r="H67" s="17"/>
    </row>
    <row r="68" spans="1:8" ht="14.25" customHeight="1">
      <c r="A68" s="16">
        <v>67</v>
      </c>
      <c r="B68" s="17" t="s">
        <v>261</v>
      </c>
      <c r="C68" s="18" t="s">
        <v>23</v>
      </c>
      <c r="D68" s="18"/>
      <c r="E68" s="17" t="s">
        <v>75</v>
      </c>
      <c r="F68" s="18" t="s">
        <v>262</v>
      </c>
      <c r="G68" s="18" t="s">
        <v>263</v>
      </c>
      <c r="H68" s="17"/>
    </row>
    <row r="69" spans="1:8" ht="14.25" customHeight="1">
      <c r="A69" s="16">
        <v>68</v>
      </c>
      <c r="B69" s="17" t="s">
        <v>264</v>
      </c>
      <c r="C69" s="18" t="s">
        <v>23</v>
      </c>
      <c r="D69" s="18"/>
      <c r="E69" s="17" t="s">
        <v>75</v>
      </c>
      <c r="F69" s="18" t="s">
        <v>265</v>
      </c>
      <c r="G69" s="18" t="s">
        <v>266</v>
      </c>
      <c r="H69" s="17"/>
    </row>
    <row r="70" spans="1:8" ht="14.25" customHeight="1">
      <c r="A70" s="16">
        <v>69</v>
      </c>
      <c r="B70" s="17" t="s">
        <v>267</v>
      </c>
      <c r="C70" s="18" t="s">
        <v>23</v>
      </c>
      <c r="D70" s="18"/>
      <c r="E70" s="17" t="s">
        <v>75</v>
      </c>
      <c r="F70" s="18" t="s">
        <v>268</v>
      </c>
      <c r="G70" s="18" t="s">
        <v>269</v>
      </c>
      <c r="H70" s="17"/>
    </row>
    <row r="71" spans="1:8" ht="14.25" customHeight="1">
      <c r="A71" s="16">
        <v>70</v>
      </c>
      <c r="B71" s="17" t="s">
        <v>270</v>
      </c>
      <c r="C71" s="18" t="s">
        <v>24</v>
      </c>
      <c r="D71" s="18"/>
      <c r="E71" s="17" t="s">
        <v>271</v>
      </c>
      <c r="F71" s="18" t="s">
        <v>272</v>
      </c>
      <c r="G71" s="18" t="s">
        <v>273</v>
      </c>
      <c r="H71" s="17"/>
    </row>
    <row r="72" spans="1:8" ht="14.25" customHeight="1">
      <c r="A72" s="16">
        <v>71</v>
      </c>
      <c r="B72" s="17" t="s">
        <v>274</v>
      </c>
      <c r="C72" s="18" t="s">
        <v>24</v>
      </c>
      <c r="D72" s="18"/>
      <c r="E72" s="17" t="s">
        <v>60</v>
      </c>
      <c r="F72" s="18" t="s">
        <v>275</v>
      </c>
      <c r="G72" s="18" t="s">
        <v>276</v>
      </c>
      <c r="H72" s="17"/>
    </row>
    <row r="73" spans="1:8" ht="14.25" customHeight="1">
      <c r="A73" s="16">
        <v>72</v>
      </c>
      <c r="B73" s="17" t="s">
        <v>277</v>
      </c>
      <c r="C73" s="18" t="s">
        <v>24</v>
      </c>
      <c r="D73" s="18"/>
      <c r="E73" s="17" t="s">
        <v>75</v>
      </c>
      <c r="F73" s="18" t="s">
        <v>278</v>
      </c>
      <c r="G73" s="18" t="s">
        <v>279</v>
      </c>
      <c r="H73" s="17"/>
    </row>
    <row r="74" spans="1:8" ht="14.25" customHeight="1">
      <c r="A74" s="16">
        <v>73</v>
      </c>
      <c r="B74" s="17" t="s">
        <v>280</v>
      </c>
      <c r="C74" s="18" t="s">
        <v>24</v>
      </c>
      <c r="D74" s="18"/>
      <c r="E74" s="17" t="s">
        <v>75</v>
      </c>
      <c r="F74" s="18" t="s">
        <v>281</v>
      </c>
      <c r="G74" s="18" t="s">
        <v>282</v>
      </c>
      <c r="H74" s="17"/>
    </row>
    <row r="75" spans="1:8" ht="14.25" customHeight="1">
      <c r="A75" s="16">
        <v>74</v>
      </c>
      <c r="B75" s="17" t="s">
        <v>283</v>
      </c>
      <c r="C75" s="18" t="s">
        <v>24</v>
      </c>
      <c r="D75" s="18"/>
      <c r="E75" s="17" t="s">
        <v>75</v>
      </c>
      <c r="F75" s="18" t="s">
        <v>284</v>
      </c>
      <c r="G75" s="18" t="s">
        <v>285</v>
      </c>
      <c r="H75" s="17"/>
    </row>
    <row r="76" spans="1:8" ht="14.25" customHeight="1">
      <c r="A76" s="16">
        <v>75</v>
      </c>
      <c r="B76" s="17" t="s">
        <v>286</v>
      </c>
      <c r="C76" s="18" t="s">
        <v>24</v>
      </c>
      <c r="D76" s="18"/>
      <c r="E76" s="17" t="s">
        <v>75</v>
      </c>
      <c r="F76" s="18" t="s">
        <v>287</v>
      </c>
      <c r="G76" s="18" t="s">
        <v>288</v>
      </c>
      <c r="H76" s="17"/>
    </row>
    <row r="77" spans="1:8" ht="14.25" customHeight="1">
      <c r="A77" s="16">
        <v>76</v>
      </c>
      <c r="B77" s="17" t="s">
        <v>289</v>
      </c>
      <c r="C77" s="18" t="s">
        <v>24</v>
      </c>
      <c r="D77" s="18"/>
      <c r="E77" s="17" t="s">
        <v>75</v>
      </c>
      <c r="F77" s="18" t="s">
        <v>290</v>
      </c>
      <c r="G77" s="18" t="s">
        <v>291</v>
      </c>
      <c r="H77" s="17"/>
    </row>
    <row r="78" spans="1:8" ht="14.25" customHeight="1">
      <c r="A78" s="16">
        <v>77</v>
      </c>
      <c r="B78" s="17" t="s">
        <v>292</v>
      </c>
      <c r="C78" s="18" t="s">
        <v>24</v>
      </c>
      <c r="D78" s="18"/>
      <c r="E78" s="17" t="s">
        <v>75</v>
      </c>
      <c r="F78" s="18" t="s">
        <v>293</v>
      </c>
      <c r="G78" s="18" t="s">
        <v>294</v>
      </c>
      <c r="H78" s="17"/>
    </row>
    <row r="79" spans="1:8" ht="14.25" customHeight="1">
      <c r="A79" s="16">
        <v>78</v>
      </c>
      <c r="B79" s="17" t="s">
        <v>295</v>
      </c>
      <c r="C79" s="18" t="s">
        <v>24</v>
      </c>
      <c r="D79" s="18"/>
      <c r="E79" s="17" t="s">
        <v>75</v>
      </c>
      <c r="F79" s="18" t="s">
        <v>296</v>
      </c>
      <c r="G79" s="18" t="s">
        <v>297</v>
      </c>
      <c r="H79" s="17"/>
    </row>
    <row r="80" spans="1:8" ht="14.25" customHeight="1">
      <c r="A80" s="16">
        <v>79</v>
      </c>
      <c r="B80" s="17" t="s">
        <v>298</v>
      </c>
      <c r="C80" s="18" t="s">
        <v>25</v>
      </c>
      <c r="D80" s="18"/>
      <c r="E80" s="17" t="s">
        <v>60</v>
      </c>
      <c r="F80" s="18" t="s">
        <v>299</v>
      </c>
      <c r="G80" s="18" t="s">
        <v>300</v>
      </c>
      <c r="H80" s="17"/>
    </row>
    <row r="81" spans="1:8" ht="14.25" customHeight="1">
      <c r="A81" s="16">
        <v>80</v>
      </c>
      <c r="B81" s="17" t="s">
        <v>301</v>
      </c>
      <c r="C81" s="18" t="s">
        <v>25</v>
      </c>
      <c r="D81" s="18"/>
      <c r="E81" s="17" t="s">
        <v>75</v>
      </c>
      <c r="F81" s="18" t="s">
        <v>302</v>
      </c>
      <c r="G81" s="18" t="s">
        <v>303</v>
      </c>
      <c r="H81" s="17"/>
    </row>
    <row r="82" spans="1:8" ht="14.25" customHeight="1">
      <c r="A82" s="16">
        <v>81</v>
      </c>
      <c r="B82" s="17" t="s">
        <v>304</v>
      </c>
      <c r="C82" s="18" t="s">
        <v>25</v>
      </c>
      <c r="D82" s="18"/>
      <c r="E82" s="17" t="s">
        <v>75</v>
      </c>
      <c r="F82" s="18" t="s">
        <v>305</v>
      </c>
      <c r="G82" s="18" t="s">
        <v>306</v>
      </c>
      <c r="H82" s="17"/>
    </row>
    <row r="83" spans="1:8" ht="14.25" customHeight="1">
      <c r="A83" s="16">
        <v>82</v>
      </c>
      <c r="B83" s="17" t="s">
        <v>307</v>
      </c>
      <c r="C83" s="18" t="s">
        <v>25</v>
      </c>
      <c r="D83" s="18"/>
      <c r="E83" s="17" t="s">
        <v>75</v>
      </c>
      <c r="F83" s="18" t="s">
        <v>308</v>
      </c>
      <c r="G83" s="18" t="s">
        <v>309</v>
      </c>
      <c r="H83" s="17"/>
    </row>
    <row r="84" spans="1:8" ht="14.25" customHeight="1">
      <c r="A84" s="16">
        <v>83</v>
      </c>
      <c r="B84" s="17" t="s">
        <v>310</v>
      </c>
      <c r="C84" s="18" t="s">
        <v>25</v>
      </c>
      <c r="D84" s="18"/>
      <c r="E84" s="17" t="s">
        <v>75</v>
      </c>
      <c r="F84" s="18" t="s">
        <v>311</v>
      </c>
      <c r="G84" s="18" t="s">
        <v>312</v>
      </c>
      <c r="H84" s="17"/>
    </row>
    <row r="85" spans="1:8" ht="14.25" customHeight="1">
      <c r="A85" s="16">
        <v>84</v>
      </c>
      <c r="B85" s="17" t="s">
        <v>313</v>
      </c>
      <c r="C85" s="18" t="s">
        <v>25</v>
      </c>
      <c r="D85" s="18"/>
      <c r="E85" s="17" t="s">
        <v>75</v>
      </c>
      <c r="F85" s="18" t="s">
        <v>314</v>
      </c>
      <c r="G85" s="18" t="s">
        <v>315</v>
      </c>
      <c r="H85" s="17"/>
    </row>
    <row r="86" spans="1:8" ht="14.25" customHeight="1">
      <c r="A86" s="16">
        <v>85</v>
      </c>
      <c r="B86" s="17" t="s">
        <v>316</v>
      </c>
      <c r="C86" s="18" t="s">
        <v>25</v>
      </c>
      <c r="D86" s="18"/>
      <c r="E86" s="17" t="s">
        <v>75</v>
      </c>
      <c r="F86" s="18" t="s">
        <v>317</v>
      </c>
      <c r="G86" s="18" t="s">
        <v>318</v>
      </c>
      <c r="H86" s="17"/>
    </row>
    <row r="87" spans="1:8" ht="14.25" customHeight="1">
      <c r="A87" s="16">
        <v>86</v>
      </c>
      <c r="B87" s="17" t="s">
        <v>319</v>
      </c>
      <c r="C87" s="18" t="s">
        <v>25</v>
      </c>
      <c r="D87" s="18" t="s">
        <v>320</v>
      </c>
      <c r="E87" s="17" t="s">
        <v>75</v>
      </c>
      <c r="F87" s="18" t="s">
        <v>321</v>
      </c>
      <c r="G87" s="18" t="s">
        <v>322</v>
      </c>
      <c r="H87" s="17"/>
    </row>
    <row r="88" spans="1:8" ht="14.25" customHeight="1">
      <c r="A88" s="16">
        <v>87</v>
      </c>
      <c r="B88" s="17" t="s">
        <v>323</v>
      </c>
      <c r="C88" s="18" t="s">
        <v>25</v>
      </c>
      <c r="D88" s="18" t="s">
        <v>320</v>
      </c>
      <c r="E88" s="17" t="s">
        <v>75</v>
      </c>
      <c r="F88" s="18" t="s">
        <v>324</v>
      </c>
      <c r="G88" s="18" t="s">
        <v>325</v>
      </c>
      <c r="H88" s="17"/>
    </row>
    <row r="89" spans="1:8" ht="14.25" customHeight="1">
      <c r="A89" s="16">
        <v>88</v>
      </c>
      <c r="B89" s="17" t="s">
        <v>326</v>
      </c>
      <c r="C89" s="18" t="s">
        <v>25</v>
      </c>
      <c r="D89" s="18"/>
      <c r="E89" s="17" t="s">
        <v>60</v>
      </c>
      <c r="F89" s="18" t="s">
        <v>327</v>
      </c>
      <c r="G89" s="18" t="s">
        <v>328</v>
      </c>
      <c r="H89" s="17"/>
    </row>
    <row r="90" spans="1:8" ht="14.25" customHeight="1">
      <c r="A90" s="16">
        <v>89</v>
      </c>
      <c r="B90" s="17" t="s">
        <v>329</v>
      </c>
      <c r="C90" s="18" t="s">
        <v>25</v>
      </c>
      <c r="D90" s="18"/>
      <c r="E90" s="17" t="s">
        <v>75</v>
      </c>
      <c r="F90" s="18" t="s">
        <v>330</v>
      </c>
      <c r="G90" s="18" t="s">
        <v>331</v>
      </c>
      <c r="H90" s="17"/>
    </row>
    <row r="91" spans="1:8" ht="14.25" customHeight="1">
      <c r="A91" s="16">
        <v>90</v>
      </c>
      <c r="B91" s="17" t="s">
        <v>332</v>
      </c>
      <c r="C91" s="18" t="s">
        <v>25</v>
      </c>
      <c r="D91" s="18"/>
      <c r="E91" s="17" t="s">
        <v>60</v>
      </c>
      <c r="F91" s="18" t="s">
        <v>333</v>
      </c>
      <c r="G91" s="18" t="s">
        <v>334</v>
      </c>
      <c r="H91" s="17"/>
    </row>
    <row r="92" spans="1:8" ht="14.25" customHeight="1">
      <c r="A92" s="16">
        <v>91</v>
      </c>
      <c r="B92" s="17" t="s">
        <v>335</v>
      </c>
      <c r="C92" s="18" t="s">
        <v>25</v>
      </c>
      <c r="D92" s="18"/>
      <c r="E92" s="17" t="s">
        <v>75</v>
      </c>
      <c r="F92" s="18" t="s">
        <v>336</v>
      </c>
      <c r="G92" s="18" t="s">
        <v>337</v>
      </c>
      <c r="H92" s="17"/>
    </row>
    <row r="93" spans="1:8" ht="14.25" customHeight="1">
      <c r="A93" s="16">
        <v>92</v>
      </c>
      <c r="B93" s="17" t="s">
        <v>338</v>
      </c>
      <c r="C93" s="18" t="s">
        <v>339</v>
      </c>
      <c r="D93" s="18"/>
      <c r="E93" s="17" t="s">
        <v>75</v>
      </c>
      <c r="F93" s="18" t="s">
        <v>340</v>
      </c>
      <c r="G93" s="18" t="s">
        <v>341</v>
      </c>
      <c r="H93" s="17"/>
    </row>
    <row r="94" spans="1:8" ht="14.25" customHeight="1">
      <c r="A94" s="16">
        <v>93</v>
      </c>
      <c r="B94" s="17" t="s">
        <v>342</v>
      </c>
      <c r="C94" s="18" t="s">
        <v>339</v>
      </c>
      <c r="D94" s="18"/>
      <c r="E94" s="17" t="s">
        <v>75</v>
      </c>
      <c r="F94" s="18" t="s">
        <v>343</v>
      </c>
      <c r="G94" s="18" t="s">
        <v>344</v>
      </c>
      <c r="H94" s="17"/>
    </row>
    <row r="95" spans="1:8" ht="14.25" customHeight="1">
      <c r="A95" s="16">
        <v>94</v>
      </c>
      <c r="B95" s="17" t="s">
        <v>345</v>
      </c>
      <c r="C95" s="18" t="s">
        <v>346</v>
      </c>
      <c r="D95" s="18"/>
      <c r="E95" s="17" t="s">
        <v>75</v>
      </c>
      <c r="F95" s="18" t="s">
        <v>347</v>
      </c>
      <c r="G95" s="18" t="s">
        <v>348</v>
      </c>
      <c r="H95" s="17"/>
    </row>
    <row r="96" spans="1:8" ht="14.25" customHeight="1">
      <c r="A96" s="19">
        <v>95</v>
      </c>
      <c r="B96" s="20" t="s">
        <v>349</v>
      </c>
      <c r="C96" s="21" t="s">
        <v>346</v>
      </c>
      <c r="D96" s="21"/>
      <c r="E96" s="20" t="s">
        <v>75</v>
      </c>
      <c r="F96" s="21" t="s">
        <v>350</v>
      </c>
      <c r="G96" s="21" t="s">
        <v>351</v>
      </c>
      <c r="H96" s="20"/>
    </row>
    <row r="97" spans="1:8" ht="14.25" customHeight="1">
      <c r="A97" s="22">
        <v>96</v>
      </c>
      <c r="B97" s="23" t="s">
        <v>352</v>
      </c>
      <c r="C97" s="24" t="s">
        <v>30</v>
      </c>
      <c r="D97" s="24"/>
      <c r="E97" s="23" t="s">
        <v>75</v>
      </c>
      <c r="F97" s="24" t="s">
        <v>353</v>
      </c>
      <c r="G97" s="24" t="s">
        <v>354</v>
      </c>
      <c r="H97" s="23"/>
    </row>
    <row r="98" spans="1:8" ht="14.25" customHeight="1">
      <c r="A98" s="25">
        <v>97</v>
      </c>
      <c r="B98" s="26" t="s">
        <v>355</v>
      </c>
      <c r="C98" s="27" t="s">
        <v>30</v>
      </c>
      <c r="D98" s="27"/>
      <c r="E98" s="26" t="s">
        <v>75</v>
      </c>
      <c r="F98" s="27" t="s">
        <v>356</v>
      </c>
      <c r="G98" s="28" t="s">
        <v>357</v>
      </c>
      <c r="H98" s="26"/>
    </row>
    <row r="99" spans="1:8" ht="14.25" customHeight="1">
      <c r="A99" s="25">
        <v>98</v>
      </c>
      <c r="B99" s="26" t="s">
        <v>358</v>
      </c>
      <c r="C99" s="27" t="s">
        <v>30</v>
      </c>
      <c r="D99" s="27"/>
      <c r="E99" s="26" t="s">
        <v>75</v>
      </c>
      <c r="F99" s="27" t="s">
        <v>359</v>
      </c>
      <c r="G99" s="28" t="s">
        <v>360</v>
      </c>
      <c r="H99" s="26"/>
    </row>
    <row r="100" spans="1:8" ht="14.25" customHeight="1">
      <c r="A100" s="25">
        <v>99</v>
      </c>
      <c r="B100" s="26" t="s">
        <v>361</v>
      </c>
      <c r="C100" s="27" t="s">
        <v>30</v>
      </c>
      <c r="D100" s="27"/>
      <c r="E100" s="26" t="s">
        <v>60</v>
      </c>
      <c r="F100" s="27" t="s">
        <v>362</v>
      </c>
      <c r="G100" s="28" t="s">
        <v>363</v>
      </c>
      <c r="H100" s="26"/>
    </row>
    <row r="101" spans="1:8" ht="14.25" customHeight="1">
      <c r="A101" s="25">
        <v>100</v>
      </c>
      <c r="B101" s="26" t="s">
        <v>364</v>
      </c>
      <c r="C101" s="27" t="s">
        <v>30</v>
      </c>
      <c r="D101" s="27"/>
      <c r="E101" s="26" t="s">
        <v>60</v>
      </c>
      <c r="F101" s="27" t="s">
        <v>365</v>
      </c>
      <c r="G101" s="28" t="s">
        <v>366</v>
      </c>
      <c r="H101" s="26"/>
    </row>
    <row r="102" spans="1:8" ht="14.25" customHeight="1">
      <c r="A102" s="25">
        <v>101</v>
      </c>
      <c r="B102" s="26" t="s">
        <v>367</v>
      </c>
      <c r="C102" s="27" t="s">
        <v>30</v>
      </c>
      <c r="D102" s="27"/>
      <c r="E102" s="26" t="s">
        <v>60</v>
      </c>
      <c r="F102" s="27" t="s">
        <v>368</v>
      </c>
      <c r="G102" s="28" t="s">
        <v>369</v>
      </c>
      <c r="H102" s="26"/>
    </row>
    <row r="103" spans="1:8" ht="14.25" customHeight="1">
      <c r="A103" s="25">
        <v>102</v>
      </c>
      <c r="B103" s="26" t="s">
        <v>370</v>
      </c>
      <c r="C103" s="27" t="s">
        <v>30</v>
      </c>
      <c r="D103" s="27"/>
      <c r="E103" s="26" t="s">
        <v>60</v>
      </c>
      <c r="F103" s="27" t="s">
        <v>371</v>
      </c>
      <c r="G103" s="27" t="s">
        <v>372</v>
      </c>
      <c r="H103" s="26"/>
    </row>
    <row r="104" spans="1:8" ht="14.25" customHeight="1">
      <c r="A104" s="25">
        <v>103</v>
      </c>
      <c r="B104" s="26" t="s">
        <v>373</v>
      </c>
      <c r="C104" s="27" t="s">
        <v>30</v>
      </c>
      <c r="D104" s="27"/>
      <c r="E104" s="26" t="s">
        <v>60</v>
      </c>
      <c r="F104" s="27" t="s">
        <v>374</v>
      </c>
      <c r="G104" s="27" t="s">
        <v>375</v>
      </c>
      <c r="H104" s="26"/>
    </row>
    <row r="105" spans="1:8" ht="14.25" customHeight="1">
      <c r="A105" s="25">
        <v>104</v>
      </c>
      <c r="B105" s="26" t="s">
        <v>376</v>
      </c>
      <c r="C105" s="27" t="s">
        <v>30</v>
      </c>
      <c r="D105" s="27"/>
      <c r="E105" s="26" t="s">
        <v>75</v>
      </c>
      <c r="F105" s="27" t="s">
        <v>377</v>
      </c>
      <c r="G105" s="27" t="s">
        <v>378</v>
      </c>
      <c r="H105" s="26"/>
    </row>
    <row r="106" spans="1:8" ht="14.25" customHeight="1">
      <c r="A106" s="25">
        <v>105</v>
      </c>
      <c r="B106" s="26" t="s">
        <v>379</v>
      </c>
      <c r="C106" s="27" t="s">
        <v>30</v>
      </c>
      <c r="D106" s="27"/>
      <c r="E106" s="26" t="s">
        <v>75</v>
      </c>
      <c r="F106" s="27" t="s">
        <v>380</v>
      </c>
      <c r="G106" s="27" t="s">
        <v>381</v>
      </c>
      <c r="H106" s="26"/>
    </row>
    <row r="107" spans="1:8" ht="14.25" customHeight="1">
      <c r="A107" s="25">
        <v>106</v>
      </c>
      <c r="B107" s="26" t="s">
        <v>382</v>
      </c>
      <c r="C107" s="27" t="s">
        <v>30</v>
      </c>
      <c r="D107" s="27"/>
      <c r="E107" s="26" t="s">
        <v>75</v>
      </c>
      <c r="F107" s="27" t="s">
        <v>383</v>
      </c>
      <c r="G107" s="27" t="s">
        <v>384</v>
      </c>
      <c r="H107" s="26"/>
    </row>
    <row r="108" spans="1:8" ht="14.25" customHeight="1">
      <c r="A108" s="25">
        <v>107</v>
      </c>
      <c r="B108" s="26" t="s">
        <v>385</v>
      </c>
      <c r="C108" s="27" t="s">
        <v>30</v>
      </c>
      <c r="D108" s="27"/>
      <c r="E108" s="26" t="s">
        <v>60</v>
      </c>
      <c r="F108" s="27" t="s">
        <v>386</v>
      </c>
      <c r="G108" s="27" t="s">
        <v>387</v>
      </c>
      <c r="H108" s="26"/>
    </row>
    <row r="109" spans="1:8" ht="14.25" customHeight="1">
      <c r="A109" s="25">
        <v>108</v>
      </c>
      <c r="B109" s="26" t="s">
        <v>388</v>
      </c>
      <c r="C109" s="27" t="s">
        <v>30</v>
      </c>
      <c r="D109" s="27"/>
      <c r="E109" s="26" t="s">
        <v>60</v>
      </c>
      <c r="F109" s="27" t="s">
        <v>389</v>
      </c>
      <c r="G109" s="26" t="s">
        <v>390</v>
      </c>
      <c r="H109" s="26"/>
    </row>
    <row r="110" spans="1:8" ht="14.25" customHeight="1">
      <c r="A110" s="25">
        <v>109</v>
      </c>
      <c r="B110" s="26" t="s">
        <v>391</v>
      </c>
      <c r="C110" s="27" t="s">
        <v>31</v>
      </c>
      <c r="D110" s="27"/>
      <c r="E110" s="26" t="s">
        <v>60</v>
      </c>
      <c r="F110" s="27" t="s">
        <v>392</v>
      </c>
      <c r="G110" s="27" t="s">
        <v>393</v>
      </c>
      <c r="H110" s="26"/>
    </row>
    <row r="111" spans="1:8" ht="14.25" customHeight="1">
      <c r="A111" s="25">
        <v>110</v>
      </c>
      <c r="B111" s="26" t="s">
        <v>394</v>
      </c>
      <c r="C111" s="27" t="s">
        <v>31</v>
      </c>
      <c r="D111" s="27"/>
      <c r="E111" s="26" t="s">
        <v>271</v>
      </c>
      <c r="F111" s="27" t="s">
        <v>395</v>
      </c>
      <c r="G111" s="27" t="s">
        <v>396</v>
      </c>
      <c r="H111" s="26"/>
    </row>
    <row r="112" spans="1:8" ht="14.25" customHeight="1">
      <c r="A112" s="25">
        <v>111</v>
      </c>
      <c r="B112" s="26" t="s">
        <v>397</v>
      </c>
      <c r="C112" s="27" t="s">
        <v>31</v>
      </c>
      <c r="D112" s="27"/>
      <c r="E112" s="26" t="s">
        <v>75</v>
      </c>
      <c r="F112" s="27" t="s">
        <v>398</v>
      </c>
      <c r="G112" s="27" t="s">
        <v>399</v>
      </c>
      <c r="H112" s="26"/>
    </row>
    <row r="113" spans="1:8" ht="14.25" customHeight="1">
      <c r="A113" s="25">
        <v>112</v>
      </c>
      <c r="B113" s="26" t="s">
        <v>400</v>
      </c>
      <c r="C113" s="27" t="s">
        <v>31</v>
      </c>
      <c r="D113" s="27"/>
      <c r="E113" s="26" t="s">
        <v>75</v>
      </c>
      <c r="F113" s="27" t="s">
        <v>401</v>
      </c>
      <c r="G113" s="27" t="s">
        <v>402</v>
      </c>
      <c r="H113" s="26"/>
    </row>
    <row r="114" spans="1:8" ht="14.25" customHeight="1">
      <c r="A114" s="25">
        <v>113</v>
      </c>
      <c r="B114" s="26" t="s">
        <v>403</v>
      </c>
      <c r="C114" s="27" t="s">
        <v>31</v>
      </c>
      <c r="D114" s="27"/>
      <c r="E114" s="26" t="s">
        <v>271</v>
      </c>
      <c r="F114" s="27" t="s">
        <v>404</v>
      </c>
      <c r="G114" s="27" t="s">
        <v>405</v>
      </c>
      <c r="H114" s="26"/>
    </row>
    <row r="115" spans="1:8" ht="14.25" customHeight="1">
      <c r="A115" s="25">
        <v>114</v>
      </c>
      <c r="B115" s="26" t="s">
        <v>406</v>
      </c>
      <c r="C115" s="27" t="s">
        <v>31</v>
      </c>
      <c r="D115" s="27"/>
      <c r="E115" s="26" t="s">
        <v>60</v>
      </c>
      <c r="F115" s="27" t="s">
        <v>407</v>
      </c>
      <c r="G115" s="27" t="s">
        <v>408</v>
      </c>
      <c r="H115" s="26"/>
    </row>
    <row r="116" spans="1:8" ht="14.25" customHeight="1">
      <c r="A116" s="25">
        <v>115</v>
      </c>
      <c r="B116" s="26" t="s">
        <v>409</v>
      </c>
      <c r="C116" s="27" t="s">
        <v>31</v>
      </c>
      <c r="D116" s="27"/>
      <c r="E116" s="26" t="s">
        <v>271</v>
      </c>
      <c r="F116" s="27" t="s">
        <v>410</v>
      </c>
      <c r="G116" s="27" t="s">
        <v>411</v>
      </c>
      <c r="H116" s="26"/>
    </row>
    <row r="117" spans="1:8" ht="14.25" customHeight="1">
      <c r="A117" s="25">
        <v>116</v>
      </c>
      <c r="B117" s="26" t="s">
        <v>412</v>
      </c>
      <c r="C117" s="27" t="s">
        <v>31</v>
      </c>
      <c r="D117" s="27"/>
      <c r="E117" s="26" t="s">
        <v>75</v>
      </c>
      <c r="F117" s="27" t="s">
        <v>413</v>
      </c>
      <c r="G117" s="27" t="s">
        <v>414</v>
      </c>
      <c r="H117" s="26"/>
    </row>
    <row r="118" spans="1:8" ht="14.25" customHeight="1">
      <c r="A118" s="25">
        <v>117</v>
      </c>
      <c r="B118" s="26" t="s">
        <v>415</v>
      </c>
      <c r="C118" s="27" t="s">
        <v>31</v>
      </c>
      <c r="D118" s="27"/>
      <c r="E118" s="26" t="s">
        <v>60</v>
      </c>
      <c r="F118" s="27" t="s">
        <v>416</v>
      </c>
      <c r="G118" s="27" t="s">
        <v>417</v>
      </c>
      <c r="H118" s="26"/>
    </row>
    <row r="119" spans="1:8" ht="14.25" customHeight="1">
      <c r="A119" s="25">
        <v>118</v>
      </c>
      <c r="B119" s="26" t="s">
        <v>418</v>
      </c>
      <c r="C119" s="27" t="s">
        <v>31</v>
      </c>
      <c r="D119" s="27"/>
      <c r="E119" s="26" t="s">
        <v>60</v>
      </c>
      <c r="F119" s="27" t="s">
        <v>419</v>
      </c>
      <c r="G119" s="27" t="s">
        <v>420</v>
      </c>
      <c r="H119" s="26"/>
    </row>
    <row r="120" spans="1:8" ht="14.25" customHeight="1">
      <c r="A120" s="25">
        <v>119</v>
      </c>
      <c r="B120" s="26" t="s">
        <v>421</v>
      </c>
      <c r="C120" s="27" t="s">
        <v>31</v>
      </c>
      <c r="D120" s="27"/>
      <c r="E120" s="26" t="s">
        <v>60</v>
      </c>
      <c r="F120" s="27" t="s">
        <v>422</v>
      </c>
      <c r="G120" s="27" t="s">
        <v>423</v>
      </c>
      <c r="H120" s="27" t="s">
        <v>424</v>
      </c>
    </row>
    <row r="121" spans="1:8" ht="14.25" customHeight="1">
      <c r="A121" s="25">
        <v>120</v>
      </c>
      <c r="B121" s="26" t="s">
        <v>425</v>
      </c>
      <c r="C121" s="27" t="s">
        <v>31</v>
      </c>
      <c r="D121" s="27"/>
      <c r="E121" s="26" t="s">
        <v>271</v>
      </c>
      <c r="F121" s="27" t="s">
        <v>426</v>
      </c>
      <c r="G121" s="27" t="s">
        <v>427</v>
      </c>
      <c r="H121" s="26"/>
    </row>
    <row r="122" spans="1:8" ht="14.25" customHeight="1">
      <c r="A122" s="25">
        <v>121</v>
      </c>
      <c r="B122" s="26" t="s">
        <v>428</v>
      </c>
      <c r="C122" s="27" t="s">
        <v>31</v>
      </c>
      <c r="D122" s="27"/>
      <c r="E122" s="26" t="s">
        <v>60</v>
      </c>
      <c r="F122" s="27" t="s">
        <v>429</v>
      </c>
      <c r="G122" s="27" t="s">
        <v>430</v>
      </c>
      <c r="H122" s="27" t="s">
        <v>431</v>
      </c>
    </row>
    <row r="123" spans="1:8" ht="14.25" customHeight="1">
      <c r="A123" s="25">
        <v>122</v>
      </c>
      <c r="B123" s="26" t="s">
        <v>432</v>
      </c>
      <c r="C123" s="27" t="s">
        <v>31</v>
      </c>
      <c r="D123" s="27"/>
      <c r="E123" s="26" t="s">
        <v>60</v>
      </c>
      <c r="F123" s="27" t="s">
        <v>433</v>
      </c>
      <c r="G123" s="27" t="s">
        <v>434</v>
      </c>
      <c r="H123" s="27" t="s">
        <v>435</v>
      </c>
    </row>
    <row r="124" spans="1:8" ht="14.25" customHeight="1">
      <c r="A124" s="25">
        <v>123</v>
      </c>
      <c r="B124" s="26" t="s">
        <v>436</v>
      </c>
      <c r="C124" s="27" t="s">
        <v>32</v>
      </c>
      <c r="D124" s="27"/>
      <c r="E124" s="26" t="s">
        <v>60</v>
      </c>
      <c r="F124" s="27" t="s">
        <v>437</v>
      </c>
      <c r="G124" s="27" t="s">
        <v>438</v>
      </c>
      <c r="H124" s="26"/>
    </row>
    <row r="125" spans="1:8" ht="14.25" customHeight="1">
      <c r="A125" s="25">
        <v>124</v>
      </c>
      <c r="B125" s="26" t="s">
        <v>439</v>
      </c>
      <c r="C125" s="27" t="s">
        <v>32</v>
      </c>
      <c r="D125" s="27"/>
      <c r="E125" s="26" t="s">
        <v>60</v>
      </c>
      <c r="F125" s="27" t="s">
        <v>440</v>
      </c>
      <c r="G125" s="27" t="s">
        <v>441</v>
      </c>
      <c r="H125" s="26"/>
    </row>
    <row r="126" spans="1:8" ht="14.25" customHeight="1">
      <c r="A126" s="25">
        <v>125</v>
      </c>
      <c r="B126" s="26" t="s">
        <v>442</v>
      </c>
      <c r="C126" s="27" t="s">
        <v>32</v>
      </c>
      <c r="D126" s="27"/>
      <c r="E126" s="26" t="s">
        <v>60</v>
      </c>
      <c r="F126" s="27" t="s">
        <v>443</v>
      </c>
      <c r="G126" s="27" t="s">
        <v>444</v>
      </c>
      <c r="H126" s="26"/>
    </row>
    <row r="127" spans="1:8" ht="14.25" customHeight="1">
      <c r="A127" s="25">
        <v>126</v>
      </c>
      <c r="B127" s="26" t="s">
        <v>445</v>
      </c>
      <c r="C127" s="27" t="s">
        <v>32</v>
      </c>
      <c r="D127" s="27"/>
      <c r="E127" s="26" t="s">
        <v>60</v>
      </c>
      <c r="F127" s="27" t="s">
        <v>446</v>
      </c>
      <c r="G127" s="27" t="s">
        <v>447</v>
      </c>
      <c r="H127" s="26"/>
    </row>
    <row r="128" spans="1:8" ht="14.25" customHeight="1">
      <c r="A128" s="25">
        <v>127</v>
      </c>
      <c r="B128" s="26" t="s">
        <v>448</v>
      </c>
      <c r="C128" s="27" t="s">
        <v>33</v>
      </c>
      <c r="D128" s="27"/>
      <c r="E128" s="26" t="s">
        <v>60</v>
      </c>
      <c r="F128" s="27" t="s">
        <v>449</v>
      </c>
      <c r="G128" s="27" t="s">
        <v>450</v>
      </c>
      <c r="H128" s="26"/>
    </row>
    <row r="129" spans="1:8" ht="14.25" customHeight="1">
      <c r="A129" s="25">
        <v>128</v>
      </c>
      <c r="B129" s="26" t="s">
        <v>451</v>
      </c>
      <c r="C129" s="27" t="s">
        <v>33</v>
      </c>
      <c r="D129" s="27"/>
      <c r="E129" s="26" t="s">
        <v>60</v>
      </c>
      <c r="F129" s="27" t="s">
        <v>452</v>
      </c>
      <c r="G129" s="27" t="s">
        <v>453</v>
      </c>
      <c r="H129" s="26"/>
    </row>
    <row r="130" spans="1:8" ht="14.25" customHeight="1">
      <c r="A130" s="25">
        <v>129</v>
      </c>
      <c r="B130" s="26" t="s">
        <v>454</v>
      </c>
      <c r="C130" s="27" t="s">
        <v>33</v>
      </c>
      <c r="D130" s="27"/>
      <c r="E130" s="26" t="s">
        <v>60</v>
      </c>
      <c r="F130" s="27" t="s">
        <v>455</v>
      </c>
      <c r="G130" s="26" t="s">
        <v>390</v>
      </c>
      <c r="H130" s="26"/>
    </row>
    <row r="131" spans="1:8" ht="14.25" customHeight="1">
      <c r="A131" s="25">
        <v>130</v>
      </c>
      <c r="B131" s="26" t="s">
        <v>456</v>
      </c>
      <c r="C131" s="27" t="s">
        <v>33</v>
      </c>
      <c r="D131" s="27"/>
      <c r="E131" s="26" t="s">
        <v>60</v>
      </c>
      <c r="F131" s="27" t="s">
        <v>457</v>
      </c>
      <c r="G131" s="26" t="s">
        <v>390</v>
      </c>
      <c r="H131" s="26"/>
    </row>
    <row r="132" spans="1:8" ht="14.25" customHeight="1">
      <c r="A132" s="25">
        <v>131</v>
      </c>
      <c r="B132" s="26" t="s">
        <v>458</v>
      </c>
      <c r="C132" s="27" t="s">
        <v>33</v>
      </c>
      <c r="D132" s="27"/>
      <c r="E132" s="26" t="s">
        <v>60</v>
      </c>
      <c r="F132" s="27" t="s">
        <v>459</v>
      </c>
      <c r="G132" s="27" t="s">
        <v>460</v>
      </c>
      <c r="H132" s="26"/>
    </row>
    <row r="133" spans="1:8" ht="14.25" customHeight="1">
      <c r="A133" s="25">
        <v>132</v>
      </c>
      <c r="B133" s="26" t="s">
        <v>461</v>
      </c>
      <c r="C133" s="27" t="s">
        <v>33</v>
      </c>
      <c r="D133" s="27"/>
      <c r="E133" s="26" t="s">
        <v>60</v>
      </c>
      <c r="F133" s="27" t="s">
        <v>462</v>
      </c>
      <c r="G133" s="27" t="s">
        <v>463</v>
      </c>
      <c r="H133" s="26" t="s">
        <v>464</v>
      </c>
    </row>
    <row r="134" spans="1:8" ht="14.25" customHeight="1">
      <c r="A134" s="25">
        <v>133</v>
      </c>
      <c r="B134" s="26" t="s">
        <v>465</v>
      </c>
      <c r="C134" s="27" t="s">
        <v>33</v>
      </c>
      <c r="D134" s="27"/>
      <c r="E134" s="26" t="s">
        <v>60</v>
      </c>
      <c r="F134" s="27" t="s">
        <v>466</v>
      </c>
      <c r="G134" s="27" t="s">
        <v>467</v>
      </c>
      <c r="H134" s="26"/>
    </row>
    <row r="135" spans="1:8" ht="14.25" customHeight="1">
      <c r="A135" s="25">
        <v>134</v>
      </c>
      <c r="B135" s="26" t="s">
        <v>468</v>
      </c>
      <c r="C135" s="27" t="s">
        <v>34</v>
      </c>
      <c r="D135" s="27"/>
      <c r="E135" s="26" t="s">
        <v>60</v>
      </c>
      <c r="F135" s="27" t="s">
        <v>469</v>
      </c>
      <c r="G135" s="26" t="s">
        <v>390</v>
      </c>
      <c r="H135" s="26"/>
    </row>
    <row r="136" spans="1:8" ht="14.25" customHeight="1">
      <c r="A136" s="25">
        <v>135</v>
      </c>
      <c r="B136" s="26" t="s">
        <v>470</v>
      </c>
      <c r="C136" s="27" t="s">
        <v>34</v>
      </c>
      <c r="D136" s="27"/>
      <c r="E136" s="26" t="s">
        <v>75</v>
      </c>
      <c r="F136" s="27" t="s">
        <v>471</v>
      </c>
      <c r="G136" s="27" t="s">
        <v>472</v>
      </c>
      <c r="H136" s="26"/>
    </row>
    <row r="137" spans="1:8" ht="14.25" customHeight="1">
      <c r="A137" s="25">
        <v>136</v>
      </c>
      <c r="B137" s="26" t="s">
        <v>473</v>
      </c>
      <c r="C137" s="27" t="s">
        <v>34</v>
      </c>
      <c r="D137" s="27"/>
      <c r="E137" s="26" t="s">
        <v>75</v>
      </c>
      <c r="F137" s="27" t="s">
        <v>474</v>
      </c>
      <c r="G137" s="29" t="s">
        <v>475</v>
      </c>
      <c r="H137" s="26"/>
    </row>
    <row r="138" spans="1:8" ht="14.25" customHeight="1">
      <c r="A138" s="25">
        <v>137</v>
      </c>
      <c r="B138" s="26" t="s">
        <v>476</v>
      </c>
      <c r="C138" s="27" t="s">
        <v>34</v>
      </c>
      <c r="D138" s="27"/>
      <c r="E138" s="26" t="s">
        <v>60</v>
      </c>
      <c r="F138" s="27" t="s">
        <v>477</v>
      </c>
      <c r="G138" s="26" t="s">
        <v>478</v>
      </c>
      <c r="H138" s="26"/>
    </row>
    <row r="139" spans="1:8" ht="14.25" customHeight="1">
      <c r="A139" s="25">
        <v>138</v>
      </c>
      <c r="B139" s="26" t="s">
        <v>479</v>
      </c>
      <c r="C139" s="27" t="s">
        <v>34</v>
      </c>
      <c r="D139" s="27"/>
      <c r="E139" s="26" t="s">
        <v>60</v>
      </c>
      <c r="F139" s="27" t="s">
        <v>480</v>
      </c>
      <c r="G139" s="30" t="s">
        <v>481</v>
      </c>
      <c r="H139" s="26"/>
    </row>
    <row r="140" spans="1:8" ht="14.25" customHeight="1">
      <c r="A140" s="25">
        <v>139</v>
      </c>
      <c r="B140" s="26" t="s">
        <v>482</v>
      </c>
      <c r="C140" s="27" t="s">
        <v>34</v>
      </c>
      <c r="D140" s="27"/>
      <c r="E140" s="26" t="s">
        <v>60</v>
      </c>
      <c r="F140" s="27" t="s">
        <v>483</v>
      </c>
      <c r="G140" s="27" t="s">
        <v>484</v>
      </c>
      <c r="H140" s="27" t="s">
        <v>485</v>
      </c>
    </row>
    <row r="141" spans="1:8" ht="14.25" customHeight="1">
      <c r="A141" s="25">
        <v>140</v>
      </c>
      <c r="B141" s="26" t="s">
        <v>486</v>
      </c>
      <c r="C141" s="27" t="s">
        <v>34</v>
      </c>
      <c r="D141" s="27"/>
      <c r="E141" s="26" t="s">
        <v>271</v>
      </c>
      <c r="F141" s="27" t="s">
        <v>487</v>
      </c>
      <c r="G141" s="27" t="s">
        <v>488</v>
      </c>
      <c r="H141" s="26"/>
    </row>
    <row r="142" spans="1:8" ht="14.25" customHeight="1">
      <c r="A142" s="25">
        <v>141</v>
      </c>
      <c r="B142" s="26" t="s">
        <v>489</v>
      </c>
      <c r="C142" s="27" t="s">
        <v>34</v>
      </c>
      <c r="D142" s="27"/>
      <c r="E142" s="26" t="s">
        <v>60</v>
      </c>
      <c r="F142" s="27" t="s">
        <v>490</v>
      </c>
      <c r="G142" s="27" t="s">
        <v>491</v>
      </c>
      <c r="H142" s="26"/>
    </row>
    <row r="143" spans="1:8" ht="14.25" customHeight="1">
      <c r="A143" s="25">
        <v>142</v>
      </c>
      <c r="B143" s="26" t="s">
        <v>492</v>
      </c>
      <c r="C143" s="27" t="s">
        <v>34</v>
      </c>
      <c r="D143" s="27"/>
      <c r="E143" s="26" t="s">
        <v>60</v>
      </c>
      <c r="F143" s="27" t="s">
        <v>493</v>
      </c>
      <c r="G143" s="27" t="s">
        <v>494</v>
      </c>
      <c r="H143" s="26"/>
    </row>
    <row r="144" spans="1:8" ht="14.25" customHeight="1">
      <c r="A144" s="25">
        <v>143</v>
      </c>
      <c r="B144" s="26" t="s">
        <v>495</v>
      </c>
      <c r="C144" s="27" t="s">
        <v>34</v>
      </c>
      <c r="D144" s="27"/>
      <c r="E144" s="26" t="s">
        <v>60</v>
      </c>
      <c r="F144" s="27" t="s">
        <v>496</v>
      </c>
      <c r="G144" s="27" t="s">
        <v>497</v>
      </c>
      <c r="H144" s="26"/>
    </row>
    <row r="145" spans="1:8" ht="14.25" customHeight="1">
      <c r="A145" s="25">
        <v>144</v>
      </c>
      <c r="B145" s="26" t="s">
        <v>498</v>
      </c>
      <c r="C145" s="27" t="s">
        <v>34</v>
      </c>
      <c r="D145" s="27"/>
      <c r="E145" s="26" t="s">
        <v>271</v>
      </c>
      <c r="F145" s="27" t="s">
        <v>499</v>
      </c>
      <c r="G145" s="27" t="s">
        <v>500</v>
      </c>
      <c r="H145" s="26"/>
    </row>
    <row r="146" spans="1:8" ht="14.25" customHeight="1">
      <c r="A146" s="25">
        <v>145</v>
      </c>
      <c r="B146" s="26" t="s">
        <v>501</v>
      </c>
      <c r="C146" s="27" t="s">
        <v>35</v>
      </c>
      <c r="D146" s="27"/>
      <c r="E146" s="26" t="s">
        <v>60</v>
      </c>
      <c r="F146" s="27" t="s">
        <v>502</v>
      </c>
      <c r="G146" s="27" t="s">
        <v>503</v>
      </c>
      <c r="H146" s="26"/>
    </row>
    <row r="147" spans="1:8" ht="14.25" customHeight="1">
      <c r="A147" s="25">
        <v>146</v>
      </c>
      <c r="B147" s="26" t="s">
        <v>504</v>
      </c>
      <c r="C147" s="27" t="s">
        <v>35</v>
      </c>
      <c r="D147" s="27"/>
      <c r="E147" s="26" t="s">
        <v>60</v>
      </c>
      <c r="F147" s="27" t="s">
        <v>505</v>
      </c>
      <c r="G147" s="27" t="s">
        <v>506</v>
      </c>
      <c r="H147" s="26"/>
    </row>
    <row r="148" spans="1:8" ht="14.25" customHeight="1">
      <c r="A148" s="25">
        <v>147</v>
      </c>
      <c r="B148" s="26" t="s">
        <v>507</v>
      </c>
      <c r="C148" s="27" t="s">
        <v>35</v>
      </c>
      <c r="D148" s="27"/>
      <c r="E148" s="26" t="s">
        <v>60</v>
      </c>
      <c r="F148" s="27" t="s">
        <v>508</v>
      </c>
      <c r="G148" s="27" t="s">
        <v>509</v>
      </c>
      <c r="H148" s="26"/>
    </row>
    <row r="149" spans="1:8" ht="14.25" customHeight="1">
      <c r="A149" s="25">
        <v>148</v>
      </c>
      <c r="B149" s="26" t="s">
        <v>510</v>
      </c>
      <c r="C149" s="27" t="s">
        <v>36</v>
      </c>
      <c r="D149" s="27"/>
      <c r="E149" s="26" t="s">
        <v>60</v>
      </c>
      <c r="F149" s="27" t="s">
        <v>511</v>
      </c>
      <c r="G149" s="27" t="s">
        <v>512</v>
      </c>
      <c r="H149" s="26"/>
    </row>
    <row r="150" spans="1:8" ht="14.25" customHeight="1">
      <c r="A150" s="25">
        <v>149</v>
      </c>
      <c r="B150" s="26" t="s">
        <v>513</v>
      </c>
      <c r="C150" s="27" t="s">
        <v>36</v>
      </c>
      <c r="D150" s="27"/>
      <c r="E150" s="26" t="s">
        <v>60</v>
      </c>
      <c r="F150" s="27" t="s">
        <v>514</v>
      </c>
      <c r="G150" s="27" t="s">
        <v>515</v>
      </c>
      <c r="H150" s="26"/>
    </row>
    <row r="151" spans="1:8" ht="14.25" customHeight="1">
      <c r="A151" s="25">
        <v>150</v>
      </c>
      <c r="B151" s="26" t="s">
        <v>516</v>
      </c>
      <c r="C151" s="27" t="s">
        <v>37</v>
      </c>
      <c r="D151" s="27"/>
      <c r="E151" s="26" t="s">
        <v>271</v>
      </c>
      <c r="F151" s="27" t="s">
        <v>517</v>
      </c>
      <c r="G151" s="27" t="s">
        <v>518</v>
      </c>
      <c r="H151" s="26"/>
    </row>
    <row r="152" spans="1:8" ht="14.25" customHeight="1">
      <c r="A152" s="25">
        <v>151</v>
      </c>
      <c r="B152" s="26" t="s">
        <v>519</v>
      </c>
      <c r="C152" s="27" t="s">
        <v>38</v>
      </c>
      <c r="D152" s="27"/>
      <c r="E152" s="26" t="s">
        <v>60</v>
      </c>
      <c r="F152" s="27" t="s">
        <v>520</v>
      </c>
      <c r="G152" s="27" t="s">
        <v>521</v>
      </c>
      <c r="H152" s="26"/>
    </row>
    <row r="153" spans="1:8" ht="14.25" customHeight="1">
      <c r="A153" s="25">
        <v>152</v>
      </c>
      <c r="B153" s="26" t="s">
        <v>522</v>
      </c>
      <c r="C153" s="27" t="s">
        <v>38</v>
      </c>
      <c r="D153" s="27"/>
      <c r="E153" s="26" t="s">
        <v>60</v>
      </c>
      <c r="F153" s="27" t="s">
        <v>523</v>
      </c>
      <c r="G153" s="27" t="s">
        <v>524</v>
      </c>
      <c r="H153" s="26"/>
    </row>
    <row r="154" spans="1:8" ht="14.25" customHeight="1">
      <c r="A154" s="25">
        <v>153</v>
      </c>
      <c r="B154" s="26" t="s">
        <v>525</v>
      </c>
      <c r="C154" s="27" t="s">
        <v>38</v>
      </c>
      <c r="D154" s="27"/>
      <c r="E154" s="26" t="s">
        <v>60</v>
      </c>
      <c r="F154" s="27" t="s">
        <v>526</v>
      </c>
      <c r="G154" s="27" t="s">
        <v>527</v>
      </c>
      <c r="H154" s="26"/>
    </row>
    <row r="155" spans="1:8" ht="14.25" customHeight="1">
      <c r="A155" s="25">
        <v>154</v>
      </c>
      <c r="B155" s="26" t="s">
        <v>528</v>
      </c>
      <c r="C155" s="27" t="s">
        <v>38</v>
      </c>
      <c r="D155" s="27"/>
      <c r="E155" s="26" t="s">
        <v>60</v>
      </c>
      <c r="F155" s="27" t="s">
        <v>529</v>
      </c>
      <c r="G155" s="27" t="s">
        <v>530</v>
      </c>
      <c r="H155" s="26"/>
    </row>
    <row r="156" spans="1:8" ht="14.25" customHeight="1">
      <c r="A156" s="25">
        <v>155</v>
      </c>
      <c r="B156" s="26" t="s">
        <v>531</v>
      </c>
      <c r="C156" s="27" t="s">
        <v>40</v>
      </c>
      <c r="D156" s="27"/>
      <c r="E156" s="26" t="s">
        <v>60</v>
      </c>
      <c r="F156" s="27" t="s">
        <v>532</v>
      </c>
      <c r="G156" s="27" t="s">
        <v>533</v>
      </c>
      <c r="H156" s="26"/>
    </row>
    <row r="157" spans="1:8" ht="14.25" customHeight="1">
      <c r="A157" s="25">
        <v>156</v>
      </c>
      <c r="B157" s="26" t="s">
        <v>534</v>
      </c>
      <c r="C157" s="27" t="s">
        <v>40</v>
      </c>
      <c r="D157" s="27"/>
      <c r="E157" s="26" t="s">
        <v>60</v>
      </c>
      <c r="F157" s="27" t="s">
        <v>535</v>
      </c>
      <c r="G157" s="27" t="s">
        <v>536</v>
      </c>
      <c r="H157" s="26"/>
    </row>
    <row r="158" spans="1:8" ht="14.25" customHeight="1">
      <c r="A158" s="25">
        <v>157</v>
      </c>
      <c r="B158" s="26" t="s">
        <v>537</v>
      </c>
      <c r="C158" s="27" t="s">
        <v>40</v>
      </c>
      <c r="D158" s="27"/>
      <c r="E158" s="26" t="s">
        <v>60</v>
      </c>
      <c r="F158" s="27" t="s">
        <v>538</v>
      </c>
      <c r="G158" s="27" t="s">
        <v>539</v>
      </c>
      <c r="H158" s="26"/>
    </row>
    <row r="159" spans="1:8" ht="14.25" customHeight="1">
      <c r="A159" s="25">
        <v>158</v>
      </c>
      <c r="B159" s="26" t="s">
        <v>540</v>
      </c>
      <c r="C159" s="27" t="s">
        <v>42</v>
      </c>
      <c r="D159" s="27"/>
      <c r="E159" s="26" t="s">
        <v>60</v>
      </c>
      <c r="F159" s="27" t="s">
        <v>541</v>
      </c>
      <c r="G159" s="27" t="s">
        <v>542</v>
      </c>
      <c r="H159" s="26"/>
    </row>
    <row r="160" spans="1:8" ht="14.25" customHeight="1">
      <c r="A160" s="25">
        <v>159</v>
      </c>
      <c r="B160" s="26" t="s">
        <v>543</v>
      </c>
      <c r="C160" s="27" t="s">
        <v>42</v>
      </c>
      <c r="D160" s="27"/>
      <c r="E160" s="26" t="s">
        <v>60</v>
      </c>
      <c r="F160" s="27" t="s">
        <v>544</v>
      </c>
      <c r="G160" s="27" t="s">
        <v>545</v>
      </c>
      <c r="H160" s="26"/>
    </row>
    <row r="161" spans="1:8" ht="14.25" customHeight="1">
      <c r="A161" s="25">
        <v>160</v>
      </c>
      <c r="B161" s="26" t="s">
        <v>546</v>
      </c>
      <c r="C161" s="27" t="s">
        <v>44</v>
      </c>
      <c r="D161" s="27"/>
      <c r="E161" s="26" t="s">
        <v>60</v>
      </c>
      <c r="F161" s="27" t="s">
        <v>547</v>
      </c>
      <c r="G161" s="27" t="s">
        <v>548</v>
      </c>
      <c r="H161" s="26"/>
    </row>
    <row r="162" spans="1:8" ht="14.25" customHeight="1">
      <c r="A162" s="25">
        <v>161</v>
      </c>
      <c r="B162" s="26" t="s">
        <v>549</v>
      </c>
      <c r="C162" s="27" t="s">
        <v>44</v>
      </c>
      <c r="D162" s="27"/>
      <c r="E162" s="26" t="s">
        <v>60</v>
      </c>
      <c r="F162" s="27" t="s">
        <v>550</v>
      </c>
      <c r="G162" s="27" t="s">
        <v>551</v>
      </c>
      <c r="H162" s="26"/>
    </row>
    <row r="163" spans="1:8" ht="14.25" customHeight="1">
      <c r="A163" s="25">
        <v>162</v>
      </c>
      <c r="B163" s="26" t="s">
        <v>552</v>
      </c>
      <c r="C163" s="27" t="s">
        <v>44</v>
      </c>
      <c r="D163" s="27"/>
      <c r="E163" s="26" t="s">
        <v>60</v>
      </c>
      <c r="F163" s="27" t="s">
        <v>553</v>
      </c>
      <c r="G163" s="27" t="s">
        <v>554</v>
      </c>
      <c r="H163" s="26"/>
    </row>
    <row r="164" spans="1:8" ht="14.25" customHeight="1">
      <c r="A164" s="25">
        <v>163</v>
      </c>
      <c r="B164" s="26" t="s">
        <v>555</v>
      </c>
      <c r="C164" s="27" t="s">
        <v>44</v>
      </c>
      <c r="D164" s="27"/>
      <c r="E164" s="26" t="s">
        <v>60</v>
      </c>
      <c r="F164" s="27" t="s">
        <v>556</v>
      </c>
      <c r="G164" s="27" t="s">
        <v>557</v>
      </c>
      <c r="H164" s="26"/>
    </row>
    <row r="165" spans="1:8" ht="14.25" customHeight="1">
      <c r="A165" s="25">
        <v>164</v>
      </c>
      <c r="B165" s="26" t="s">
        <v>558</v>
      </c>
      <c r="C165" s="27" t="s">
        <v>46</v>
      </c>
      <c r="D165" s="27"/>
      <c r="E165" s="26" t="s">
        <v>60</v>
      </c>
      <c r="F165" s="27" t="s">
        <v>559</v>
      </c>
      <c r="G165" s="27" t="s">
        <v>560</v>
      </c>
      <c r="H165" s="26"/>
    </row>
    <row r="166" spans="1:8" ht="14.25" customHeight="1">
      <c r="A166" s="25">
        <v>165</v>
      </c>
      <c r="B166" s="26" t="s">
        <v>561</v>
      </c>
      <c r="C166" s="27" t="s">
        <v>46</v>
      </c>
      <c r="D166" s="27"/>
      <c r="E166" s="26" t="s">
        <v>60</v>
      </c>
      <c r="F166" s="27" t="s">
        <v>562</v>
      </c>
      <c r="G166" s="26" t="s">
        <v>563</v>
      </c>
      <c r="H166" s="26"/>
    </row>
    <row r="167" spans="1:8" ht="14.25" customHeight="1">
      <c r="A167" s="25">
        <v>166</v>
      </c>
      <c r="B167" s="26" t="s">
        <v>564</v>
      </c>
      <c r="C167" s="27" t="s">
        <v>48</v>
      </c>
      <c r="D167" s="27"/>
      <c r="E167" s="26" t="s">
        <v>60</v>
      </c>
      <c r="F167" s="27" t="s">
        <v>565</v>
      </c>
      <c r="G167" s="27" t="s">
        <v>566</v>
      </c>
      <c r="H167" s="26"/>
    </row>
    <row r="168" spans="1:8" ht="14.25" customHeight="1">
      <c r="A168" s="25">
        <v>167</v>
      </c>
      <c r="B168" s="26" t="s">
        <v>567</v>
      </c>
      <c r="C168" s="27" t="s">
        <v>48</v>
      </c>
      <c r="D168" s="27"/>
      <c r="E168" s="26" t="s">
        <v>60</v>
      </c>
      <c r="F168" s="27" t="s">
        <v>568</v>
      </c>
      <c r="G168" s="26" t="s">
        <v>390</v>
      </c>
      <c r="H168" s="26"/>
    </row>
    <row r="169" spans="1:8" ht="14.25" customHeight="1">
      <c r="A169" s="25">
        <v>168</v>
      </c>
      <c r="B169" s="26" t="s">
        <v>569</v>
      </c>
      <c r="C169" s="27" t="s">
        <v>48</v>
      </c>
      <c r="D169" s="27"/>
      <c r="E169" s="26" t="s">
        <v>60</v>
      </c>
      <c r="F169" s="27" t="s">
        <v>570</v>
      </c>
      <c r="G169" s="27" t="s">
        <v>571</v>
      </c>
      <c r="H169" s="26"/>
    </row>
    <row r="170" spans="1:8" ht="14.25" customHeight="1">
      <c r="A170" s="31">
        <v>169</v>
      </c>
      <c r="B170" s="32" t="s">
        <v>572</v>
      </c>
      <c r="C170" s="33" t="s">
        <v>50</v>
      </c>
      <c r="D170" s="33"/>
      <c r="E170" s="32" t="s">
        <v>60</v>
      </c>
      <c r="F170" s="33" t="s">
        <v>573</v>
      </c>
      <c r="G170" s="33" t="s">
        <v>574</v>
      </c>
      <c r="H170" s="33" t="s">
        <v>575</v>
      </c>
    </row>
    <row r="171" spans="1:8" ht="14.25" customHeight="1">
      <c r="A171" s="34"/>
      <c r="B171" s="35"/>
      <c r="C171" s="36"/>
      <c r="D171" s="36"/>
      <c r="E171" s="35"/>
      <c r="F171" s="36"/>
      <c r="G171" s="35"/>
      <c r="H171" s="35"/>
    </row>
    <row r="172" spans="1:8" ht="14.25" customHeight="1">
      <c r="A172" s="34"/>
      <c r="B172" s="35"/>
      <c r="C172" s="36"/>
      <c r="D172" s="36"/>
      <c r="E172" s="35"/>
      <c r="F172" s="36"/>
      <c r="G172" s="35"/>
      <c r="H172" s="35"/>
    </row>
    <row r="173" spans="1:8" ht="14.25" customHeight="1">
      <c r="A173" s="34"/>
      <c r="B173" s="35"/>
      <c r="C173" s="36"/>
      <c r="D173" s="36"/>
      <c r="E173" s="35"/>
      <c r="F173" s="36"/>
      <c r="G173" s="35"/>
      <c r="H173" s="35"/>
    </row>
    <row r="174" spans="1:8" ht="14.25" customHeight="1">
      <c r="A174" s="34"/>
      <c r="B174" s="35"/>
      <c r="C174" s="36"/>
      <c r="D174" s="36"/>
      <c r="E174" s="35"/>
      <c r="F174" s="36"/>
      <c r="G174" s="35"/>
      <c r="H174" s="35"/>
    </row>
    <row r="175" spans="1:8" ht="14.25" customHeight="1">
      <c r="A175" s="34"/>
      <c r="B175" s="35"/>
      <c r="C175" s="36"/>
      <c r="D175" s="36"/>
      <c r="E175" s="35"/>
      <c r="F175" s="36"/>
      <c r="G175" s="35"/>
      <c r="H175" s="35"/>
    </row>
    <row r="176" spans="1:8" ht="14.25" customHeight="1">
      <c r="A176" s="34"/>
      <c r="B176" s="35"/>
      <c r="C176" s="36"/>
      <c r="D176" s="36"/>
      <c r="E176" s="35"/>
      <c r="F176" s="36"/>
      <c r="G176" s="35"/>
      <c r="H176" s="35"/>
    </row>
    <row r="177" spans="1:8" ht="14.25" customHeight="1">
      <c r="A177" s="34"/>
      <c r="B177" s="35"/>
      <c r="C177" s="36"/>
      <c r="D177" s="36"/>
      <c r="E177" s="35"/>
      <c r="F177" s="36"/>
      <c r="G177" s="35"/>
      <c r="H177" s="35"/>
    </row>
    <row r="178" spans="1:8" ht="14.25" customHeight="1">
      <c r="A178" s="34"/>
      <c r="B178" s="35"/>
      <c r="C178" s="36"/>
      <c r="D178" s="36"/>
      <c r="E178" s="35"/>
      <c r="F178" s="36"/>
      <c r="G178" s="35"/>
      <c r="H178" s="35"/>
    </row>
    <row r="179" spans="1:8" ht="14.25" customHeight="1">
      <c r="A179" s="34"/>
      <c r="B179" s="35"/>
      <c r="C179" s="36"/>
      <c r="D179" s="36"/>
      <c r="E179" s="35"/>
      <c r="F179" s="36"/>
      <c r="G179" s="35"/>
      <c r="H179" s="35"/>
    </row>
    <row r="180" spans="1:8" ht="14.25" customHeight="1">
      <c r="A180" s="34"/>
      <c r="B180" s="35"/>
      <c r="C180" s="36"/>
      <c r="D180" s="36"/>
      <c r="E180" s="35"/>
      <c r="F180" s="36"/>
      <c r="G180" s="35"/>
      <c r="H180" s="35"/>
    </row>
    <row r="181" spans="1:8" ht="14.25" customHeight="1">
      <c r="A181" s="34"/>
      <c r="B181" s="35"/>
      <c r="C181" s="36"/>
      <c r="D181" s="36"/>
      <c r="E181" s="35"/>
      <c r="F181" s="36"/>
      <c r="G181" s="35"/>
      <c r="H181" s="35"/>
    </row>
    <row r="182" spans="1:8" ht="14.25" customHeight="1">
      <c r="A182" s="34"/>
      <c r="B182" s="35"/>
      <c r="C182" s="36"/>
      <c r="D182" s="36"/>
      <c r="E182" s="35"/>
      <c r="F182" s="36"/>
      <c r="G182" s="35"/>
      <c r="H182" s="35"/>
    </row>
    <row r="183" spans="1:8" ht="14.25" customHeight="1">
      <c r="A183" s="34"/>
      <c r="B183" s="35"/>
      <c r="C183" s="36"/>
      <c r="D183" s="36"/>
      <c r="E183" s="35"/>
      <c r="F183" s="36"/>
      <c r="G183" s="35"/>
      <c r="H183" s="35"/>
    </row>
    <row r="184" spans="1:8" ht="14.25" customHeight="1">
      <c r="A184" s="34"/>
      <c r="B184" s="35"/>
      <c r="C184" s="36"/>
      <c r="D184" s="36"/>
      <c r="E184" s="35"/>
      <c r="F184" s="36"/>
      <c r="G184" s="35"/>
      <c r="H184" s="35"/>
    </row>
    <row r="185" spans="1:8" ht="14.25" customHeight="1">
      <c r="A185" s="34"/>
      <c r="B185" s="35"/>
      <c r="C185" s="36"/>
      <c r="D185" s="36"/>
      <c r="E185" s="35"/>
      <c r="F185" s="36"/>
      <c r="G185" s="35"/>
      <c r="H185" s="35"/>
    </row>
    <row r="186" spans="1:8" ht="14.25" customHeight="1">
      <c r="A186" s="34"/>
      <c r="B186" s="35"/>
      <c r="C186" s="36"/>
      <c r="D186" s="36"/>
      <c r="E186" s="35"/>
      <c r="F186" s="36"/>
      <c r="G186" s="35"/>
      <c r="H186" s="35"/>
    </row>
    <row r="187" spans="1:8" ht="14.25" customHeight="1">
      <c r="A187" s="34"/>
      <c r="B187" s="35"/>
      <c r="C187" s="36"/>
      <c r="D187" s="36"/>
      <c r="E187" s="35"/>
      <c r="F187" s="36"/>
      <c r="G187" s="35"/>
      <c r="H187" s="35"/>
    </row>
    <row r="188" spans="1:8" ht="14.25" customHeight="1">
      <c r="A188" s="34"/>
      <c r="B188" s="35"/>
      <c r="C188" s="36"/>
      <c r="D188" s="36"/>
      <c r="E188" s="35"/>
      <c r="F188" s="36"/>
      <c r="G188" s="35"/>
      <c r="H188" s="35"/>
    </row>
    <row r="189" spans="1:8" ht="14.25" customHeight="1">
      <c r="A189" s="34"/>
      <c r="B189" s="35"/>
      <c r="C189" s="36"/>
      <c r="D189" s="36"/>
      <c r="E189" s="35"/>
      <c r="F189" s="36"/>
      <c r="G189" s="35"/>
      <c r="H189" s="35"/>
    </row>
    <row r="190" spans="1:8" ht="14.25" customHeight="1">
      <c r="A190" s="34"/>
      <c r="B190" s="35"/>
      <c r="C190" s="36"/>
      <c r="D190" s="36"/>
      <c r="E190" s="35"/>
      <c r="F190" s="36"/>
      <c r="G190" s="35"/>
      <c r="H190" s="35"/>
    </row>
    <row r="191" spans="1:8" ht="14.25" customHeight="1">
      <c r="A191" s="34"/>
      <c r="B191" s="35"/>
      <c r="C191" s="36"/>
      <c r="D191" s="36"/>
      <c r="E191" s="35"/>
      <c r="F191" s="36"/>
      <c r="G191" s="35"/>
      <c r="H191" s="35"/>
    </row>
    <row r="192" spans="1:8" ht="14.25" customHeight="1">
      <c r="A192" s="34"/>
      <c r="B192" s="35"/>
      <c r="C192" s="36"/>
      <c r="D192" s="36"/>
      <c r="E192" s="35"/>
      <c r="F192" s="36"/>
      <c r="G192" s="35"/>
      <c r="H192" s="35"/>
    </row>
    <row r="193" spans="1:8" ht="14.25" customHeight="1">
      <c r="A193" s="34"/>
      <c r="B193" s="35"/>
      <c r="C193" s="36"/>
      <c r="D193" s="36"/>
      <c r="E193" s="35"/>
      <c r="F193" s="36"/>
      <c r="G193" s="35"/>
      <c r="H193" s="35"/>
    </row>
    <row r="194" spans="1:8" ht="14.25" customHeight="1">
      <c r="A194" s="34"/>
      <c r="B194" s="35"/>
      <c r="C194" s="36"/>
      <c r="D194" s="36"/>
      <c r="E194" s="35"/>
      <c r="F194" s="36"/>
      <c r="G194" s="35"/>
      <c r="H194" s="35"/>
    </row>
    <row r="195" spans="1:8" ht="14.25" customHeight="1">
      <c r="A195" s="34"/>
      <c r="B195" s="35"/>
      <c r="C195" s="36"/>
      <c r="D195" s="36"/>
      <c r="E195" s="35"/>
      <c r="F195" s="36"/>
      <c r="G195" s="35"/>
      <c r="H195" s="35"/>
    </row>
    <row r="196" spans="1:8" ht="14.25" customHeight="1">
      <c r="A196" s="34"/>
      <c r="B196" s="35"/>
      <c r="C196" s="36"/>
      <c r="D196" s="36"/>
      <c r="E196" s="35"/>
      <c r="F196" s="36"/>
      <c r="G196" s="35"/>
      <c r="H196" s="35"/>
    </row>
    <row r="197" spans="1:8" ht="14.25" customHeight="1">
      <c r="A197" s="34"/>
      <c r="B197" s="35"/>
      <c r="C197" s="36"/>
      <c r="D197" s="36"/>
      <c r="E197" s="35"/>
      <c r="F197" s="36"/>
      <c r="G197" s="35"/>
      <c r="H197" s="35"/>
    </row>
    <row r="198" spans="1:8" ht="14.25" customHeight="1">
      <c r="A198" s="34"/>
      <c r="B198" s="35"/>
      <c r="C198" s="36"/>
      <c r="D198" s="36"/>
      <c r="E198" s="35"/>
      <c r="F198" s="36"/>
      <c r="G198" s="35"/>
      <c r="H198" s="35"/>
    </row>
    <row r="199" spans="1:8" ht="14.25" customHeight="1">
      <c r="A199" s="34"/>
      <c r="B199" s="35"/>
      <c r="C199" s="36"/>
      <c r="D199" s="36"/>
      <c r="E199" s="35"/>
      <c r="F199" s="36"/>
      <c r="G199" s="35"/>
      <c r="H199" s="35"/>
    </row>
    <row r="200" spans="1:8" ht="14.25" customHeight="1">
      <c r="A200" s="34"/>
      <c r="B200" s="35"/>
      <c r="C200" s="36"/>
      <c r="D200" s="36"/>
      <c r="E200" s="35"/>
      <c r="F200" s="36"/>
      <c r="G200" s="35"/>
      <c r="H200" s="35"/>
    </row>
    <row r="201" spans="1:8" ht="14.25" customHeight="1">
      <c r="A201" s="34"/>
      <c r="B201" s="35"/>
      <c r="C201" s="36"/>
      <c r="D201" s="36"/>
      <c r="E201" s="35"/>
      <c r="F201" s="36"/>
      <c r="G201" s="35"/>
      <c r="H201" s="35"/>
    </row>
    <row r="202" spans="1:8" ht="14.25" customHeight="1">
      <c r="A202" s="34"/>
      <c r="B202" s="35"/>
      <c r="C202" s="36"/>
      <c r="D202" s="36"/>
      <c r="E202" s="35"/>
      <c r="F202" s="36"/>
      <c r="G202" s="35"/>
      <c r="H202" s="35"/>
    </row>
    <row r="203" spans="1:8" ht="14.25" customHeight="1">
      <c r="A203" s="34"/>
      <c r="B203" s="35"/>
      <c r="C203" s="36"/>
      <c r="D203" s="36"/>
      <c r="E203" s="35"/>
      <c r="F203" s="36"/>
      <c r="G203" s="35"/>
      <c r="H203" s="35"/>
    </row>
    <row r="204" spans="1:8" ht="14.25" customHeight="1">
      <c r="A204" s="34"/>
      <c r="B204" s="35"/>
      <c r="C204" s="36"/>
      <c r="D204" s="36"/>
      <c r="E204" s="35"/>
      <c r="F204" s="36"/>
      <c r="G204" s="35"/>
      <c r="H204" s="35"/>
    </row>
    <row r="205" spans="1:8" ht="14.25" customHeight="1">
      <c r="A205" s="34"/>
      <c r="B205" s="35"/>
      <c r="C205" s="36"/>
      <c r="D205" s="36"/>
      <c r="E205" s="35"/>
      <c r="F205" s="36"/>
      <c r="G205" s="35"/>
      <c r="H205" s="35"/>
    </row>
    <row r="206" spans="1:8" ht="14.25" customHeight="1">
      <c r="A206" s="34"/>
      <c r="B206" s="35"/>
      <c r="C206" s="36"/>
      <c r="D206" s="36"/>
      <c r="E206" s="35"/>
      <c r="F206" s="36"/>
      <c r="G206" s="35"/>
      <c r="H206" s="35"/>
    </row>
    <row r="207" spans="1:8" ht="14.25" customHeight="1">
      <c r="A207" s="34"/>
      <c r="B207" s="35"/>
      <c r="C207" s="36"/>
      <c r="D207" s="36"/>
      <c r="E207" s="35"/>
      <c r="F207" s="36"/>
      <c r="G207" s="35"/>
      <c r="H207" s="35"/>
    </row>
    <row r="208" spans="1:8" ht="14.25" customHeight="1">
      <c r="A208" s="34"/>
      <c r="B208" s="35"/>
      <c r="C208" s="36"/>
      <c r="D208" s="36"/>
      <c r="E208" s="35"/>
      <c r="F208" s="36"/>
      <c r="G208" s="35"/>
      <c r="H208" s="35"/>
    </row>
    <row r="209" spans="1:8" ht="14.25" customHeight="1">
      <c r="A209" s="34"/>
      <c r="B209" s="35"/>
      <c r="C209" s="36"/>
      <c r="D209" s="36"/>
      <c r="E209" s="35"/>
      <c r="F209" s="36"/>
      <c r="G209" s="35"/>
      <c r="H209" s="35"/>
    </row>
    <row r="210" spans="1:8" ht="14.25" customHeight="1">
      <c r="A210" s="34"/>
      <c r="B210" s="35"/>
      <c r="C210" s="36"/>
      <c r="D210" s="36"/>
      <c r="E210" s="35"/>
      <c r="F210" s="36"/>
      <c r="G210" s="35"/>
      <c r="H210" s="35"/>
    </row>
    <row r="211" spans="1:8" ht="14.25" customHeight="1">
      <c r="A211" s="34"/>
      <c r="B211" s="35"/>
      <c r="C211" s="36"/>
      <c r="D211" s="36"/>
      <c r="E211" s="35"/>
      <c r="F211" s="36"/>
      <c r="G211" s="35"/>
      <c r="H211" s="35"/>
    </row>
    <row r="212" spans="1:8" ht="14.25" customHeight="1">
      <c r="A212" s="34"/>
      <c r="B212" s="35"/>
      <c r="C212" s="36"/>
      <c r="D212" s="36"/>
      <c r="E212" s="35"/>
      <c r="F212" s="36"/>
      <c r="G212" s="35"/>
      <c r="H212" s="35"/>
    </row>
    <row r="213" spans="1:8" ht="14.25" customHeight="1">
      <c r="A213" s="34"/>
      <c r="B213" s="35"/>
      <c r="C213" s="36"/>
      <c r="D213" s="36"/>
      <c r="E213" s="35"/>
      <c r="F213" s="36"/>
      <c r="G213" s="35"/>
      <c r="H213" s="35"/>
    </row>
    <row r="214" spans="1:8" ht="14.25" customHeight="1">
      <c r="A214" s="34"/>
      <c r="B214" s="35"/>
      <c r="C214" s="36"/>
      <c r="D214" s="36"/>
      <c r="E214" s="35"/>
      <c r="F214" s="36"/>
      <c r="G214" s="35"/>
      <c r="H214" s="35"/>
    </row>
    <row r="215" spans="1:8" ht="14.25" customHeight="1">
      <c r="A215" s="34"/>
      <c r="B215" s="35"/>
      <c r="C215" s="36"/>
      <c r="D215" s="36"/>
      <c r="E215" s="35"/>
      <c r="F215" s="36"/>
      <c r="G215" s="35"/>
      <c r="H215" s="35"/>
    </row>
    <row r="216" spans="1:8" ht="14.25" customHeight="1">
      <c r="A216" s="34"/>
      <c r="B216" s="35"/>
      <c r="C216" s="36"/>
      <c r="D216" s="36"/>
      <c r="E216" s="35"/>
      <c r="F216" s="36"/>
      <c r="G216" s="35"/>
      <c r="H216" s="35"/>
    </row>
    <row r="217" spans="1:8" ht="14.25" customHeight="1">
      <c r="A217" s="34"/>
      <c r="B217" s="35"/>
      <c r="C217" s="36"/>
      <c r="D217" s="36"/>
      <c r="E217" s="35"/>
      <c r="F217" s="36"/>
      <c r="G217" s="35"/>
      <c r="H217" s="35"/>
    </row>
    <row r="218" spans="1:8" ht="14.25" customHeight="1">
      <c r="A218" s="34"/>
      <c r="B218" s="35"/>
      <c r="C218" s="36"/>
      <c r="D218" s="36"/>
      <c r="E218" s="35"/>
      <c r="F218" s="36"/>
      <c r="G218" s="35"/>
      <c r="H218" s="35"/>
    </row>
    <row r="219" spans="1:8" ht="14.25" customHeight="1">
      <c r="A219" s="34"/>
      <c r="B219" s="35"/>
      <c r="C219" s="36"/>
      <c r="D219" s="36"/>
      <c r="E219" s="35"/>
      <c r="F219" s="36"/>
      <c r="G219" s="35"/>
      <c r="H219" s="35"/>
    </row>
    <row r="220" spans="1:8" ht="14.25" customHeight="1">
      <c r="A220" s="34"/>
      <c r="B220" s="35"/>
      <c r="C220" s="36"/>
      <c r="D220" s="36"/>
      <c r="E220" s="35"/>
      <c r="F220" s="36"/>
      <c r="G220" s="35"/>
      <c r="H220" s="35"/>
    </row>
    <row r="221" spans="1:8" ht="14.25" customHeight="1">
      <c r="A221" s="34"/>
      <c r="B221" s="35"/>
      <c r="C221" s="36"/>
      <c r="D221" s="36"/>
      <c r="E221" s="35"/>
      <c r="F221" s="36"/>
      <c r="G221" s="35"/>
      <c r="H221" s="35"/>
    </row>
    <row r="222" spans="1:8" ht="14.25" customHeight="1">
      <c r="A222" s="34"/>
      <c r="B222" s="35"/>
      <c r="C222" s="36"/>
      <c r="D222" s="36"/>
      <c r="E222" s="35"/>
      <c r="F222" s="36"/>
      <c r="G222" s="35"/>
      <c r="H222" s="35"/>
    </row>
    <row r="223" spans="1:8" ht="14.25" customHeight="1">
      <c r="A223" s="34"/>
      <c r="B223" s="35"/>
      <c r="C223" s="36"/>
      <c r="D223" s="36"/>
      <c r="E223" s="35"/>
      <c r="F223" s="36"/>
      <c r="G223" s="35"/>
      <c r="H223" s="35"/>
    </row>
    <row r="224" spans="1:8" ht="14.25" customHeight="1">
      <c r="A224" s="34"/>
      <c r="B224" s="35"/>
      <c r="C224" s="36"/>
      <c r="D224" s="36"/>
      <c r="E224" s="35"/>
      <c r="F224" s="36"/>
      <c r="G224" s="35"/>
      <c r="H224" s="35"/>
    </row>
    <row r="225" spans="1:8" ht="14.25" customHeight="1">
      <c r="A225" s="34"/>
      <c r="B225" s="35"/>
      <c r="C225" s="36"/>
      <c r="D225" s="36"/>
      <c r="E225" s="35"/>
      <c r="F225" s="36"/>
      <c r="G225" s="35"/>
      <c r="H225" s="35"/>
    </row>
    <row r="226" spans="1:8" ht="14.25" customHeight="1">
      <c r="A226" s="34"/>
      <c r="B226" s="35"/>
      <c r="C226" s="36"/>
      <c r="D226" s="36"/>
      <c r="E226" s="35"/>
      <c r="F226" s="36"/>
      <c r="G226" s="35"/>
      <c r="H226" s="35"/>
    </row>
    <row r="227" spans="1:8" ht="14.25" customHeight="1">
      <c r="A227" s="34"/>
      <c r="B227" s="35"/>
      <c r="C227" s="36"/>
      <c r="D227" s="36"/>
      <c r="E227" s="35"/>
      <c r="F227" s="36"/>
      <c r="G227" s="35"/>
      <c r="H227" s="35"/>
    </row>
    <row r="228" spans="1:8" ht="14.25" customHeight="1">
      <c r="A228" s="34"/>
      <c r="B228" s="35"/>
      <c r="C228" s="36"/>
      <c r="D228" s="36"/>
      <c r="E228" s="35"/>
      <c r="F228" s="36"/>
      <c r="G228" s="35"/>
      <c r="H228" s="35"/>
    </row>
    <row r="229" spans="1:8" ht="14.25" customHeight="1">
      <c r="A229" s="34"/>
      <c r="B229" s="35"/>
      <c r="C229" s="36"/>
      <c r="D229" s="36"/>
      <c r="E229" s="35"/>
      <c r="F229" s="36"/>
      <c r="G229" s="35"/>
      <c r="H229" s="35"/>
    </row>
    <row r="230" spans="1:8" ht="14.25" customHeight="1">
      <c r="A230" s="34"/>
      <c r="B230" s="35"/>
      <c r="C230" s="36"/>
      <c r="D230" s="36"/>
      <c r="E230" s="35"/>
      <c r="F230" s="36"/>
      <c r="G230" s="35"/>
      <c r="H230" s="35"/>
    </row>
    <row r="231" spans="1:8" ht="14.25" customHeight="1">
      <c r="A231" s="34"/>
      <c r="B231" s="35"/>
      <c r="C231" s="36"/>
      <c r="D231" s="36"/>
      <c r="E231" s="35"/>
      <c r="F231" s="36"/>
      <c r="G231" s="35"/>
      <c r="H231" s="35"/>
    </row>
    <row r="232" spans="1:8" ht="14.25" customHeight="1">
      <c r="A232" s="34"/>
      <c r="B232" s="35"/>
      <c r="C232" s="36"/>
      <c r="D232" s="36"/>
      <c r="E232" s="35"/>
      <c r="F232" s="36"/>
      <c r="G232" s="35"/>
      <c r="H232" s="35"/>
    </row>
    <row r="233" spans="1:8" ht="14.25" customHeight="1">
      <c r="A233" s="34"/>
      <c r="B233" s="35"/>
      <c r="C233" s="36"/>
      <c r="D233" s="36"/>
      <c r="E233" s="35"/>
      <c r="F233" s="36"/>
      <c r="G233" s="35"/>
      <c r="H233" s="35"/>
    </row>
    <row r="234" spans="1:8" ht="14.25" customHeight="1">
      <c r="A234" s="34"/>
      <c r="B234" s="35"/>
      <c r="C234" s="36"/>
      <c r="D234" s="36"/>
      <c r="E234" s="35"/>
      <c r="F234" s="36"/>
      <c r="G234" s="35"/>
      <c r="H234" s="35"/>
    </row>
    <row r="235" spans="1:8" ht="14.25" customHeight="1">
      <c r="A235" s="34"/>
      <c r="B235" s="35"/>
      <c r="C235" s="36"/>
      <c r="D235" s="36"/>
      <c r="E235" s="35"/>
      <c r="F235" s="36"/>
      <c r="G235" s="35"/>
      <c r="H235" s="35"/>
    </row>
    <row r="236" spans="1:8" ht="14.25" customHeight="1">
      <c r="A236" s="34"/>
      <c r="B236" s="35"/>
      <c r="C236" s="36"/>
      <c r="D236" s="36"/>
      <c r="E236" s="35"/>
      <c r="F236" s="36"/>
      <c r="G236" s="35"/>
      <c r="H236" s="35"/>
    </row>
    <row r="237" spans="1:8" ht="14.25" customHeight="1">
      <c r="A237" s="34"/>
      <c r="B237" s="35"/>
      <c r="C237" s="36"/>
      <c r="D237" s="36"/>
      <c r="E237" s="35"/>
      <c r="F237" s="36"/>
      <c r="G237" s="35"/>
      <c r="H237" s="35"/>
    </row>
    <row r="238" spans="1:8" ht="14.25" customHeight="1">
      <c r="A238" s="34"/>
      <c r="B238" s="35"/>
      <c r="C238" s="36"/>
      <c r="D238" s="36"/>
      <c r="E238" s="35"/>
      <c r="F238" s="36"/>
      <c r="G238" s="35"/>
      <c r="H238" s="35"/>
    </row>
    <row r="239" spans="1:8" ht="14.25" customHeight="1">
      <c r="A239" s="34"/>
      <c r="B239" s="35"/>
      <c r="C239" s="36"/>
      <c r="D239" s="36"/>
      <c r="E239" s="35"/>
      <c r="F239" s="36"/>
      <c r="G239" s="35"/>
      <c r="H239" s="35"/>
    </row>
    <row r="240" spans="1:8" ht="14.25" customHeight="1">
      <c r="A240" s="34"/>
      <c r="B240" s="35"/>
      <c r="C240" s="36"/>
      <c r="D240" s="36"/>
      <c r="E240" s="35"/>
      <c r="F240" s="36"/>
      <c r="G240" s="35"/>
      <c r="H240" s="35"/>
    </row>
    <row r="241" spans="1:8" ht="14.25" customHeight="1">
      <c r="A241" s="34"/>
      <c r="B241" s="35"/>
      <c r="C241" s="36"/>
      <c r="D241" s="36"/>
      <c r="E241" s="35"/>
      <c r="F241" s="36"/>
      <c r="G241" s="35"/>
      <c r="H241" s="35"/>
    </row>
    <row r="242" spans="1:8" ht="14.25" customHeight="1">
      <c r="A242" s="34"/>
      <c r="B242" s="35"/>
      <c r="C242" s="36"/>
      <c r="D242" s="36"/>
      <c r="E242" s="35"/>
      <c r="F242" s="36"/>
      <c r="G242" s="35"/>
      <c r="H242" s="35"/>
    </row>
    <row r="243" spans="1:8" ht="14.25" customHeight="1">
      <c r="A243" s="34"/>
      <c r="B243" s="35"/>
      <c r="C243" s="36"/>
      <c r="D243" s="36"/>
      <c r="E243" s="35"/>
      <c r="F243" s="36"/>
      <c r="G243" s="35"/>
      <c r="H243" s="35"/>
    </row>
    <row r="244" spans="1:8" ht="14.25" customHeight="1">
      <c r="A244" s="34"/>
      <c r="B244" s="35"/>
      <c r="C244" s="36"/>
      <c r="D244" s="36"/>
      <c r="E244" s="35"/>
      <c r="F244" s="36"/>
      <c r="G244" s="35"/>
      <c r="H244" s="35"/>
    </row>
    <row r="245" spans="1:8" ht="14.25" customHeight="1">
      <c r="A245" s="34"/>
      <c r="B245" s="35"/>
      <c r="C245" s="36"/>
      <c r="D245" s="36"/>
      <c r="E245" s="35"/>
      <c r="F245" s="36"/>
      <c r="G245" s="35"/>
      <c r="H245" s="35"/>
    </row>
    <row r="246" spans="1:8" ht="14.25" customHeight="1">
      <c r="A246" s="34"/>
      <c r="B246" s="35"/>
      <c r="C246" s="36"/>
      <c r="D246" s="36"/>
      <c r="E246" s="35"/>
      <c r="F246" s="36"/>
      <c r="G246" s="35"/>
      <c r="H246" s="35"/>
    </row>
    <row r="247" spans="1:8" ht="14.25" customHeight="1">
      <c r="A247" s="34"/>
      <c r="B247" s="35"/>
      <c r="C247" s="36"/>
      <c r="D247" s="36"/>
      <c r="E247" s="35"/>
      <c r="F247" s="36"/>
      <c r="G247" s="35"/>
      <c r="H247" s="35"/>
    </row>
    <row r="248" spans="1:8" ht="14.25" customHeight="1">
      <c r="A248" s="34"/>
      <c r="B248" s="35"/>
      <c r="C248" s="36"/>
      <c r="D248" s="36"/>
      <c r="E248" s="35"/>
      <c r="F248" s="36"/>
      <c r="G248" s="35"/>
      <c r="H248" s="35"/>
    </row>
    <row r="249" spans="1:8" ht="14.25" customHeight="1">
      <c r="A249" s="34"/>
      <c r="B249" s="35"/>
      <c r="C249" s="36"/>
      <c r="D249" s="36"/>
      <c r="E249" s="35"/>
      <c r="F249" s="36"/>
      <c r="G249" s="35"/>
      <c r="H249" s="35"/>
    </row>
    <row r="250" spans="1:8" ht="14.25" customHeight="1">
      <c r="A250" s="34"/>
      <c r="B250" s="35"/>
      <c r="C250" s="36"/>
      <c r="D250" s="36"/>
      <c r="E250" s="35"/>
      <c r="F250" s="36"/>
      <c r="G250" s="35"/>
      <c r="H250" s="35"/>
    </row>
    <row r="251" spans="1:8" ht="14.25" customHeight="1">
      <c r="A251" s="34"/>
      <c r="B251" s="35"/>
      <c r="C251" s="36"/>
      <c r="D251" s="36"/>
      <c r="E251" s="35"/>
      <c r="F251" s="36"/>
      <c r="G251" s="35"/>
      <c r="H251" s="35"/>
    </row>
    <row r="252" spans="1:8" ht="14.25" customHeight="1">
      <c r="A252" s="34"/>
      <c r="B252" s="35"/>
      <c r="C252" s="36"/>
      <c r="D252" s="36"/>
      <c r="E252" s="35"/>
      <c r="F252" s="36"/>
      <c r="G252" s="35"/>
      <c r="H252" s="35"/>
    </row>
    <row r="253" spans="1:8" ht="14.25" customHeight="1">
      <c r="A253" s="34"/>
      <c r="B253" s="35"/>
      <c r="C253" s="36"/>
      <c r="D253" s="36"/>
      <c r="E253" s="35"/>
      <c r="F253" s="36"/>
      <c r="G253" s="35"/>
      <c r="H253" s="35"/>
    </row>
    <row r="254" spans="1:8" ht="14.25" customHeight="1">
      <c r="A254" s="34"/>
      <c r="B254" s="35"/>
      <c r="C254" s="36"/>
      <c r="D254" s="36"/>
      <c r="E254" s="35"/>
      <c r="F254" s="36"/>
      <c r="G254" s="35"/>
      <c r="H254" s="35"/>
    </row>
    <row r="255" spans="1:8" ht="14.25" customHeight="1">
      <c r="A255" s="34"/>
      <c r="B255" s="35"/>
      <c r="C255" s="36"/>
      <c r="D255" s="36"/>
      <c r="E255" s="35"/>
      <c r="F255" s="36"/>
      <c r="G255" s="35"/>
      <c r="H255" s="35"/>
    </row>
    <row r="256" spans="1:8" ht="14.25" customHeight="1">
      <c r="A256" s="34"/>
      <c r="B256" s="35"/>
      <c r="C256" s="36"/>
      <c r="D256" s="36"/>
      <c r="E256" s="35"/>
      <c r="F256" s="36"/>
      <c r="G256" s="35"/>
      <c r="H256" s="35"/>
    </row>
    <row r="257" spans="1:8" ht="14.25" customHeight="1">
      <c r="A257" s="34"/>
      <c r="B257" s="35"/>
      <c r="C257" s="36"/>
      <c r="D257" s="36"/>
      <c r="E257" s="35"/>
      <c r="F257" s="36"/>
      <c r="G257" s="35"/>
      <c r="H257" s="35"/>
    </row>
    <row r="258" spans="1:8" ht="14.25" customHeight="1">
      <c r="A258" s="34"/>
      <c r="B258" s="35"/>
      <c r="C258" s="36"/>
      <c r="D258" s="36"/>
      <c r="E258" s="35"/>
      <c r="F258" s="36"/>
      <c r="G258" s="35"/>
      <c r="H258" s="35"/>
    </row>
    <row r="259" spans="1:8" ht="14.25" customHeight="1">
      <c r="A259" s="34"/>
      <c r="B259" s="35"/>
      <c r="C259" s="36"/>
      <c r="D259" s="36"/>
      <c r="E259" s="35"/>
      <c r="F259" s="36"/>
      <c r="G259" s="35"/>
      <c r="H259" s="35"/>
    </row>
    <row r="260" spans="1:8" ht="14.25" customHeight="1">
      <c r="A260" s="34"/>
      <c r="B260" s="35"/>
      <c r="C260" s="36"/>
      <c r="D260" s="36"/>
      <c r="E260" s="35"/>
      <c r="F260" s="36"/>
      <c r="G260" s="35"/>
      <c r="H260" s="35"/>
    </row>
    <row r="261" spans="1:8" ht="14.25" customHeight="1">
      <c r="A261" s="34"/>
      <c r="B261" s="35"/>
      <c r="C261" s="36"/>
      <c r="D261" s="36"/>
      <c r="E261" s="35"/>
      <c r="F261" s="36"/>
      <c r="G261" s="35"/>
      <c r="H261" s="35"/>
    </row>
    <row r="262" spans="1:8" ht="14.25" customHeight="1">
      <c r="A262" s="34"/>
      <c r="B262" s="35"/>
      <c r="C262" s="36"/>
      <c r="D262" s="36"/>
      <c r="E262" s="35"/>
      <c r="F262" s="36"/>
      <c r="G262" s="35"/>
      <c r="H262" s="35"/>
    </row>
    <row r="263" spans="1:8" ht="14.25" customHeight="1">
      <c r="A263" s="34"/>
      <c r="B263" s="35"/>
      <c r="C263" s="36"/>
      <c r="D263" s="36"/>
      <c r="E263" s="35"/>
      <c r="F263" s="36"/>
      <c r="G263" s="35"/>
      <c r="H263" s="35"/>
    </row>
    <row r="264" spans="1:8" ht="14.25" customHeight="1">
      <c r="A264" s="34"/>
      <c r="B264" s="35"/>
      <c r="C264" s="36"/>
      <c r="D264" s="36"/>
      <c r="E264" s="35"/>
      <c r="F264" s="36"/>
      <c r="G264" s="35"/>
      <c r="H264" s="35"/>
    </row>
    <row r="265" spans="1:8" ht="14.25" customHeight="1">
      <c r="A265" s="34"/>
      <c r="B265" s="35"/>
      <c r="C265" s="36"/>
      <c r="D265" s="36"/>
      <c r="E265" s="35"/>
      <c r="F265" s="36"/>
      <c r="G265" s="35"/>
      <c r="H265" s="35"/>
    </row>
    <row r="266" spans="1:8" ht="14.25" customHeight="1">
      <c r="A266" s="34"/>
      <c r="B266" s="35"/>
      <c r="C266" s="36"/>
      <c r="D266" s="36"/>
      <c r="E266" s="35"/>
      <c r="F266" s="36"/>
      <c r="G266" s="35"/>
      <c r="H266" s="35"/>
    </row>
    <row r="267" spans="1:8" ht="14.25" customHeight="1">
      <c r="A267" s="34"/>
      <c r="B267" s="35"/>
      <c r="C267" s="36"/>
      <c r="D267" s="36"/>
      <c r="E267" s="35"/>
      <c r="F267" s="36"/>
      <c r="G267" s="35"/>
      <c r="H267" s="35"/>
    </row>
    <row r="268" spans="1:8" ht="14.25" customHeight="1">
      <c r="A268" s="34"/>
      <c r="B268" s="35"/>
      <c r="C268" s="36"/>
      <c r="D268" s="36"/>
      <c r="E268" s="35"/>
      <c r="F268" s="36"/>
      <c r="G268" s="35"/>
      <c r="H268" s="35"/>
    </row>
    <row r="269" spans="1:8" ht="14.25" customHeight="1">
      <c r="A269" s="34"/>
      <c r="B269" s="35"/>
      <c r="C269" s="36"/>
      <c r="D269" s="36"/>
      <c r="E269" s="35"/>
      <c r="F269" s="36"/>
      <c r="G269" s="35"/>
      <c r="H269" s="35"/>
    </row>
    <row r="270" spans="1:8" ht="14.25" customHeight="1">
      <c r="A270" s="34"/>
      <c r="B270" s="35"/>
      <c r="C270" s="36"/>
      <c r="D270" s="36"/>
      <c r="E270" s="35"/>
      <c r="F270" s="36"/>
      <c r="G270" s="35"/>
      <c r="H270" s="35"/>
    </row>
    <row r="271" spans="1:8" ht="14.25" customHeight="1">
      <c r="A271" s="34"/>
      <c r="B271" s="35"/>
      <c r="C271" s="36"/>
      <c r="D271" s="36"/>
      <c r="E271" s="35"/>
      <c r="F271" s="36"/>
      <c r="G271" s="35"/>
      <c r="H271" s="35"/>
    </row>
    <row r="272" spans="1:8" ht="14.25" customHeight="1">
      <c r="A272" s="34"/>
      <c r="B272" s="35"/>
      <c r="C272" s="36"/>
      <c r="D272" s="36"/>
      <c r="E272" s="35"/>
      <c r="F272" s="36"/>
      <c r="G272" s="35"/>
      <c r="H272" s="35"/>
    </row>
    <row r="273" spans="1:8" ht="14.25" customHeight="1">
      <c r="A273" s="34"/>
      <c r="B273" s="35"/>
      <c r="C273" s="36"/>
      <c r="D273" s="36"/>
      <c r="E273" s="35"/>
      <c r="F273" s="36"/>
      <c r="G273" s="35"/>
      <c r="H273" s="35"/>
    </row>
    <row r="274" spans="1:8" ht="14.25" customHeight="1">
      <c r="A274" s="34"/>
      <c r="B274" s="35"/>
      <c r="C274" s="36"/>
      <c r="D274" s="36"/>
      <c r="E274" s="35"/>
      <c r="F274" s="36"/>
      <c r="G274" s="35"/>
      <c r="H274" s="35"/>
    </row>
    <row r="275" spans="1:8" ht="14.25" customHeight="1">
      <c r="A275" s="34"/>
      <c r="B275" s="35"/>
      <c r="C275" s="36"/>
      <c r="D275" s="36"/>
      <c r="E275" s="35"/>
      <c r="F275" s="36"/>
      <c r="G275" s="35"/>
      <c r="H275" s="35"/>
    </row>
    <row r="276" spans="1:8" ht="14.25" customHeight="1">
      <c r="A276" s="34"/>
      <c r="B276" s="35"/>
      <c r="C276" s="36"/>
      <c r="D276" s="36"/>
      <c r="E276" s="35"/>
      <c r="F276" s="36"/>
      <c r="G276" s="35"/>
      <c r="H276" s="35"/>
    </row>
    <row r="277" spans="1:8" ht="14.25" customHeight="1">
      <c r="A277" s="34"/>
      <c r="B277" s="35"/>
      <c r="C277" s="36"/>
      <c r="D277" s="36"/>
      <c r="E277" s="35"/>
      <c r="F277" s="36"/>
      <c r="G277" s="35"/>
      <c r="H277" s="35"/>
    </row>
    <row r="278" spans="1:8" ht="14.25" customHeight="1">
      <c r="A278" s="34"/>
      <c r="B278" s="35"/>
      <c r="C278" s="36"/>
      <c r="D278" s="36"/>
      <c r="E278" s="35"/>
      <c r="F278" s="36"/>
      <c r="G278" s="35"/>
      <c r="H278" s="35"/>
    </row>
    <row r="279" spans="1:8" ht="14.25" customHeight="1">
      <c r="A279" s="34"/>
      <c r="B279" s="35"/>
      <c r="C279" s="36"/>
      <c r="D279" s="36"/>
      <c r="E279" s="35"/>
      <c r="F279" s="36"/>
      <c r="G279" s="35"/>
      <c r="H279" s="35"/>
    </row>
    <row r="280" spans="1:8" ht="14.25" customHeight="1">
      <c r="A280" s="34"/>
      <c r="B280" s="35"/>
      <c r="C280" s="36"/>
      <c r="D280" s="36"/>
      <c r="E280" s="35"/>
      <c r="F280" s="36"/>
      <c r="G280" s="35"/>
      <c r="H280" s="35"/>
    </row>
    <row r="281" spans="1:8" ht="14.25" customHeight="1">
      <c r="A281" s="34"/>
      <c r="B281" s="35"/>
      <c r="C281" s="36"/>
      <c r="D281" s="36"/>
      <c r="E281" s="35"/>
      <c r="F281" s="36"/>
      <c r="G281" s="35"/>
      <c r="H281" s="35"/>
    </row>
    <row r="282" spans="1:8" ht="14.25" customHeight="1">
      <c r="A282" s="34"/>
      <c r="B282" s="35"/>
      <c r="C282" s="36"/>
      <c r="D282" s="36"/>
      <c r="E282" s="35"/>
      <c r="F282" s="36"/>
      <c r="G282" s="35"/>
      <c r="H282" s="35"/>
    </row>
    <row r="283" spans="1:8" ht="14.25" customHeight="1">
      <c r="A283" s="34"/>
      <c r="B283" s="35"/>
      <c r="C283" s="36"/>
      <c r="D283" s="36"/>
      <c r="E283" s="35"/>
      <c r="F283" s="36"/>
      <c r="G283" s="35"/>
      <c r="H283" s="35"/>
    </row>
    <row r="284" spans="1:8" ht="14.25" customHeight="1">
      <c r="A284" s="34"/>
      <c r="B284" s="35"/>
      <c r="C284" s="36"/>
      <c r="D284" s="36"/>
      <c r="E284" s="35"/>
      <c r="F284" s="36"/>
      <c r="G284" s="35"/>
      <c r="H284" s="35"/>
    </row>
    <row r="285" spans="1:8" ht="14.25" customHeight="1">
      <c r="A285" s="34"/>
      <c r="B285" s="35"/>
      <c r="C285" s="36"/>
      <c r="D285" s="36"/>
      <c r="E285" s="35"/>
      <c r="F285" s="36"/>
      <c r="G285" s="35"/>
      <c r="H285" s="35"/>
    </row>
    <row r="286" spans="1:8" ht="14.25" customHeight="1">
      <c r="A286" s="34"/>
      <c r="B286" s="35"/>
      <c r="C286" s="36"/>
      <c r="D286" s="36"/>
      <c r="E286" s="35"/>
      <c r="F286" s="36"/>
      <c r="G286" s="35"/>
      <c r="H286" s="35"/>
    </row>
    <row r="287" spans="1:8" ht="14.25" customHeight="1">
      <c r="A287" s="34"/>
      <c r="B287" s="35"/>
      <c r="C287" s="36"/>
      <c r="D287" s="36"/>
      <c r="E287" s="35"/>
      <c r="F287" s="36"/>
      <c r="G287" s="35"/>
      <c r="H287" s="35"/>
    </row>
    <row r="288" spans="1:8" ht="14.25" customHeight="1">
      <c r="A288" s="34"/>
      <c r="B288" s="35"/>
      <c r="C288" s="36"/>
      <c r="D288" s="36"/>
      <c r="E288" s="35"/>
      <c r="F288" s="36"/>
      <c r="G288" s="35"/>
      <c r="H288" s="35"/>
    </row>
    <row r="289" spans="1:8" ht="14.25" customHeight="1">
      <c r="A289" s="34"/>
      <c r="B289" s="35"/>
      <c r="C289" s="36"/>
      <c r="D289" s="36"/>
      <c r="E289" s="35"/>
      <c r="F289" s="36"/>
      <c r="G289" s="35"/>
      <c r="H289" s="35"/>
    </row>
    <row r="290" spans="1:8" ht="14.25" customHeight="1">
      <c r="A290" s="34"/>
      <c r="B290" s="35"/>
      <c r="C290" s="36"/>
      <c r="D290" s="36"/>
      <c r="E290" s="35"/>
      <c r="F290" s="36"/>
      <c r="G290" s="35"/>
      <c r="H290" s="35"/>
    </row>
    <row r="291" spans="1:8" ht="14.25" customHeight="1">
      <c r="A291" s="34"/>
      <c r="B291" s="35"/>
      <c r="C291" s="36"/>
      <c r="D291" s="36"/>
      <c r="E291" s="35"/>
      <c r="F291" s="36"/>
      <c r="G291" s="35"/>
      <c r="H291" s="35"/>
    </row>
    <row r="292" spans="1:8" ht="14.25" customHeight="1">
      <c r="A292" s="34"/>
      <c r="B292" s="35"/>
      <c r="C292" s="36"/>
      <c r="D292" s="36"/>
      <c r="E292" s="35"/>
      <c r="F292" s="36"/>
      <c r="G292" s="35"/>
      <c r="H292" s="35"/>
    </row>
    <row r="293" spans="1:8" ht="14.25" customHeight="1">
      <c r="A293" s="34"/>
      <c r="B293" s="35"/>
      <c r="C293" s="36"/>
      <c r="D293" s="36"/>
      <c r="E293" s="35"/>
      <c r="F293" s="36"/>
      <c r="G293" s="35"/>
      <c r="H293" s="35"/>
    </row>
    <row r="294" spans="1:8" ht="14.25" customHeight="1">
      <c r="A294" s="34"/>
      <c r="B294" s="35"/>
      <c r="C294" s="36"/>
      <c r="D294" s="36"/>
      <c r="E294" s="35"/>
      <c r="F294" s="36"/>
      <c r="G294" s="35"/>
      <c r="H294" s="35"/>
    </row>
    <row r="295" spans="1:8" ht="14.25" customHeight="1">
      <c r="A295" s="34"/>
      <c r="B295" s="35"/>
      <c r="C295" s="36"/>
      <c r="D295" s="36"/>
      <c r="E295" s="35"/>
      <c r="F295" s="36"/>
      <c r="G295" s="35"/>
      <c r="H295" s="35"/>
    </row>
    <row r="296" spans="1:8" ht="14.25" customHeight="1">
      <c r="A296" s="34"/>
      <c r="B296" s="35"/>
      <c r="C296" s="36"/>
      <c r="D296" s="36"/>
      <c r="E296" s="35"/>
      <c r="F296" s="36"/>
      <c r="G296" s="35"/>
      <c r="H296" s="35"/>
    </row>
    <row r="297" spans="1:8" ht="14.25" customHeight="1">
      <c r="A297" s="34"/>
      <c r="B297" s="35"/>
      <c r="C297" s="36"/>
      <c r="D297" s="36"/>
      <c r="E297" s="35"/>
      <c r="F297" s="36"/>
      <c r="G297" s="35"/>
      <c r="H297" s="35"/>
    </row>
    <row r="298" spans="1:8" ht="14.25" customHeight="1">
      <c r="A298" s="34"/>
      <c r="B298" s="35"/>
      <c r="C298" s="36"/>
      <c r="D298" s="36"/>
      <c r="E298" s="35"/>
      <c r="F298" s="36"/>
      <c r="G298" s="35"/>
      <c r="H298" s="35"/>
    </row>
    <row r="299" spans="1:8" ht="14.25" customHeight="1">
      <c r="A299" s="34"/>
      <c r="B299" s="35"/>
      <c r="C299" s="36"/>
      <c r="D299" s="36"/>
      <c r="E299" s="35"/>
      <c r="F299" s="36"/>
      <c r="G299" s="35"/>
      <c r="H299" s="35"/>
    </row>
    <row r="300" spans="1:8" ht="14.25" customHeight="1">
      <c r="A300" s="34"/>
      <c r="B300" s="35"/>
      <c r="C300" s="36"/>
      <c r="D300" s="36"/>
      <c r="E300" s="35"/>
      <c r="F300" s="36"/>
      <c r="G300" s="35"/>
      <c r="H300" s="35"/>
    </row>
    <row r="301" spans="1:8" ht="14.25" customHeight="1">
      <c r="A301" s="34"/>
      <c r="B301" s="35"/>
      <c r="C301" s="36"/>
      <c r="D301" s="36"/>
      <c r="E301" s="35"/>
      <c r="F301" s="36"/>
      <c r="G301" s="35"/>
      <c r="H301" s="35"/>
    </row>
    <row r="302" spans="1:8" ht="14.25" customHeight="1">
      <c r="A302" s="34"/>
      <c r="B302" s="35"/>
      <c r="C302" s="36"/>
      <c r="D302" s="36"/>
      <c r="E302" s="35"/>
      <c r="F302" s="36"/>
      <c r="G302" s="35"/>
      <c r="H302" s="35"/>
    </row>
    <row r="303" spans="1:8" ht="14.25" customHeight="1">
      <c r="A303" s="34"/>
      <c r="B303" s="35"/>
      <c r="C303" s="36"/>
      <c r="D303" s="36"/>
      <c r="E303" s="35"/>
      <c r="F303" s="36"/>
      <c r="G303" s="35"/>
      <c r="H303" s="35"/>
    </row>
    <row r="304" spans="1:8" ht="14.25" customHeight="1">
      <c r="A304" s="34"/>
      <c r="B304" s="35"/>
      <c r="C304" s="36"/>
      <c r="D304" s="36"/>
      <c r="E304" s="35"/>
      <c r="F304" s="36"/>
      <c r="G304" s="35"/>
      <c r="H304" s="35"/>
    </row>
    <row r="305" spans="1:8" ht="14.25" customHeight="1">
      <c r="A305" s="34"/>
      <c r="B305" s="35"/>
      <c r="C305" s="36"/>
      <c r="D305" s="36"/>
      <c r="E305" s="35"/>
      <c r="F305" s="36"/>
      <c r="G305" s="35"/>
      <c r="H305" s="35"/>
    </row>
    <row r="306" spans="1:8" ht="14.25" customHeight="1">
      <c r="A306" s="34"/>
      <c r="B306" s="35"/>
      <c r="C306" s="36"/>
      <c r="D306" s="36"/>
      <c r="E306" s="35"/>
      <c r="F306" s="36"/>
      <c r="G306" s="35"/>
      <c r="H306" s="35"/>
    </row>
    <row r="307" spans="1:8" ht="14.25" customHeight="1">
      <c r="A307" s="34"/>
      <c r="B307" s="35"/>
      <c r="C307" s="36"/>
      <c r="D307" s="36"/>
      <c r="E307" s="35"/>
      <c r="F307" s="36"/>
      <c r="G307" s="35"/>
      <c r="H307" s="35"/>
    </row>
    <row r="308" spans="1:8" ht="14.25" customHeight="1">
      <c r="A308" s="34"/>
      <c r="B308" s="35"/>
      <c r="C308" s="36"/>
      <c r="D308" s="36"/>
      <c r="E308" s="35"/>
      <c r="F308" s="36"/>
      <c r="G308" s="35"/>
      <c r="H308" s="35"/>
    </row>
    <row r="309" spans="1:8" ht="14.25" customHeight="1">
      <c r="A309" s="34"/>
      <c r="B309" s="35"/>
      <c r="C309" s="36"/>
      <c r="D309" s="36"/>
      <c r="E309" s="35"/>
      <c r="F309" s="36"/>
      <c r="G309" s="35"/>
      <c r="H309" s="35"/>
    </row>
    <row r="310" spans="1:8" ht="14.25" customHeight="1">
      <c r="A310" s="34"/>
      <c r="B310" s="35"/>
      <c r="C310" s="36"/>
      <c r="D310" s="36"/>
      <c r="E310" s="35"/>
      <c r="F310" s="36"/>
      <c r="G310" s="35"/>
      <c r="H310" s="35"/>
    </row>
    <row r="311" spans="1:8" ht="14.25" customHeight="1">
      <c r="A311" s="34"/>
      <c r="B311" s="35"/>
      <c r="C311" s="36"/>
      <c r="D311" s="36"/>
      <c r="E311" s="35"/>
      <c r="F311" s="36"/>
      <c r="G311" s="35"/>
      <c r="H311" s="35"/>
    </row>
    <row r="312" spans="1:8" ht="14.25" customHeight="1">
      <c r="A312" s="34"/>
      <c r="B312" s="35"/>
      <c r="C312" s="36"/>
      <c r="D312" s="36"/>
      <c r="E312" s="35"/>
      <c r="F312" s="36"/>
      <c r="G312" s="35"/>
      <c r="H312" s="35"/>
    </row>
    <row r="313" spans="1:8" ht="14.25" customHeight="1">
      <c r="A313" s="34"/>
      <c r="B313" s="35"/>
      <c r="C313" s="36"/>
      <c r="D313" s="36"/>
      <c r="E313" s="35"/>
      <c r="F313" s="36"/>
      <c r="G313" s="35"/>
      <c r="H313" s="35"/>
    </row>
    <row r="314" spans="1:8" ht="14.25" customHeight="1">
      <c r="A314" s="34"/>
      <c r="B314" s="35"/>
      <c r="C314" s="36"/>
      <c r="D314" s="36"/>
      <c r="E314" s="35"/>
      <c r="F314" s="36"/>
      <c r="G314" s="35"/>
      <c r="H314" s="35"/>
    </row>
    <row r="315" spans="1:8" ht="14.25" customHeight="1">
      <c r="A315" s="34"/>
      <c r="B315" s="35"/>
      <c r="C315" s="36"/>
      <c r="D315" s="36"/>
      <c r="E315" s="35"/>
      <c r="F315" s="36"/>
      <c r="G315" s="35"/>
      <c r="H315" s="35"/>
    </row>
    <row r="316" spans="1:8" ht="14.25" customHeight="1">
      <c r="A316" s="34"/>
      <c r="B316" s="35"/>
      <c r="C316" s="36"/>
      <c r="D316" s="36"/>
      <c r="E316" s="35"/>
      <c r="F316" s="36"/>
      <c r="G316" s="35"/>
      <c r="H316" s="35"/>
    </row>
    <row r="317" spans="1:8" ht="14.25" customHeight="1">
      <c r="A317" s="34"/>
      <c r="B317" s="35"/>
      <c r="C317" s="36"/>
      <c r="D317" s="36"/>
      <c r="E317" s="35"/>
      <c r="F317" s="36"/>
      <c r="G317" s="35"/>
      <c r="H317" s="35"/>
    </row>
    <row r="318" spans="1:8" ht="14.25" customHeight="1">
      <c r="A318" s="34"/>
      <c r="B318" s="35"/>
      <c r="C318" s="36"/>
      <c r="D318" s="36"/>
      <c r="E318" s="35"/>
      <c r="F318" s="36"/>
      <c r="G318" s="35"/>
      <c r="H318" s="35"/>
    </row>
    <row r="319" spans="1:8" ht="14.25" customHeight="1">
      <c r="A319" s="34"/>
      <c r="B319" s="35"/>
      <c r="C319" s="36"/>
      <c r="D319" s="36"/>
      <c r="E319" s="35"/>
      <c r="F319" s="36"/>
      <c r="G319" s="35"/>
      <c r="H319" s="35"/>
    </row>
    <row r="320" spans="1:8" ht="14.25" customHeight="1">
      <c r="A320" s="34"/>
      <c r="B320" s="35"/>
      <c r="C320" s="36"/>
      <c r="D320" s="36"/>
      <c r="E320" s="35"/>
      <c r="F320" s="36"/>
      <c r="G320" s="35"/>
      <c r="H320" s="35"/>
    </row>
    <row r="321" spans="1:8" ht="14.25" customHeight="1">
      <c r="A321" s="34"/>
      <c r="B321" s="35"/>
      <c r="C321" s="36"/>
      <c r="D321" s="36"/>
      <c r="E321" s="35"/>
      <c r="F321" s="36"/>
      <c r="G321" s="35"/>
      <c r="H321" s="35"/>
    </row>
    <row r="322" spans="1:8" ht="14.25" customHeight="1">
      <c r="A322" s="34"/>
      <c r="B322" s="35"/>
      <c r="C322" s="36"/>
      <c r="D322" s="36"/>
      <c r="E322" s="35"/>
      <c r="F322" s="36"/>
      <c r="G322" s="35"/>
      <c r="H322" s="35"/>
    </row>
    <row r="323" spans="1:8" ht="14.25" customHeight="1">
      <c r="A323" s="34"/>
      <c r="B323" s="35"/>
      <c r="C323" s="36"/>
      <c r="D323" s="36"/>
      <c r="E323" s="35"/>
      <c r="F323" s="36"/>
      <c r="G323" s="35"/>
      <c r="H323" s="35"/>
    </row>
    <row r="324" spans="1:8" ht="14.25" customHeight="1">
      <c r="A324" s="34"/>
      <c r="B324" s="35"/>
      <c r="C324" s="36"/>
      <c r="D324" s="36"/>
      <c r="E324" s="35"/>
      <c r="F324" s="36"/>
      <c r="G324" s="35"/>
      <c r="H324" s="35"/>
    </row>
    <row r="325" spans="1:8" ht="14.25" customHeight="1">
      <c r="A325" s="34"/>
      <c r="B325" s="35"/>
      <c r="C325" s="36"/>
      <c r="D325" s="36"/>
      <c r="E325" s="35"/>
      <c r="F325" s="36"/>
      <c r="G325" s="35"/>
      <c r="H325" s="35"/>
    </row>
    <row r="326" spans="1:8" ht="14.25" customHeight="1">
      <c r="A326" s="34"/>
      <c r="B326" s="35"/>
      <c r="C326" s="36"/>
      <c r="D326" s="36"/>
      <c r="E326" s="35"/>
      <c r="F326" s="36"/>
      <c r="G326" s="35"/>
      <c r="H326" s="35"/>
    </row>
    <row r="327" spans="1:8" ht="14.25" customHeight="1">
      <c r="A327" s="34"/>
      <c r="B327" s="35"/>
      <c r="C327" s="36"/>
      <c r="D327" s="36"/>
      <c r="E327" s="35"/>
      <c r="F327" s="36"/>
      <c r="G327" s="35"/>
      <c r="H327" s="35"/>
    </row>
    <row r="328" spans="1:8" ht="14.25" customHeight="1">
      <c r="A328" s="34"/>
      <c r="B328" s="35"/>
      <c r="C328" s="36"/>
      <c r="D328" s="36"/>
      <c r="E328" s="35"/>
      <c r="F328" s="36"/>
      <c r="G328" s="35"/>
      <c r="H328" s="35"/>
    </row>
    <row r="329" spans="1:8" ht="14.25" customHeight="1">
      <c r="A329" s="34"/>
      <c r="B329" s="35"/>
      <c r="C329" s="36"/>
      <c r="D329" s="36"/>
      <c r="E329" s="35"/>
      <c r="F329" s="36"/>
      <c r="G329" s="35"/>
      <c r="H329" s="35"/>
    </row>
    <row r="330" spans="1:8" ht="14.25" customHeight="1">
      <c r="A330" s="34"/>
      <c r="B330" s="35"/>
      <c r="C330" s="36"/>
      <c r="D330" s="36"/>
      <c r="E330" s="35"/>
      <c r="F330" s="36"/>
      <c r="G330" s="35"/>
      <c r="H330" s="35"/>
    </row>
    <row r="331" spans="1:8" ht="14.25" customHeight="1">
      <c r="A331" s="34"/>
      <c r="B331" s="35"/>
      <c r="C331" s="36"/>
      <c r="D331" s="36"/>
      <c r="E331" s="35"/>
      <c r="F331" s="36"/>
      <c r="G331" s="35"/>
      <c r="H331" s="35"/>
    </row>
    <row r="332" spans="1:8" ht="14.25" customHeight="1">
      <c r="A332" s="34"/>
      <c r="B332" s="35"/>
      <c r="C332" s="36"/>
      <c r="D332" s="36"/>
      <c r="E332" s="35"/>
      <c r="F332" s="36"/>
      <c r="G332" s="35"/>
      <c r="H332" s="35"/>
    </row>
    <row r="333" spans="1:8" ht="14.25" customHeight="1">
      <c r="A333" s="34"/>
      <c r="B333" s="35"/>
      <c r="C333" s="36"/>
      <c r="D333" s="36"/>
      <c r="E333" s="35"/>
      <c r="F333" s="36"/>
      <c r="G333" s="35"/>
      <c r="H333" s="35"/>
    </row>
    <row r="334" spans="1:8" ht="14.25" customHeight="1">
      <c r="A334" s="34"/>
      <c r="B334" s="35"/>
      <c r="C334" s="36"/>
      <c r="D334" s="36"/>
      <c r="E334" s="35"/>
      <c r="F334" s="36"/>
      <c r="G334" s="35"/>
      <c r="H334" s="35"/>
    </row>
    <row r="335" spans="1:8" ht="14.25" customHeight="1">
      <c r="A335" s="34"/>
      <c r="B335" s="35"/>
      <c r="C335" s="36"/>
      <c r="D335" s="36"/>
      <c r="E335" s="35"/>
      <c r="F335" s="36"/>
      <c r="G335" s="35"/>
      <c r="H335" s="35"/>
    </row>
    <row r="336" spans="1:8" ht="14.25" customHeight="1">
      <c r="A336" s="34"/>
      <c r="B336" s="35"/>
      <c r="C336" s="36"/>
      <c r="D336" s="36"/>
      <c r="E336" s="35"/>
      <c r="F336" s="36"/>
      <c r="G336" s="35"/>
      <c r="H336" s="35"/>
    </row>
    <row r="337" spans="1:8" ht="14.25" customHeight="1">
      <c r="A337" s="34"/>
      <c r="B337" s="35"/>
      <c r="C337" s="36"/>
      <c r="D337" s="36"/>
      <c r="E337" s="35"/>
      <c r="F337" s="36"/>
      <c r="G337" s="35"/>
      <c r="H337" s="35"/>
    </row>
    <row r="338" spans="1:8" ht="14.25" customHeight="1">
      <c r="A338" s="34"/>
      <c r="B338" s="35"/>
      <c r="C338" s="36"/>
      <c r="D338" s="36"/>
      <c r="E338" s="35"/>
      <c r="F338" s="36"/>
      <c r="G338" s="35"/>
      <c r="H338" s="35"/>
    </row>
    <row r="339" spans="1:8" ht="14.25" customHeight="1">
      <c r="A339" s="34"/>
      <c r="B339" s="35"/>
      <c r="C339" s="36"/>
      <c r="D339" s="36"/>
      <c r="E339" s="35"/>
      <c r="F339" s="36"/>
      <c r="G339" s="35"/>
      <c r="H339" s="35"/>
    </row>
    <row r="340" spans="1:8" ht="14.25" customHeight="1">
      <c r="A340" s="34"/>
      <c r="B340" s="35"/>
      <c r="C340" s="36"/>
      <c r="D340" s="36"/>
      <c r="E340" s="35"/>
      <c r="F340" s="36"/>
      <c r="G340" s="35"/>
      <c r="H340" s="35"/>
    </row>
    <row r="341" spans="1:8" ht="14.25" customHeight="1">
      <c r="A341" s="34"/>
      <c r="B341" s="35"/>
      <c r="C341" s="36"/>
      <c r="D341" s="36"/>
      <c r="E341" s="35"/>
      <c r="F341" s="36"/>
      <c r="G341" s="35"/>
      <c r="H341" s="35"/>
    </row>
    <row r="342" spans="1:8" ht="14.25" customHeight="1">
      <c r="A342" s="34"/>
      <c r="B342" s="35"/>
      <c r="C342" s="36"/>
      <c r="D342" s="36"/>
      <c r="E342" s="35"/>
      <c r="F342" s="36"/>
      <c r="G342" s="35"/>
      <c r="H342" s="35"/>
    </row>
    <row r="343" spans="1:8" ht="14.25" customHeight="1">
      <c r="A343" s="34"/>
      <c r="B343" s="35"/>
      <c r="C343" s="36"/>
      <c r="D343" s="36"/>
      <c r="E343" s="35"/>
      <c r="F343" s="36"/>
      <c r="G343" s="35"/>
      <c r="H343" s="35"/>
    </row>
    <row r="344" spans="1:8" ht="14.25" customHeight="1">
      <c r="A344" s="34"/>
      <c r="B344" s="35"/>
      <c r="C344" s="36"/>
      <c r="D344" s="36"/>
      <c r="E344" s="35"/>
      <c r="F344" s="36"/>
      <c r="G344" s="35"/>
      <c r="H344" s="35"/>
    </row>
    <row r="345" spans="1:8" ht="14.25" customHeight="1">
      <c r="A345" s="34"/>
      <c r="B345" s="35"/>
      <c r="C345" s="36"/>
      <c r="D345" s="36"/>
      <c r="E345" s="35"/>
      <c r="F345" s="36"/>
      <c r="G345" s="35"/>
      <c r="H345" s="35"/>
    </row>
    <row r="346" spans="1:8" ht="14.25" customHeight="1">
      <c r="A346" s="34"/>
      <c r="B346" s="35"/>
      <c r="C346" s="36"/>
      <c r="D346" s="36"/>
      <c r="E346" s="35"/>
      <c r="F346" s="36"/>
      <c r="G346" s="35"/>
      <c r="H346" s="35"/>
    </row>
    <row r="347" spans="1:8" ht="14.25" customHeight="1">
      <c r="A347" s="34"/>
      <c r="B347" s="35"/>
      <c r="C347" s="36"/>
      <c r="D347" s="36"/>
      <c r="E347" s="35"/>
      <c r="F347" s="36"/>
      <c r="G347" s="35"/>
      <c r="H347" s="35"/>
    </row>
    <row r="348" spans="1:8" ht="14.25" customHeight="1">
      <c r="A348" s="34"/>
      <c r="B348" s="35"/>
      <c r="C348" s="36"/>
      <c r="D348" s="36"/>
      <c r="E348" s="35"/>
      <c r="F348" s="36"/>
      <c r="G348" s="35"/>
      <c r="H348" s="35"/>
    </row>
    <row r="349" spans="1:8" ht="14.25" customHeight="1">
      <c r="A349" s="34"/>
      <c r="B349" s="35"/>
      <c r="C349" s="36"/>
      <c r="D349" s="36"/>
      <c r="E349" s="35"/>
      <c r="F349" s="36"/>
      <c r="G349" s="35"/>
      <c r="H349" s="35"/>
    </row>
    <row r="350" spans="1:8" ht="14.25" customHeight="1">
      <c r="A350" s="34"/>
      <c r="B350" s="35"/>
      <c r="C350" s="36"/>
      <c r="D350" s="36"/>
      <c r="E350" s="35"/>
      <c r="F350" s="36"/>
      <c r="G350" s="35"/>
      <c r="H350" s="35"/>
    </row>
    <row r="351" spans="1:8" ht="14.25" customHeight="1">
      <c r="A351" s="34"/>
      <c r="B351" s="35"/>
      <c r="C351" s="36"/>
      <c r="D351" s="36"/>
      <c r="E351" s="35"/>
      <c r="F351" s="36"/>
      <c r="G351" s="35"/>
      <c r="H351" s="35"/>
    </row>
    <row r="352" spans="1:8" ht="14.25" customHeight="1">
      <c r="A352" s="34"/>
      <c r="B352" s="35"/>
      <c r="C352" s="36"/>
      <c r="D352" s="36"/>
      <c r="E352" s="35"/>
      <c r="F352" s="36"/>
      <c r="G352" s="35"/>
      <c r="H352" s="35"/>
    </row>
    <row r="353" spans="1:8" ht="14.25" customHeight="1">
      <c r="A353" s="34"/>
      <c r="B353" s="35"/>
      <c r="C353" s="36"/>
      <c r="D353" s="36"/>
      <c r="E353" s="35"/>
      <c r="F353" s="36"/>
      <c r="G353" s="35"/>
      <c r="H353" s="35"/>
    </row>
    <row r="354" spans="1:8" ht="14.25" customHeight="1">
      <c r="A354" s="34"/>
      <c r="B354" s="35"/>
      <c r="C354" s="36"/>
      <c r="D354" s="36"/>
      <c r="E354" s="35"/>
      <c r="F354" s="36"/>
      <c r="G354" s="35"/>
      <c r="H354" s="35"/>
    </row>
    <row r="355" spans="1:8" ht="14.25" customHeight="1">
      <c r="A355" s="34"/>
      <c r="B355" s="35"/>
      <c r="C355" s="36"/>
      <c r="D355" s="36"/>
      <c r="E355" s="35"/>
      <c r="F355" s="36"/>
      <c r="G355" s="35"/>
      <c r="H355" s="35"/>
    </row>
    <row r="356" spans="1:8" ht="14.25" customHeight="1">
      <c r="A356" s="34"/>
      <c r="B356" s="35"/>
      <c r="C356" s="36"/>
      <c r="D356" s="36"/>
      <c r="E356" s="35"/>
      <c r="F356" s="36"/>
      <c r="G356" s="35"/>
      <c r="H356" s="35"/>
    </row>
    <row r="357" spans="1:8" ht="14.25" customHeight="1">
      <c r="A357" s="34"/>
      <c r="B357" s="35"/>
      <c r="C357" s="36"/>
      <c r="D357" s="36"/>
      <c r="E357" s="35"/>
      <c r="F357" s="36"/>
      <c r="G357" s="35"/>
      <c r="H357" s="35"/>
    </row>
    <row r="358" spans="1:8" ht="14.25" customHeight="1">
      <c r="A358" s="34"/>
      <c r="B358" s="35"/>
      <c r="C358" s="36"/>
      <c r="D358" s="36"/>
      <c r="E358" s="35"/>
      <c r="F358" s="36"/>
      <c r="G358" s="35"/>
      <c r="H358" s="35"/>
    </row>
    <row r="359" spans="1:8" ht="14.25" customHeight="1">
      <c r="A359" s="34"/>
      <c r="B359" s="35"/>
      <c r="C359" s="36"/>
      <c r="D359" s="36"/>
      <c r="E359" s="35"/>
      <c r="F359" s="36"/>
      <c r="G359" s="35"/>
      <c r="H359" s="35"/>
    </row>
    <row r="360" spans="1:8" ht="14.25" customHeight="1">
      <c r="A360" s="34"/>
      <c r="B360" s="35"/>
      <c r="C360" s="36"/>
      <c r="D360" s="36"/>
      <c r="E360" s="35"/>
      <c r="F360" s="36"/>
      <c r="G360" s="35"/>
      <c r="H360" s="35"/>
    </row>
    <row r="361" spans="1:8" ht="14.25" customHeight="1">
      <c r="A361" s="34"/>
      <c r="B361" s="35"/>
      <c r="C361" s="36"/>
      <c r="D361" s="36"/>
      <c r="E361" s="35"/>
      <c r="F361" s="36"/>
      <c r="G361" s="35"/>
      <c r="H361" s="35"/>
    </row>
    <row r="362" spans="1:8" ht="14.25" customHeight="1">
      <c r="A362" s="34"/>
      <c r="B362" s="35"/>
      <c r="C362" s="36"/>
      <c r="D362" s="36"/>
      <c r="E362" s="35"/>
      <c r="F362" s="36"/>
      <c r="G362" s="35"/>
      <c r="H362" s="35"/>
    </row>
    <row r="363" spans="1:8" ht="14.25" customHeight="1">
      <c r="A363" s="34"/>
      <c r="B363" s="35"/>
      <c r="C363" s="36"/>
      <c r="D363" s="36"/>
      <c r="E363" s="35"/>
      <c r="F363" s="36"/>
      <c r="G363" s="35"/>
      <c r="H363" s="35"/>
    </row>
    <row r="364" spans="1:8" ht="14.25" customHeight="1">
      <c r="A364" s="34"/>
      <c r="B364" s="35"/>
      <c r="C364" s="36"/>
      <c r="D364" s="36"/>
      <c r="E364" s="35"/>
      <c r="F364" s="36"/>
      <c r="G364" s="35"/>
      <c r="H364" s="35"/>
    </row>
    <row r="365" spans="1:8" ht="14.25" customHeight="1">
      <c r="A365" s="34"/>
      <c r="B365" s="35"/>
      <c r="C365" s="36"/>
      <c r="D365" s="36"/>
      <c r="E365" s="35"/>
      <c r="F365" s="36"/>
      <c r="G365" s="35"/>
      <c r="H365" s="35"/>
    </row>
    <row r="366" spans="1:8" ht="14.25" customHeight="1">
      <c r="A366" s="34"/>
      <c r="B366" s="35"/>
      <c r="C366" s="36"/>
      <c r="D366" s="36"/>
      <c r="E366" s="35"/>
      <c r="F366" s="36"/>
      <c r="G366" s="35"/>
      <c r="H366" s="35"/>
    </row>
    <row r="367" spans="1:8" ht="14.25" customHeight="1">
      <c r="A367" s="34"/>
      <c r="B367" s="35"/>
      <c r="C367" s="36"/>
      <c r="D367" s="36"/>
      <c r="E367" s="35"/>
      <c r="F367" s="36"/>
      <c r="G367" s="35"/>
      <c r="H367" s="35"/>
    </row>
    <row r="368" spans="1:8" ht="14.25" customHeight="1">
      <c r="A368" s="34"/>
      <c r="B368" s="35"/>
      <c r="C368" s="36"/>
      <c r="D368" s="36"/>
      <c r="E368" s="35"/>
      <c r="F368" s="36"/>
      <c r="G368" s="35"/>
      <c r="H368" s="35"/>
    </row>
    <row r="369" spans="1:8" ht="14.25" customHeight="1">
      <c r="A369" s="34"/>
      <c r="B369" s="35"/>
      <c r="C369" s="36"/>
      <c r="D369" s="36"/>
      <c r="E369" s="35"/>
      <c r="F369" s="36"/>
      <c r="G369" s="35"/>
      <c r="H369" s="35"/>
    </row>
    <row r="370" spans="1:8" ht="14.25" customHeight="1">
      <c r="A370" s="34"/>
      <c r="B370" s="35"/>
      <c r="C370" s="36"/>
      <c r="D370" s="36"/>
      <c r="E370" s="35"/>
      <c r="F370" s="36"/>
      <c r="G370" s="35"/>
      <c r="H370" s="35"/>
    </row>
    <row r="371" spans="1:8" ht="14.25" customHeight="1">
      <c r="A371" s="34"/>
      <c r="B371" s="35"/>
      <c r="C371" s="36"/>
      <c r="D371" s="36"/>
      <c r="E371" s="35"/>
      <c r="F371" s="36"/>
      <c r="G371" s="35"/>
      <c r="H371" s="35"/>
    </row>
    <row r="372" spans="1:8" ht="14.25" customHeight="1">
      <c r="A372" s="34"/>
      <c r="B372" s="35"/>
      <c r="C372" s="36"/>
      <c r="D372" s="36"/>
      <c r="E372" s="35"/>
      <c r="F372" s="36"/>
      <c r="G372" s="35"/>
      <c r="H372" s="35"/>
    </row>
    <row r="373" spans="1:8" ht="14.25" customHeight="1">
      <c r="A373" s="34"/>
      <c r="B373" s="35"/>
      <c r="C373" s="36"/>
      <c r="D373" s="36"/>
      <c r="E373" s="35"/>
      <c r="F373" s="36"/>
      <c r="G373" s="35"/>
      <c r="H373" s="35"/>
    </row>
    <row r="374" spans="1:8" ht="14.25" customHeight="1">
      <c r="A374" s="34"/>
      <c r="B374" s="35"/>
      <c r="C374" s="36"/>
      <c r="D374" s="36"/>
      <c r="E374" s="35"/>
      <c r="F374" s="36"/>
      <c r="G374" s="35"/>
      <c r="H374" s="35"/>
    </row>
    <row r="375" spans="1:8" ht="14.25" customHeight="1">
      <c r="A375" s="34"/>
      <c r="B375" s="35"/>
      <c r="C375" s="36"/>
      <c r="D375" s="36"/>
      <c r="E375" s="35"/>
      <c r="F375" s="36"/>
      <c r="G375" s="35"/>
      <c r="H375" s="35"/>
    </row>
    <row r="376" spans="1:8" ht="14.25" customHeight="1">
      <c r="A376" s="34"/>
      <c r="B376" s="35"/>
      <c r="C376" s="36"/>
      <c r="D376" s="36"/>
      <c r="E376" s="35"/>
      <c r="F376" s="36"/>
      <c r="G376" s="35"/>
      <c r="H376" s="35"/>
    </row>
    <row r="377" spans="1:8" ht="14.25" customHeight="1">
      <c r="A377" s="34"/>
      <c r="B377" s="35"/>
      <c r="C377" s="36"/>
      <c r="D377" s="36"/>
      <c r="E377" s="35"/>
      <c r="F377" s="36"/>
      <c r="G377" s="35"/>
      <c r="H377" s="35"/>
    </row>
    <row r="378" spans="1:8" ht="14.25" customHeight="1">
      <c r="A378" s="34"/>
      <c r="B378" s="35"/>
      <c r="C378" s="36"/>
      <c r="D378" s="36"/>
      <c r="E378" s="35"/>
      <c r="F378" s="36"/>
      <c r="G378" s="35"/>
      <c r="H378" s="35"/>
    </row>
    <row r="379" spans="1:8" ht="14.25" customHeight="1">
      <c r="A379" s="34"/>
      <c r="B379" s="35"/>
      <c r="C379" s="36"/>
      <c r="D379" s="36"/>
      <c r="E379" s="35"/>
      <c r="F379" s="36"/>
      <c r="G379" s="35"/>
      <c r="H379" s="35"/>
    </row>
    <row r="380" spans="1:8" ht="14.25" customHeight="1">
      <c r="A380" s="34"/>
      <c r="B380" s="35"/>
      <c r="C380" s="36"/>
      <c r="D380" s="36"/>
      <c r="E380" s="35"/>
      <c r="F380" s="36"/>
      <c r="G380" s="35"/>
      <c r="H380" s="35"/>
    </row>
    <row r="381" spans="1:8" ht="14.25" customHeight="1">
      <c r="A381" s="34"/>
      <c r="B381" s="35"/>
      <c r="C381" s="36"/>
      <c r="D381" s="36"/>
      <c r="E381" s="35"/>
      <c r="F381" s="36"/>
      <c r="G381" s="35"/>
      <c r="H381" s="35"/>
    </row>
    <row r="382" spans="1:8" ht="14.25" customHeight="1">
      <c r="A382" s="34"/>
      <c r="B382" s="35"/>
      <c r="C382" s="36"/>
      <c r="D382" s="36"/>
      <c r="E382" s="35"/>
      <c r="F382" s="36"/>
      <c r="G382" s="35"/>
      <c r="H382" s="35"/>
    </row>
    <row r="383" spans="1:8" ht="14.25" customHeight="1">
      <c r="A383" s="34"/>
      <c r="B383" s="35"/>
      <c r="C383" s="36"/>
      <c r="D383" s="36"/>
      <c r="E383" s="35"/>
      <c r="F383" s="36"/>
      <c r="G383" s="35"/>
      <c r="H383" s="35"/>
    </row>
    <row r="384" spans="1:8" ht="14.25" customHeight="1">
      <c r="A384" s="34"/>
      <c r="B384" s="35"/>
      <c r="C384" s="36"/>
      <c r="D384" s="36"/>
      <c r="E384" s="35"/>
      <c r="F384" s="36"/>
      <c r="G384" s="35"/>
      <c r="H384" s="35"/>
    </row>
    <row r="385" spans="1:8" ht="14.25" customHeight="1">
      <c r="A385" s="34"/>
      <c r="B385" s="35"/>
      <c r="C385" s="36"/>
      <c r="D385" s="36"/>
      <c r="E385" s="35"/>
      <c r="F385" s="36"/>
      <c r="G385" s="35"/>
      <c r="H385" s="35"/>
    </row>
    <row r="386" spans="1:8" ht="14.25" customHeight="1">
      <c r="A386" s="34"/>
      <c r="B386" s="35"/>
      <c r="C386" s="36"/>
      <c r="D386" s="36"/>
      <c r="E386" s="35"/>
      <c r="F386" s="36"/>
      <c r="G386" s="35"/>
      <c r="H386" s="35"/>
    </row>
    <row r="387" spans="1:8" ht="14.25" customHeight="1">
      <c r="A387" s="34"/>
      <c r="B387" s="35"/>
      <c r="C387" s="36"/>
      <c r="D387" s="36"/>
      <c r="E387" s="35"/>
      <c r="F387" s="36"/>
      <c r="G387" s="35"/>
      <c r="H387" s="35"/>
    </row>
    <row r="388" spans="1:8" ht="14.25" customHeight="1">
      <c r="A388" s="34"/>
      <c r="B388" s="35"/>
      <c r="C388" s="36"/>
      <c r="D388" s="36"/>
      <c r="E388" s="35"/>
      <c r="F388" s="36"/>
      <c r="G388" s="35"/>
      <c r="H388" s="35"/>
    </row>
    <row r="389" spans="1:8" ht="14.25" customHeight="1">
      <c r="A389" s="34"/>
      <c r="B389" s="35"/>
      <c r="C389" s="36"/>
      <c r="D389" s="36"/>
      <c r="E389" s="35"/>
      <c r="F389" s="36"/>
      <c r="G389" s="35"/>
      <c r="H389" s="35"/>
    </row>
    <row r="390" spans="1:8" ht="14.25" customHeight="1">
      <c r="A390" s="34"/>
      <c r="B390" s="35"/>
      <c r="C390" s="36"/>
      <c r="D390" s="36"/>
      <c r="E390" s="35"/>
      <c r="F390" s="36"/>
      <c r="G390" s="35"/>
      <c r="H390" s="35"/>
    </row>
    <row r="391" spans="1:8" ht="14.25" customHeight="1">
      <c r="A391" s="34"/>
      <c r="B391" s="35"/>
      <c r="C391" s="36"/>
      <c r="D391" s="36"/>
      <c r="E391" s="35"/>
      <c r="F391" s="36"/>
      <c r="G391" s="35"/>
      <c r="H391" s="35"/>
    </row>
    <row r="392" spans="1:8" ht="14.25" customHeight="1">
      <c r="A392" s="34"/>
      <c r="B392" s="35"/>
      <c r="C392" s="36"/>
      <c r="D392" s="36"/>
      <c r="E392" s="35"/>
      <c r="F392" s="36"/>
      <c r="G392" s="35"/>
      <c r="H392" s="35"/>
    </row>
    <row r="393" spans="1:8" ht="14.25" customHeight="1">
      <c r="A393" s="34"/>
      <c r="B393" s="35"/>
      <c r="C393" s="36"/>
      <c r="D393" s="36"/>
      <c r="E393" s="35"/>
      <c r="F393" s="36"/>
      <c r="G393" s="35"/>
      <c r="H393" s="35"/>
    </row>
    <row r="394" spans="1:8" ht="14.25" customHeight="1">
      <c r="A394" s="34"/>
      <c r="B394" s="35"/>
      <c r="C394" s="36"/>
      <c r="D394" s="36"/>
      <c r="E394" s="35"/>
      <c r="F394" s="36"/>
      <c r="G394" s="35"/>
      <c r="H394" s="35"/>
    </row>
    <row r="395" spans="1:8" ht="14.25" customHeight="1">
      <c r="A395" s="34"/>
      <c r="B395" s="35"/>
      <c r="C395" s="36"/>
      <c r="D395" s="36"/>
      <c r="E395" s="35"/>
      <c r="F395" s="36"/>
      <c r="G395" s="35"/>
      <c r="H395" s="35"/>
    </row>
    <row r="396" spans="1:8" ht="14.25" customHeight="1">
      <c r="A396" s="34"/>
      <c r="B396" s="35"/>
      <c r="C396" s="36"/>
      <c r="D396" s="36"/>
      <c r="E396" s="35"/>
      <c r="F396" s="36"/>
      <c r="G396" s="35"/>
      <c r="H396" s="35"/>
    </row>
    <row r="397" spans="1:8" ht="14.25" customHeight="1">
      <c r="A397" s="34"/>
      <c r="B397" s="35"/>
      <c r="C397" s="36"/>
      <c r="D397" s="36"/>
      <c r="E397" s="35"/>
      <c r="F397" s="36"/>
      <c r="G397" s="35"/>
      <c r="H397" s="35"/>
    </row>
    <row r="398" spans="1:8" ht="14.25" customHeight="1">
      <c r="A398" s="34"/>
      <c r="B398" s="35"/>
      <c r="C398" s="36"/>
      <c r="D398" s="36"/>
      <c r="E398" s="35"/>
      <c r="F398" s="36"/>
      <c r="G398" s="35"/>
      <c r="H398" s="35"/>
    </row>
    <row r="399" spans="1:8" ht="14.25" customHeight="1">
      <c r="A399" s="34"/>
      <c r="B399" s="35"/>
      <c r="C399" s="36"/>
      <c r="D399" s="36"/>
      <c r="E399" s="35"/>
      <c r="F399" s="36"/>
      <c r="G399" s="35"/>
      <c r="H399" s="35"/>
    </row>
    <row r="400" spans="1:8" ht="14.25" customHeight="1">
      <c r="A400" s="34"/>
      <c r="B400" s="35"/>
      <c r="C400" s="36"/>
      <c r="D400" s="36"/>
      <c r="E400" s="35"/>
      <c r="F400" s="36"/>
      <c r="G400" s="35"/>
      <c r="H400" s="35"/>
    </row>
    <row r="401" spans="1:8" ht="14.25" customHeight="1">
      <c r="A401" s="34"/>
      <c r="B401" s="35"/>
      <c r="C401" s="36"/>
      <c r="D401" s="36"/>
      <c r="E401" s="35"/>
      <c r="F401" s="36"/>
      <c r="G401" s="35"/>
      <c r="H401" s="35"/>
    </row>
    <row r="402" spans="1:8" ht="14.25" customHeight="1">
      <c r="A402" s="34"/>
      <c r="B402" s="35"/>
      <c r="C402" s="36"/>
      <c r="D402" s="36"/>
      <c r="E402" s="35"/>
      <c r="F402" s="36"/>
      <c r="G402" s="35"/>
      <c r="H402" s="35"/>
    </row>
    <row r="403" spans="1:8" ht="14.25" customHeight="1">
      <c r="A403" s="34"/>
      <c r="B403" s="35"/>
      <c r="C403" s="36"/>
      <c r="D403" s="36"/>
      <c r="E403" s="35"/>
      <c r="F403" s="36"/>
      <c r="G403" s="35"/>
      <c r="H403" s="35"/>
    </row>
    <row r="404" spans="1:8" ht="14.25" customHeight="1">
      <c r="A404" s="34"/>
      <c r="B404" s="35"/>
      <c r="C404" s="36"/>
      <c r="D404" s="36"/>
      <c r="E404" s="35"/>
      <c r="F404" s="36"/>
      <c r="G404" s="35"/>
      <c r="H404" s="35"/>
    </row>
    <row r="405" spans="1:8" ht="14.25" customHeight="1">
      <c r="A405" s="34"/>
      <c r="B405" s="35"/>
      <c r="C405" s="36"/>
      <c r="D405" s="36"/>
      <c r="E405" s="35"/>
      <c r="F405" s="36"/>
      <c r="G405" s="35"/>
      <c r="H405" s="35"/>
    </row>
    <row r="406" spans="1:8" ht="14.25" customHeight="1">
      <c r="A406" s="34"/>
      <c r="B406" s="35"/>
      <c r="C406" s="36"/>
      <c r="D406" s="36"/>
      <c r="E406" s="35"/>
      <c r="F406" s="36"/>
      <c r="G406" s="35"/>
      <c r="H406" s="35"/>
    </row>
    <row r="407" spans="1:8" ht="14.25" customHeight="1">
      <c r="A407" s="34"/>
      <c r="B407" s="35"/>
      <c r="C407" s="36"/>
      <c r="D407" s="36"/>
      <c r="E407" s="35"/>
      <c r="F407" s="36"/>
      <c r="G407" s="35"/>
      <c r="H407" s="35"/>
    </row>
    <row r="408" spans="1:8" ht="14.25" customHeight="1">
      <c r="A408" s="34"/>
      <c r="B408" s="35"/>
      <c r="C408" s="36"/>
      <c r="D408" s="36"/>
      <c r="E408" s="35"/>
      <c r="F408" s="36"/>
      <c r="G408" s="35"/>
      <c r="H408" s="35"/>
    </row>
    <row r="409" spans="1:8" ht="14.25" customHeight="1">
      <c r="A409" s="34"/>
      <c r="B409" s="35"/>
      <c r="C409" s="36"/>
      <c r="D409" s="36"/>
      <c r="E409" s="35"/>
      <c r="F409" s="36"/>
      <c r="G409" s="35"/>
      <c r="H409" s="35"/>
    </row>
    <row r="410" spans="1:8" ht="14.25" customHeight="1">
      <c r="A410" s="34"/>
      <c r="B410" s="35"/>
      <c r="C410" s="36"/>
      <c r="D410" s="36"/>
      <c r="E410" s="35"/>
      <c r="F410" s="36"/>
      <c r="G410" s="35"/>
      <c r="H410" s="35"/>
    </row>
    <row r="411" spans="1:8" ht="14.25" customHeight="1">
      <c r="A411" s="34"/>
      <c r="B411" s="35"/>
      <c r="C411" s="36"/>
      <c r="D411" s="36"/>
      <c r="E411" s="35"/>
      <c r="F411" s="36"/>
      <c r="G411" s="35"/>
      <c r="H411" s="35"/>
    </row>
    <row r="412" spans="1:8" ht="14.25" customHeight="1">
      <c r="A412" s="34"/>
      <c r="B412" s="35"/>
      <c r="C412" s="36"/>
      <c r="D412" s="36"/>
      <c r="E412" s="35"/>
      <c r="F412" s="36"/>
      <c r="G412" s="35"/>
      <c r="H412" s="35"/>
    </row>
    <row r="413" spans="1:8" ht="14.25" customHeight="1">
      <c r="A413" s="34"/>
      <c r="B413" s="35"/>
      <c r="C413" s="36"/>
      <c r="D413" s="36"/>
      <c r="E413" s="35"/>
      <c r="F413" s="36"/>
      <c r="G413" s="35"/>
      <c r="H413" s="35"/>
    </row>
    <row r="414" spans="1:8" ht="14.25" customHeight="1">
      <c r="A414" s="34"/>
      <c r="B414" s="35"/>
      <c r="C414" s="36"/>
      <c r="D414" s="36"/>
      <c r="E414" s="35"/>
      <c r="F414" s="36"/>
      <c r="G414" s="35"/>
      <c r="H414" s="35"/>
    </row>
    <row r="415" spans="1:8" ht="14.25" customHeight="1">
      <c r="A415" s="34"/>
      <c r="B415" s="35"/>
      <c r="C415" s="36"/>
      <c r="D415" s="36"/>
      <c r="E415" s="35"/>
      <c r="F415" s="36"/>
      <c r="G415" s="35"/>
      <c r="H415" s="35"/>
    </row>
    <row r="416" spans="1:8" ht="14.25" customHeight="1">
      <c r="A416" s="34"/>
      <c r="B416" s="35"/>
      <c r="C416" s="36"/>
      <c r="D416" s="36"/>
      <c r="E416" s="35"/>
      <c r="F416" s="36"/>
      <c r="G416" s="35"/>
      <c r="H416" s="35"/>
    </row>
    <row r="417" spans="1:8" ht="14.25" customHeight="1">
      <c r="A417" s="34"/>
      <c r="B417" s="35"/>
      <c r="C417" s="36"/>
      <c r="D417" s="36"/>
      <c r="E417" s="35"/>
      <c r="F417" s="36"/>
      <c r="G417" s="35"/>
      <c r="H417" s="35"/>
    </row>
    <row r="418" spans="1:8" ht="14.25" customHeight="1">
      <c r="A418" s="34"/>
      <c r="B418" s="35"/>
      <c r="C418" s="36"/>
      <c r="D418" s="36"/>
      <c r="E418" s="35"/>
      <c r="F418" s="36"/>
      <c r="G418" s="35"/>
      <c r="H418" s="35"/>
    </row>
    <row r="419" spans="1:8" ht="14.25" customHeight="1">
      <c r="A419" s="34"/>
      <c r="B419" s="35"/>
      <c r="C419" s="36"/>
      <c r="D419" s="36"/>
      <c r="E419" s="35"/>
      <c r="F419" s="36"/>
      <c r="G419" s="35"/>
      <c r="H419" s="35"/>
    </row>
    <row r="420" spans="1:8" ht="14.25" customHeight="1">
      <c r="A420" s="34"/>
      <c r="B420" s="35"/>
      <c r="C420" s="36"/>
      <c r="D420" s="36"/>
      <c r="E420" s="35"/>
      <c r="F420" s="36"/>
      <c r="G420" s="35"/>
      <c r="H420" s="35"/>
    </row>
    <row r="421" spans="1:8" ht="14.25" customHeight="1">
      <c r="A421" s="34"/>
      <c r="B421" s="35"/>
      <c r="C421" s="36"/>
      <c r="D421" s="36"/>
      <c r="E421" s="35"/>
      <c r="F421" s="36"/>
      <c r="G421" s="35"/>
      <c r="H421" s="35"/>
    </row>
    <row r="422" spans="1:8" ht="14.25" customHeight="1">
      <c r="A422" s="34"/>
      <c r="B422" s="35"/>
      <c r="C422" s="36"/>
      <c r="D422" s="36"/>
      <c r="E422" s="35"/>
      <c r="F422" s="36"/>
      <c r="G422" s="35"/>
      <c r="H422" s="35"/>
    </row>
    <row r="423" spans="1:8" ht="14.25" customHeight="1">
      <c r="A423" s="34"/>
      <c r="B423" s="35"/>
      <c r="C423" s="36"/>
      <c r="D423" s="36"/>
      <c r="E423" s="35"/>
      <c r="F423" s="36"/>
      <c r="G423" s="35"/>
      <c r="H423" s="35"/>
    </row>
    <row r="424" spans="1:8" ht="14.25" customHeight="1">
      <c r="A424" s="34"/>
      <c r="B424" s="35"/>
      <c r="C424" s="36"/>
      <c r="D424" s="36"/>
      <c r="E424" s="35"/>
      <c r="F424" s="36"/>
      <c r="G424" s="35"/>
      <c r="H424" s="35"/>
    </row>
    <row r="425" spans="1:8" ht="14.25" customHeight="1">
      <c r="A425" s="34"/>
      <c r="B425" s="35"/>
      <c r="C425" s="36"/>
      <c r="D425" s="36"/>
      <c r="E425" s="35"/>
      <c r="F425" s="36"/>
      <c r="G425" s="35"/>
      <c r="H425" s="35"/>
    </row>
    <row r="426" spans="1:8" ht="14.25" customHeight="1">
      <c r="A426" s="34"/>
      <c r="B426" s="35"/>
      <c r="C426" s="36"/>
      <c r="D426" s="36"/>
      <c r="E426" s="35"/>
      <c r="F426" s="36"/>
      <c r="G426" s="35"/>
      <c r="H426" s="35"/>
    </row>
    <row r="427" spans="1:8" ht="14.25" customHeight="1">
      <c r="A427" s="34"/>
      <c r="B427" s="35"/>
      <c r="C427" s="36"/>
      <c r="D427" s="36"/>
      <c r="E427" s="35"/>
      <c r="F427" s="36"/>
      <c r="G427" s="35"/>
      <c r="H427" s="35"/>
    </row>
    <row r="428" spans="1:8" ht="14.25" customHeight="1">
      <c r="A428" s="34"/>
      <c r="B428" s="35"/>
      <c r="C428" s="36"/>
      <c r="D428" s="36"/>
      <c r="E428" s="35"/>
      <c r="F428" s="36"/>
      <c r="G428" s="35"/>
      <c r="H428" s="35"/>
    </row>
    <row r="429" spans="1:8" ht="14.25" customHeight="1">
      <c r="A429" s="34"/>
      <c r="B429" s="35"/>
      <c r="C429" s="36"/>
      <c r="D429" s="36"/>
      <c r="E429" s="35"/>
      <c r="F429" s="36"/>
      <c r="G429" s="35"/>
      <c r="H429" s="35"/>
    </row>
    <row r="430" spans="1:8" ht="14.25" customHeight="1">
      <c r="A430" s="34"/>
      <c r="B430" s="35"/>
      <c r="C430" s="36"/>
      <c r="D430" s="36"/>
      <c r="E430" s="35"/>
      <c r="F430" s="36"/>
      <c r="G430" s="35"/>
      <c r="H430" s="35"/>
    </row>
    <row r="431" spans="1:8" ht="14.25" customHeight="1">
      <c r="A431" s="34"/>
      <c r="B431" s="35"/>
      <c r="C431" s="36"/>
      <c r="D431" s="36"/>
      <c r="E431" s="35"/>
      <c r="F431" s="36"/>
      <c r="G431" s="35"/>
      <c r="H431" s="35"/>
    </row>
    <row r="432" spans="1:8" ht="14.25" customHeight="1">
      <c r="A432" s="34"/>
      <c r="B432" s="35"/>
      <c r="C432" s="36"/>
      <c r="D432" s="36"/>
      <c r="E432" s="35"/>
      <c r="F432" s="36"/>
      <c r="G432" s="35"/>
      <c r="H432" s="35"/>
    </row>
    <row r="433" spans="1:8" ht="14.25" customHeight="1">
      <c r="A433" s="34"/>
      <c r="B433" s="35"/>
      <c r="C433" s="36"/>
      <c r="D433" s="36"/>
      <c r="E433" s="35"/>
      <c r="F433" s="36"/>
      <c r="G433" s="35"/>
      <c r="H433" s="35"/>
    </row>
    <row r="434" spans="1:8" ht="14.25" customHeight="1">
      <c r="A434" s="34"/>
      <c r="B434" s="35"/>
      <c r="C434" s="36"/>
      <c r="D434" s="36"/>
      <c r="E434" s="35"/>
      <c r="F434" s="36"/>
      <c r="G434" s="35"/>
      <c r="H434" s="35"/>
    </row>
    <row r="435" spans="1:8" ht="14.25" customHeight="1">
      <c r="A435" s="34"/>
      <c r="B435" s="35"/>
      <c r="C435" s="36"/>
      <c r="D435" s="36"/>
      <c r="E435" s="35"/>
      <c r="F435" s="36"/>
      <c r="G435" s="35"/>
      <c r="H435" s="35"/>
    </row>
    <row r="436" spans="1:8" ht="14.25" customHeight="1">
      <c r="A436" s="34"/>
      <c r="B436" s="35"/>
      <c r="C436" s="36"/>
      <c r="D436" s="36"/>
      <c r="E436" s="35"/>
      <c r="F436" s="36"/>
      <c r="G436" s="35"/>
      <c r="H436" s="35"/>
    </row>
    <row r="437" spans="1:8" ht="14.25" customHeight="1">
      <c r="A437" s="34"/>
      <c r="B437" s="35"/>
      <c r="C437" s="36"/>
      <c r="D437" s="36"/>
      <c r="E437" s="35"/>
      <c r="F437" s="36"/>
      <c r="G437" s="35"/>
      <c r="H437" s="35"/>
    </row>
    <row r="438" spans="1:8" ht="14.25" customHeight="1">
      <c r="A438" s="34"/>
      <c r="B438" s="35"/>
      <c r="C438" s="36"/>
      <c r="D438" s="36"/>
      <c r="E438" s="35"/>
      <c r="F438" s="36"/>
      <c r="G438" s="35"/>
      <c r="H438" s="35"/>
    </row>
    <row r="439" spans="1:8" ht="14.25" customHeight="1">
      <c r="A439" s="34"/>
      <c r="B439" s="35"/>
      <c r="C439" s="36"/>
      <c r="D439" s="36"/>
      <c r="E439" s="35"/>
      <c r="F439" s="36"/>
      <c r="G439" s="35"/>
      <c r="H439" s="35"/>
    </row>
    <row r="440" spans="1:8" ht="14.25" customHeight="1">
      <c r="A440" s="34"/>
      <c r="B440" s="35"/>
      <c r="C440" s="36"/>
      <c r="D440" s="36"/>
      <c r="E440" s="35"/>
      <c r="F440" s="36"/>
      <c r="G440" s="35"/>
      <c r="H440" s="35"/>
    </row>
    <row r="441" spans="1:8" ht="14.25" customHeight="1">
      <c r="A441" s="34"/>
      <c r="B441" s="35"/>
      <c r="C441" s="36"/>
      <c r="D441" s="36"/>
      <c r="E441" s="35"/>
      <c r="F441" s="36"/>
      <c r="G441" s="35"/>
      <c r="H441" s="35"/>
    </row>
    <row r="442" spans="1:8" ht="14.25" customHeight="1">
      <c r="A442" s="34"/>
      <c r="B442" s="35"/>
      <c r="C442" s="36"/>
      <c r="D442" s="36"/>
      <c r="E442" s="35"/>
      <c r="F442" s="36"/>
      <c r="G442" s="35"/>
      <c r="H442" s="35"/>
    </row>
    <row r="443" spans="1:8" ht="14.25" customHeight="1">
      <c r="A443" s="34"/>
      <c r="B443" s="35"/>
      <c r="C443" s="36"/>
      <c r="D443" s="36"/>
      <c r="E443" s="35"/>
      <c r="F443" s="36"/>
      <c r="G443" s="35"/>
      <c r="H443" s="35"/>
    </row>
    <row r="444" spans="1:8" ht="14.25" customHeight="1">
      <c r="A444" s="34"/>
      <c r="B444" s="35"/>
      <c r="C444" s="36"/>
      <c r="D444" s="36"/>
      <c r="E444" s="35"/>
      <c r="F444" s="36"/>
      <c r="G444" s="35"/>
      <c r="H444" s="35"/>
    </row>
    <row r="445" spans="1:8" ht="14.25" customHeight="1">
      <c r="A445" s="34"/>
      <c r="B445" s="35"/>
      <c r="C445" s="36"/>
      <c r="D445" s="36"/>
      <c r="E445" s="35"/>
      <c r="F445" s="36"/>
      <c r="G445" s="35"/>
      <c r="H445" s="35"/>
    </row>
    <row r="446" spans="1:8" ht="14.25" customHeight="1">
      <c r="A446" s="34"/>
      <c r="B446" s="35"/>
      <c r="C446" s="36"/>
      <c r="D446" s="36"/>
      <c r="E446" s="35"/>
      <c r="F446" s="36"/>
      <c r="G446" s="35"/>
      <c r="H446" s="35"/>
    </row>
    <row r="447" spans="1:8" ht="14.25" customHeight="1">
      <c r="A447" s="34"/>
      <c r="B447" s="35"/>
      <c r="C447" s="36"/>
      <c r="D447" s="36"/>
      <c r="E447" s="35"/>
      <c r="F447" s="36"/>
      <c r="G447" s="35"/>
      <c r="H447" s="35"/>
    </row>
    <row r="448" spans="1:8" ht="14.25" customHeight="1">
      <c r="A448" s="34"/>
      <c r="B448" s="35"/>
      <c r="C448" s="36"/>
      <c r="D448" s="36"/>
      <c r="E448" s="35"/>
      <c r="F448" s="36"/>
      <c r="G448" s="35"/>
      <c r="H448" s="35"/>
    </row>
    <row r="449" spans="1:8" ht="14.25" customHeight="1">
      <c r="A449" s="34"/>
      <c r="B449" s="35"/>
      <c r="C449" s="36"/>
      <c r="D449" s="36"/>
      <c r="E449" s="35"/>
      <c r="F449" s="36"/>
      <c r="G449" s="35"/>
      <c r="H449" s="35"/>
    </row>
    <row r="450" spans="1:8" ht="14.25" customHeight="1">
      <c r="A450" s="34"/>
      <c r="B450" s="35"/>
      <c r="C450" s="36"/>
      <c r="D450" s="36"/>
      <c r="E450" s="35"/>
      <c r="F450" s="36"/>
      <c r="G450" s="35"/>
      <c r="H450" s="35"/>
    </row>
    <row r="451" spans="1:8" ht="14.25" customHeight="1">
      <c r="A451" s="34"/>
      <c r="B451" s="35"/>
      <c r="C451" s="36"/>
      <c r="D451" s="36"/>
      <c r="E451" s="35"/>
      <c r="F451" s="36"/>
      <c r="G451" s="35"/>
      <c r="H451" s="35"/>
    </row>
    <row r="452" spans="1:8" ht="14.25" customHeight="1">
      <c r="A452" s="34"/>
      <c r="B452" s="35"/>
      <c r="C452" s="36"/>
      <c r="D452" s="36"/>
      <c r="E452" s="35"/>
      <c r="F452" s="36"/>
      <c r="G452" s="35"/>
      <c r="H452" s="35"/>
    </row>
    <row r="453" spans="1:8" ht="14.25" customHeight="1">
      <c r="A453" s="34"/>
      <c r="B453" s="35"/>
      <c r="C453" s="36"/>
      <c r="D453" s="36"/>
      <c r="E453" s="35"/>
      <c r="F453" s="36"/>
      <c r="G453" s="35"/>
      <c r="H453" s="35"/>
    </row>
    <row r="454" spans="1:8" ht="14.25" customHeight="1">
      <c r="A454" s="34"/>
      <c r="B454" s="35"/>
      <c r="C454" s="36"/>
      <c r="D454" s="36"/>
      <c r="E454" s="35"/>
      <c r="F454" s="36"/>
      <c r="G454" s="35"/>
      <c r="H454" s="35"/>
    </row>
    <row r="455" spans="1:8" ht="14.25" customHeight="1">
      <c r="A455" s="34"/>
      <c r="B455" s="35"/>
      <c r="C455" s="36"/>
      <c r="D455" s="36"/>
      <c r="E455" s="35"/>
      <c r="F455" s="36"/>
      <c r="G455" s="35"/>
      <c r="H455" s="35"/>
    </row>
    <row r="456" spans="1:8" ht="14.25" customHeight="1">
      <c r="A456" s="34"/>
      <c r="B456" s="35"/>
      <c r="C456" s="36"/>
      <c r="D456" s="36"/>
      <c r="E456" s="35"/>
      <c r="F456" s="36"/>
      <c r="G456" s="35"/>
      <c r="H456" s="35"/>
    </row>
    <row r="457" spans="1:8" ht="14.25" customHeight="1">
      <c r="A457" s="34"/>
      <c r="B457" s="35"/>
      <c r="C457" s="36"/>
      <c r="D457" s="36"/>
      <c r="E457" s="35"/>
      <c r="F457" s="36"/>
      <c r="G457" s="35"/>
      <c r="H457" s="35"/>
    </row>
    <row r="458" spans="1:8" ht="14.25" customHeight="1">
      <c r="A458" s="34"/>
      <c r="B458" s="35"/>
      <c r="C458" s="36"/>
      <c r="D458" s="36"/>
      <c r="E458" s="35"/>
      <c r="F458" s="36"/>
      <c r="G458" s="35"/>
      <c r="H458" s="35"/>
    </row>
    <row r="459" spans="1:8" ht="14.25" customHeight="1">
      <c r="A459" s="34"/>
      <c r="B459" s="35"/>
      <c r="C459" s="36"/>
      <c r="D459" s="36"/>
      <c r="E459" s="35"/>
      <c r="F459" s="36"/>
      <c r="G459" s="35"/>
      <c r="H459" s="35"/>
    </row>
    <row r="460" spans="1:8" ht="14.25" customHeight="1">
      <c r="A460" s="34"/>
      <c r="B460" s="35"/>
      <c r="C460" s="36"/>
      <c r="D460" s="36"/>
      <c r="E460" s="35"/>
      <c r="F460" s="36"/>
      <c r="G460" s="35"/>
      <c r="H460" s="35"/>
    </row>
    <row r="461" spans="1:8" ht="14.25" customHeight="1">
      <c r="A461" s="34"/>
      <c r="B461" s="35"/>
      <c r="C461" s="36"/>
      <c r="D461" s="36"/>
      <c r="E461" s="35"/>
      <c r="F461" s="36"/>
      <c r="G461" s="35"/>
      <c r="H461" s="35"/>
    </row>
    <row r="462" spans="1:8" ht="14.25" customHeight="1">
      <c r="A462" s="34"/>
      <c r="B462" s="35"/>
      <c r="C462" s="36"/>
      <c r="D462" s="36"/>
      <c r="E462" s="35"/>
      <c r="F462" s="36"/>
      <c r="G462" s="35"/>
      <c r="H462" s="35"/>
    </row>
    <row r="463" spans="1:8" ht="14.25" customHeight="1">
      <c r="A463" s="34"/>
      <c r="B463" s="35"/>
      <c r="C463" s="36"/>
      <c r="D463" s="36"/>
      <c r="E463" s="35"/>
      <c r="F463" s="36"/>
      <c r="G463" s="35"/>
      <c r="H463" s="35"/>
    </row>
    <row r="464" spans="1:8" ht="14.25" customHeight="1">
      <c r="A464" s="34"/>
      <c r="B464" s="35"/>
      <c r="C464" s="36"/>
      <c r="D464" s="36"/>
      <c r="E464" s="35"/>
      <c r="F464" s="36"/>
      <c r="G464" s="35"/>
      <c r="H464" s="35"/>
    </row>
    <row r="465" spans="1:8" ht="14.25" customHeight="1">
      <c r="A465" s="34"/>
      <c r="B465" s="35"/>
      <c r="C465" s="36"/>
      <c r="D465" s="36"/>
      <c r="E465" s="35"/>
      <c r="F465" s="36"/>
      <c r="G465" s="35"/>
      <c r="H465" s="35"/>
    </row>
    <row r="466" spans="1:8" ht="14.25" customHeight="1">
      <c r="A466" s="34"/>
      <c r="B466" s="35"/>
      <c r="C466" s="36"/>
      <c r="D466" s="36"/>
      <c r="E466" s="35"/>
      <c r="F466" s="36"/>
      <c r="G466" s="35"/>
      <c r="H466" s="35"/>
    </row>
    <row r="467" spans="1:8" ht="14.25" customHeight="1">
      <c r="A467" s="34"/>
      <c r="B467" s="35"/>
      <c r="C467" s="36"/>
      <c r="D467" s="36"/>
      <c r="E467" s="35"/>
      <c r="F467" s="36"/>
      <c r="G467" s="35"/>
      <c r="H467" s="35"/>
    </row>
    <row r="468" spans="1:8" ht="14.25" customHeight="1">
      <c r="A468" s="34"/>
      <c r="B468" s="35"/>
      <c r="C468" s="36"/>
      <c r="D468" s="36"/>
      <c r="E468" s="35"/>
      <c r="F468" s="36"/>
      <c r="G468" s="35"/>
      <c r="H468" s="35"/>
    </row>
    <row r="469" spans="1:8" ht="14.25" customHeight="1">
      <c r="A469" s="34"/>
      <c r="B469" s="35"/>
      <c r="C469" s="36"/>
      <c r="D469" s="36"/>
      <c r="E469" s="35"/>
      <c r="F469" s="36"/>
      <c r="G469" s="35"/>
      <c r="H469" s="35"/>
    </row>
    <row r="470" spans="1:8" ht="14.25" customHeight="1">
      <c r="A470" s="34"/>
      <c r="B470" s="35"/>
      <c r="C470" s="36"/>
      <c r="D470" s="36"/>
      <c r="E470" s="35"/>
      <c r="F470" s="36"/>
      <c r="G470" s="35"/>
      <c r="H470" s="35"/>
    </row>
    <row r="471" spans="1:8" ht="14.25" customHeight="1">
      <c r="A471" s="34"/>
      <c r="B471" s="35"/>
      <c r="C471" s="36"/>
      <c r="D471" s="36"/>
      <c r="E471" s="35"/>
      <c r="F471" s="36"/>
      <c r="G471" s="35"/>
      <c r="H471" s="35"/>
    </row>
    <row r="472" spans="1:8" ht="14.25" customHeight="1">
      <c r="A472" s="34"/>
      <c r="B472" s="35"/>
      <c r="C472" s="36"/>
      <c r="D472" s="36"/>
      <c r="E472" s="35"/>
      <c r="F472" s="36"/>
      <c r="G472" s="35"/>
      <c r="H472" s="35"/>
    </row>
    <row r="473" spans="1:8" ht="14.25" customHeight="1">
      <c r="A473" s="34"/>
      <c r="B473" s="35"/>
      <c r="C473" s="36"/>
      <c r="D473" s="36"/>
      <c r="E473" s="35"/>
      <c r="F473" s="36"/>
      <c r="G473" s="35"/>
      <c r="H473" s="35"/>
    </row>
    <row r="474" spans="1:8" ht="14.25" customHeight="1">
      <c r="A474" s="34"/>
      <c r="B474" s="35"/>
      <c r="C474" s="36"/>
      <c r="D474" s="36"/>
      <c r="E474" s="35"/>
      <c r="F474" s="36"/>
      <c r="G474" s="35"/>
      <c r="H474" s="35"/>
    </row>
    <row r="475" spans="1:8" ht="14.25" customHeight="1">
      <c r="A475" s="34"/>
      <c r="B475" s="35"/>
      <c r="C475" s="36"/>
      <c r="D475" s="36"/>
      <c r="E475" s="35"/>
      <c r="F475" s="36"/>
      <c r="G475" s="35"/>
      <c r="H475" s="35"/>
    </row>
    <row r="476" spans="1:8" ht="14.25" customHeight="1">
      <c r="A476" s="34"/>
      <c r="B476" s="35"/>
      <c r="C476" s="36"/>
      <c r="D476" s="36"/>
      <c r="E476" s="35"/>
      <c r="F476" s="36"/>
      <c r="G476" s="35"/>
      <c r="H476" s="35"/>
    </row>
    <row r="477" spans="1:8" ht="14.25" customHeight="1">
      <c r="A477" s="34"/>
      <c r="B477" s="35"/>
      <c r="C477" s="36"/>
      <c r="D477" s="36"/>
      <c r="E477" s="35"/>
      <c r="F477" s="36"/>
      <c r="G477" s="35"/>
      <c r="H477" s="35"/>
    </row>
    <row r="478" spans="1:8" ht="14.25" customHeight="1">
      <c r="A478" s="34"/>
      <c r="B478" s="35"/>
      <c r="C478" s="36"/>
      <c r="D478" s="36"/>
      <c r="E478" s="35"/>
      <c r="F478" s="36"/>
      <c r="G478" s="35"/>
      <c r="H478" s="35"/>
    </row>
    <row r="479" spans="1:8" ht="14.25" customHeight="1">
      <c r="A479" s="34"/>
      <c r="B479" s="35"/>
      <c r="C479" s="36"/>
      <c r="D479" s="36"/>
      <c r="E479" s="35"/>
      <c r="F479" s="36"/>
      <c r="G479" s="35"/>
      <c r="H479" s="35"/>
    </row>
    <row r="480" spans="1:8" ht="14.25" customHeight="1">
      <c r="A480" s="34"/>
      <c r="B480" s="35"/>
      <c r="C480" s="36"/>
      <c r="D480" s="36"/>
      <c r="E480" s="35"/>
      <c r="F480" s="36"/>
      <c r="G480" s="35"/>
      <c r="H480" s="35"/>
    </row>
    <row r="481" spans="1:8" ht="14.25" customHeight="1">
      <c r="A481" s="34"/>
      <c r="B481" s="35"/>
      <c r="C481" s="36"/>
      <c r="D481" s="36"/>
      <c r="E481" s="35"/>
      <c r="F481" s="36"/>
      <c r="G481" s="35"/>
      <c r="H481" s="35"/>
    </row>
    <row r="482" spans="1:8" ht="14.25" customHeight="1">
      <c r="A482" s="34"/>
      <c r="B482" s="35"/>
      <c r="C482" s="36"/>
      <c r="D482" s="36"/>
      <c r="E482" s="35"/>
      <c r="F482" s="36"/>
      <c r="G482" s="35"/>
      <c r="H482" s="35"/>
    </row>
    <row r="483" spans="1:8" ht="14.25" customHeight="1">
      <c r="A483" s="34"/>
      <c r="B483" s="35"/>
      <c r="C483" s="36"/>
      <c r="D483" s="36"/>
      <c r="E483" s="35"/>
      <c r="F483" s="36"/>
      <c r="G483" s="35"/>
      <c r="H483" s="35"/>
    </row>
    <row r="484" spans="1:8" ht="14.25" customHeight="1">
      <c r="A484" s="34"/>
      <c r="B484" s="35"/>
      <c r="C484" s="36"/>
      <c r="D484" s="36"/>
      <c r="E484" s="35"/>
      <c r="F484" s="36"/>
      <c r="G484" s="35"/>
      <c r="H484" s="35"/>
    </row>
    <row r="485" spans="1:8" ht="14.25" customHeight="1">
      <c r="A485" s="34"/>
      <c r="B485" s="35"/>
      <c r="C485" s="36"/>
      <c r="D485" s="36"/>
      <c r="E485" s="35"/>
      <c r="F485" s="36"/>
      <c r="G485" s="35"/>
      <c r="H485" s="35"/>
    </row>
    <row r="486" spans="1:8" ht="14.25" customHeight="1">
      <c r="A486" s="34"/>
      <c r="B486" s="35"/>
      <c r="C486" s="36"/>
      <c r="D486" s="36"/>
      <c r="E486" s="35"/>
      <c r="F486" s="36"/>
      <c r="G486" s="35"/>
      <c r="H486" s="35"/>
    </row>
    <row r="487" spans="1:8" ht="14.25" customHeight="1">
      <c r="A487" s="34"/>
      <c r="B487" s="35"/>
      <c r="C487" s="36"/>
      <c r="D487" s="36"/>
      <c r="E487" s="35"/>
      <c r="F487" s="36"/>
      <c r="G487" s="35"/>
      <c r="H487" s="35"/>
    </row>
    <row r="488" spans="1:8" ht="14.25" customHeight="1">
      <c r="A488" s="34"/>
      <c r="B488" s="35"/>
      <c r="C488" s="36"/>
      <c r="D488" s="36"/>
      <c r="E488" s="35"/>
      <c r="F488" s="36"/>
      <c r="G488" s="35"/>
      <c r="H488" s="35"/>
    </row>
    <row r="489" spans="1:8" ht="14.25" customHeight="1">
      <c r="A489" s="34"/>
      <c r="B489" s="35"/>
      <c r="C489" s="36"/>
      <c r="D489" s="36"/>
      <c r="E489" s="35"/>
      <c r="F489" s="36"/>
      <c r="G489" s="35"/>
      <c r="H489" s="35"/>
    </row>
    <row r="490" spans="1:8" ht="14.25" customHeight="1">
      <c r="A490" s="34"/>
      <c r="B490" s="35"/>
      <c r="C490" s="36"/>
      <c r="D490" s="36"/>
      <c r="E490" s="35"/>
      <c r="F490" s="36"/>
      <c r="G490" s="35"/>
      <c r="H490" s="35"/>
    </row>
    <row r="491" spans="1:8" ht="14.25" customHeight="1">
      <c r="A491" s="34"/>
      <c r="B491" s="35"/>
      <c r="C491" s="36"/>
      <c r="D491" s="36"/>
      <c r="E491" s="35"/>
      <c r="F491" s="36"/>
      <c r="G491" s="35"/>
      <c r="H491" s="35"/>
    </row>
    <row r="492" spans="1:8" ht="14.25" customHeight="1">
      <c r="A492" s="34"/>
      <c r="B492" s="35"/>
      <c r="C492" s="36"/>
      <c r="D492" s="36"/>
      <c r="E492" s="35"/>
      <c r="F492" s="36"/>
      <c r="G492" s="35"/>
      <c r="H492" s="35"/>
    </row>
    <row r="493" spans="1:8" ht="14.25" customHeight="1">
      <c r="A493" s="34"/>
      <c r="B493" s="35"/>
      <c r="C493" s="36"/>
      <c r="D493" s="36"/>
      <c r="E493" s="35"/>
      <c r="F493" s="36"/>
      <c r="G493" s="35"/>
      <c r="H493" s="35"/>
    </row>
    <row r="494" spans="1:8" ht="14.25" customHeight="1">
      <c r="A494" s="34"/>
      <c r="B494" s="35"/>
      <c r="C494" s="36"/>
      <c r="D494" s="36"/>
      <c r="E494" s="35"/>
      <c r="F494" s="36"/>
      <c r="G494" s="35"/>
      <c r="H494" s="35"/>
    </row>
    <row r="495" spans="1:8" ht="14.25" customHeight="1">
      <c r="A495" s="34"/>
      <c r="B495" s="35"/>
      <c r="C495" s="36"/>
      <c r="D495" s="36"/>
      <c r="E495" s="35"/>
      <c r="F495" s="36"/>
      <c r="G495" s="35"/>
      <c r="H495" s="35"/>
    </row>
    <row r="496" spans="1:8" ht="14.25" customHeight="1">
      <c r="A496" s="34"/>
      <c r="B496" s="35"/>
      <c r="C496" s="36"/>
      <c r="D496" s="36"/>
      <c r="E496" s="35"/>
      <c r="F496" s="36"/>
      <c r="G496" s="35"/>
      <c r="H496" s="35"/>
    </row>
    <row r="497" spans="1:8" ht="14.25" customHeight="1">
      <c r="A497" s="34"/>
      <c r="B497" s="35"/>
      <c r="C497" s="36"/>
      <c r="D497" s="36"/>
      <c r="E497" s="35"/>
      <c r="F497" s="36"/>
      <c r="G497" s="35"/>
      <c r="H497" s="35"/>
    </row>
    <row r="498" spans="1:8" ht="14.25" customHeight="1">
      <c r="A498" s="34"/>
      <c r="B498" s="35"/>
      <c r="C498" s="36"/>
      <c r="D498" s="36"/>
      <c r="E498" s="35"/>
      <c r="F498" s="36"/>
      <c r="G498" s="35"/>
      <c r="H498" s="35"/>
    </row>
    <row r="499" spans="1:8" ht="14.25" customHeight="1">
      <c r="A499" s="34"/>
      <c r="B499" s="35"/>
      <c r="C499" s="36"/>
      <c r="D499" s="36"/>
      <c r="E499" s="35"/>
      <c r="F499" s="36"/>
      <c r="G499" s="35"/>
      <c r="H499" s="35"/>
    </row>
    <row r="500" spans="1:8" ht="14.25" customHeight="1">
      <c r="A500" s="34"/>
      <c r="B500" s="35"/>
      <c r="C500" s="36"/>
      <c r="D500" s="36"/>
      <c r="E500" s="35"/>
      <c r="F500" s="36"/>
      <c r="G500" s="35"/>
      <c r="H500" s="35"/>
    </row>
    <row r="501" spans="1:8" ht="14.25" customHeight="1">
      <c r="A501" s="34"/>
      <c r="B501" s="35"/>
      <c r="C501" s="36"/>
      <c r="D501" s="36"/>
      <c r="E501" s="35"/>
      <c r="F501" s="36"/>
      <c r="G501" s="35"/>
      <c r="H501" s="35"/>
    </row>
    <row r="502" spans="1:8" ht="14.25" customHeight="1">
      <c r="A502" s="34"/>
      <c r="B502" s="35"/>
      <c r="C502" s="36"/>
      <c r="D502" s="36"/>
      <c r="E502" s="35"/>
      <c r="F502" s="36"/>
      <c r="G502" s="35"/>
      <c r="H502" s="35"/>
    </row>
    <row r="503" spans="1:8" ht="14.25" customHeight="1">
      <c r="A503" s="34"/>
      <c r="B503" s="35"/>
      <c r="C503" s="36"/>
      <c r="D503" s="36"/>
      <c r="E503" s="35"/>
      <c r="F503" s="36"/>
      <c r="G503" s="35"/>
      <c r="H503" s="35"/>
    </row>
    <row r="504" spans="1:8" ht="14.25" customHeight="1">
      <c r="A504" s="34"/>
      <c r="B504" s="35"/>
      <c r="C504" s="36"/>
      <c r="D504" s="36"/>
      <c r="E504" s="35"/>
      <c r="F504" s="36"/>
      <c r="G504" s="35"/>
      <c r="H504" s="35"/>
    </row>
    <row r="505" spans="1:8" ht="14.25" customHeight="1">
      <c r="A505" s="34"/>
      <c r="B505" s="35"/>
      <c r="C505" s="36"/>
      <c r="D505" s="36"/>
      <c r="E505" s="35"/>
      <c r="F505" s="36"/>
      <c r="G505" s="35"/>
      <c r="H505" s="35"/>
    </row>
    <row r="506" spans="1:8" ht="14.25" customHeight="1">
      <c r="A506" s="34"/>
      <c r="B506" s="35"/>
      <c r="C506" s="36"/>
      <c r="D506" s="36"/>
      <c r="E506" s="35"/>
      <c r="F506" s="36"/>
      <c r="G506" s="35"/>
      <c r="H506" s="35"/>
    </row>
    <row r="507" spans="1:8" ht="14.25" customHeight="1">
      <c r="A507" s="34"/>
      <c r="B507" s="35"/>
      <c r="C507" s="36"/>
      <c r="D507" s="36"/>
      <c r="E507" s="35"/>
      <c r="F507" s="36"/>
      <c r="G507" s="35"/>
      <c r="H507" s="35"/>
    </row>
    <row r="508" spans="1:8" ht="14.25" customHeight="1">
      <c r="A508" s="34"/>
      <c r="B508" s="35"/>
      <c r="C508" s="36"/>
      <c r="D508" s="36"/>
      <c r="E508" s="35"/>
      <c r="F508" s="36"/>
      <c r="G508" s="35"/>
      <c r="H508" s="35"/>
    </row>
    <row r="509" spans="1:8" ht="14.25" customHeight="1">
      <c r="A509" s="34"/>
      <c r="B509" s="35"/>
      <c r="C509" s="36"/>
      <c r="D509" s="36"/>
      <c r="E509" s="35"/>
      <c r="F509" s="36"/>
      <c r="G509" s="35"/>
      <c r="H509" s="35"/>
    </row>
    <row r="510" spans="1:8" ht="14.25" customHeight="1">
      <c r="A510" s="34"/>
      <c r="B510" s="35"/>
      <c r="C510" s="36"/>
      <c r="D510" s="36"/>
      <c r="E510" s="35"/>
      <c r="F510" s="36"/>
      <c r="G510" s="35"/>
      <c r="H510" s="35"/>
    </row>
    <row r="511" spans="1:8" ht="14.25" customHeight="1">
      <c r="A511" s="34"/>
      <c r="B511" s="35"/>
      <c r="C511" s="36"/>
      <c r="D511" s="36"/>
      <c r="E511" s="35"/>
      <c r="F511" s="36"/>
      <c r="G511" s="35"/>
      <c r="H511" s="35"/>
    </row>
    <row r="512" spans="1:8" ht="14.25" customHeight="1">
      <c r="A512" s="34"/>
      <c r="B512" s="35"/>
      <c r="C512" s="36"/>
      <c r="D512" s="36"/>
      <c r="E512" s="35"/>
      <c r="F512" s="36"/>
      <c r="G512" s="35"/>
      <c r="H512" s="35"/>
    </row>
    <row r="513" spans="1:8" ht="14.25" customHeight="1">
      <c r="A513" s="34"/>
      <c r="B513" s="35"/>
      <c r="C513" s="36"/>
      <c r="D513" s="36"/>
      <c r="E513" s="35"/>
      <c r="F513" s="36"/>
      <c r="G513" s="35"/>
      <c r="H513" s="35"/>
    </row>
    <row r="514" spans="1:8" ht="14.25" customHeight="1">
      <c r="A514" s="34"/>
      <c r="B514" s="35"/>
      <c r="C514" s="36"/>
      <c r="D514" s="36"/>
      <c r="E514" s="35"/>
      <c r="F514" s="36"/>
      <c r="G514" s="35"/>
      <c r="H514" s="35"/>
    </row>
    <row r="515" spans="1:8" ht="14.25" customHeight="1">
      <c r="A515" s="34"/>
      <c r="B515" s="35"/>
      <c r="C515" s="36"/>
      <c r="D515" s="36"/>
      <c r="E515" s="35"/>
      <c r="F515" s="36"/>
      <c r="G515" s="35"/>
      <c r="H515" s="35"/>
    </row>
    <row r="516" spans="1:8" ht="14.25" customHeight="1">
      <c r="A516" s="34"/>
      <c r="B516" s="35"/>
      <c r="C516" s="36"/>
      <c r="D516" s="36"/>
      <c r="E516" s="35"/>
      <c r="F516" s="36"/>
      <c r="G516" s="35"/>
      <c r="H516" s="35"/>
    </row>
    <row r="517" spans="1:8" ht="14.25" customHeight="1">
      <c r="A517" s="34"/>
      <c r="B517" s="35"/>
      <c r="C517" s="36"/>
      <c r="D517" s="36"/>
      <c r="E517" s="35"/>
      <c r="F517" s="36"/>
      <c r="G517" s="35"/>
      <c r="H517" s="35"/>
    </row>
    <row r="518" spans="1:8" ht="14.25" customHeight="1">
      <c r="A518" s="34"/>
      <c r="B518" s="35"/>
      <c r="C518" s="36"/>
      <c r="D518" s="36"/>
      <c r="E518" s="35"/>
      <c r="F518" s="36"/>
      <c r="G518" s="35"/>
      <c r="H518" s="35"/>
    </row>
    <row r="519" spans="1:8" ht="14.25" customHeight="1">
      <c r="A519" s="34"/>
      <c r="B519" s="35"/>
      <c r="C519" s="36"/>
      <c r="D519" s="36"/>
      <c r="E519" s="35"/>
      <c r="F519" s="36"/>
      <c r="G519" s="35"/>
      <c r="H519" s="35"/>
    </row>
    <row r="520" spans="1:8" ht="14.25" customHeight="1">
      <c r="A520" s="34"/>
      <c r="B520" s="35"/>
      <c r="C520" s="36"/>
      <c r="D520" s="36"/>
      <c r="E520" s="35"/>
      <c r="F520" s="36"/>
      <c r="G520" s="35"/>
      <c r="H520" s="35"/>
    </row>
    <row r="521" spans="1:8" ht="14.25" customHeight="1">
      <c r="A521" s="34"/>
      <c r="B521" s="35"/>
      <c r="C521" s="36"/>
      <c r="D521" s="36"/>
      <c r="E521" s="35"/>
      <c r="F521" s="36"/>
      <c r="G521" s="35"/>
      <c r="H521" s="35"/>
    </row>
    <row r="522" spans="1:8" ht="14.25" customHeight="1">
      <c r="A522" s="34"/>
      <c r="B522" s="35"/>
      <c r="C522" s="36"/>
      <c r="D522" s="36"/>
      <c r="E522" s="35"/>
      <c r="F522" s="36"/>
      <c r="G522" s="35"/>
      <c r="H522" s="35"/>
    </row>
    <row r="523" spans="1:8" ht="14.25" customHeight="1">
      <c r="A523" s="34"/>
      <c r="B523" s="35"/>
      <c r="C523" s="36"/>
      <c r="D523" s="36"/>
      <c r="E523" s="35"/>
      <c r="F523" s="36"/>
      <c r="G523" s="35"/>
      <c r="H523" s="35"/>
    </row>
    <row r="524" spans="1:8" ht="14.25" customHeight="1">
      <c r="A524" s="34"/>
      <c r="B524" s="35"/>
      <c r="C524" s="36"/>
      <c r="D524" s="36"/>
      <c r="E524" s="35"/>
      <c r="F524" s="36"/>
      <c r="G524" s="35"/>
      <c r="H524" s="35"/>
    </row>
    <row r="525" spans="1:8" ht="14.25" customHeight="1">
      <c r="A525" s="34"/>
      <c r="B525" s="35"/>
      <c r="C525" s="36"/>
      <c r="D525" s="36"/>
      <c r="E525" s="35"/>
      <c r="F525" s="36"/>
      <c r="G525" s="35"/>
      <c r="H525" s="35"/>
    </row>
    <row r="526" spans="1:8" ht="14.25" customHeight="1">
      <c r="A526" s="34"/>
      <c r="B526" s="35"/>
      <c r="C526" s="36"/>
      <c r="D526" s="36"/>
      <c r="E526" s="35"/>
      <c r="F526" s="36"/>
      <c r="G526" s="35"/>
      <c r="H526" s="35"/>
    </row>
    <row r="527" spans="1:8" ht="14.25" customHeight="1">
      <c r="A527" s="34"/>
      <c r="B527" s="35"/>
      <c r="C527" s="36"/>
      <c r="D527" s="36"/>
      <c r="E527" s="35"/>
      <c r="F527" s="36"/>
      <c r="G527" s="35"/>
      <c r="H527" s="35"/>
    </row>
    <row r="528" spans="1:8" ht="14.25" customHeight="1">
      <c r="A528" s="34"/>
      <c r="B528" s="35"/>
      <c r="C528" s="36"/>
      <c r="D528" s="36"/>
      <c r="E528" s="35"/>
      <c r="F528" s="36"/>
      <c r="G528" s="35"/>
      <c r="H528" s="35"/>
    </row>
    <row r="529" spans="1:8" ht="14.25" customHeight="1">
      <c r="A529" s="34"/>
      <c r="B529" s="35"/>
      <c r="C529" s="36"/>
      <c r="D529" s="36"/>
      <c r="E529" s="35"/>
      <c r="F529" s="36"/>
      <c r="G529" s="35"/>
      <c r="H529" s="35"/>
    </row>
    <row r="530" spans="1:8" ht="14.25" customHeight="1">
      <c r="A530" s="34"/>
      <c r="B530" s="35"/>
      <c r="C530" s="36"/>
      <c r="D530" s="36"/>
      <c r="E530" s="35"/>
      <c r="F530" s="36"/>
      <c r="G530" s="35"/>
      <c r="H530" s="35"/>
    </row>
    <row r="531" spans="1:8" ht="14.25" customHeight="1">
      <c r="A531" s="34"/>
      <c r="B531" s="35"/>
      <c r="C531" s="36"/>
      <c r="D531" s="36"/>
      <c r="E531" s="35"/>
      <c r="F531" s="36"/>
      <c r="G531" s="35"/>
      <c r="H531" s="35"/>
    </row>
    <row r="532" spans="1:8" ht="14.25" customHeight="1">
      <c r="A532" s="34"/>
      <c r="B532" s="35"/>
      <c r="C532" s="36"/>
      <c r="D532" s="36"/>
      <c r="E532" s="35"/>
      <c r="F532" s="36"/>
      <c r="G532" s="35"/>
      <c r="H532" s="35"/>
    </row>
    <row r="533" spans="1:8" ht="14.25" customHeight="1">
      <c r="A533" s="34"/>
      <c r="B533" s="35"/>
      <c r="C533" s="36"/>
      <c r="D533" s="36"/>
      <c r="E533" s="35"/>
      <c r="F533" s="36"/>
      <c r="G533" s="35"/>
      <c r="H533" s="35"/>
    </row>
    <row r="534" spans="1:8" ht="14.25" customHeight="1">
      <c r="A534" s="34"/>
      <c r="B534" s="35"/>
      <c r="C534" s="36"/>
      <c r="D534" s="36"/>
      <c r="E534" s="35"/>
      <c r="F534" s="36"/>
      <c r="G534" s="35"/>
      <c r="H534" s="35"/>
    </row>
    <row r="535" spans="1:8" ht="14.25" customHeight="1">
      <c r="A535" s="34"/>
      <c r="B535" s="35"/>
      <c r="C535" s="36"/>
      <c r="D535" s="36"/>
      <c r="E535" s="35"/>
      <c r="F535" s="36"/>
      <c r="G535" s="35"/>
      <c r="H535" s="35"/>
    </row>
    <row r="536" spans="1:8" ht="14.25" customHeight="1">
      <c r="A536" s="34"/>
      <c r="B536" s="35"/>
      <c r="C536" s="36"/>
      <c r="D536" s="36"/>
      <c r="E536" s="35"/>
      <c r="F536" s="36"/>
      <c r="G536" s="35"/>
      <c r="H536" s="35"/>
    </row>
    <row r="537" spans="1:8" ht="14.25" customHeight="1">
      <c r="A537" s="34"/>
      <c r="B537" s="35"/>
      <c r="C537" s="36"/>
      <c r="D537" s="36"/>
      <c r="E537" s="35"/>
      <c r="F537" s="36"/>
      <c r="G537" s="35"/>
      <c r="H537" s="35"/>
    </row>
    <row r="538" spans="1:8" ht="14.25" customHeight="1">
      <c r="A538" s="34"/>
      <c r="B538" s="35"/>
      <c r="C538" s="36"/>
      <c r="D538" s="36"/>
      <c r="E538" s="35"/>
      <c r="F538" s="36"/>
      <c r="G538" s="35"/>
      <c r="H538" s="35"/>
    </row>
    <row r="539" spans="1:8" ht="14.25" customHeight="1">
      <c r="A539" s="34"/>
      <c r="B539" s="35"/>
      <c r="C539" s="36"/>
      <c r="D539" s="36"/>
      <c r="E539" s="35"/>
      <c r="F539" s="36"/>
      <c r="G539" s="35"/>
      <c r="H539" s="35"/>
    </row>
    <row r="540" spans="1:8" ht="14.25" customHeight="1">
      <c r="A540" s="34"/>
      <c r="B540" s="35"/>
      <c r="C540" s="36"/>
      <c r="D540" s="36"/>
      <c r="E540" s="35"/>
      <c r="F540" s="36"/>
      <c r="G540" s="35"/>
      <c r="H540" s="35"/>
    </row>
    <row r="541" spans="1:8" ht="14.25" customHeight="1">
      <c r="A541" s="34"/>
      <c r="B541" s="35"/>
      <c r="C541" s="36"/>
      <c r="D541" s="36"/>
      <c r="E541" s="35"/>
      <c r="F541" s="36"/>
      <c r="G541" s="35"/>
      <c r="H541" s="35"/>
    </row>
    <row r="542" spans="1:8" ht="14.25" customHeight="1">
      <c r="A542" s="34"/>
      <c r="B542" s="35"/>
      <c r="C542" s="36"/>
      <c r="D542" s="36"/>
      <c r="E542" s="35"/>
      <c r="F542" s="36"/>
      <c r="G542" s="35"/>
      <c r="H542" s="35"/>
    </row>
    <row r="543" spans="1:8" ht="14.25" customHeight="1">
      <c r="A543" s="34"/>
      <c r="B543" s="35"/>
      <c r="C543" s="36"/>
      <c r="D543" s="36"/>
      <c r="E543" s="35"/>
      <c r="F543" s="36"/>
      <c r="G543" s="35"/>
      <c r="H543" s="35"/>
    </row>
    <row r="544" spans="1:8" ht="14.25" customHeight="1">
      <c r="A544" s="34"/>
      <c r="B544" s="35"/>
      <c r="C544" s="36"/>
      <c r="D544" s="36"/>
      <c r="E544" s="35"/>
      <c r="F544" s="36"/>
      <c r="G544" s="35"/>
      <c r="H544" s="35"/>
    </row>
    <row r="545" spans="1:8" ht="14.25" customHeight="1">
      <c r="A545" s="34"/>
      <c r="B545" s="35"/>
      <c r="C545" s="36"/>
      <c r="D545" s="36"/>
      <c r="E545" s="35"/>
      <c r="F545" s="36"/>
      <c r="G545" s="35"/>
      <c r="H545" s="35"/>
    </row>
    <row r="546" spans="1:8" ht="14.25" customHeight="1">
      <c r="A546" s="34"/>
      <c r="B546" s="35"/>
      <c r="C546" s="36"/>
      <c r="D546" s="36"/>
      <c r="E546" s="35"/>
      <c r="F546" s="36"/>
      <c r="G546" s="35"/>
      <c r="H546" s="35"/>
    </row>
    <row r="547" spans="1:8" ht="14.25" customHeight="1">
      <c r="A547" s="34"/>
      <c r="B547" s="35"/>
      <c r="C547" s="36"/>
      <c r="D547" s="36"/>
      <c r="E547" s="35"/>
      <c r="F547" s="36"/>
      <c r="G547" s="35"/>
      <c r="H547" s="35"/>
    </row>
    <row r="548" spans="1:8" ht="14.25" customHeight="1">
      <c r="A548" s="34"/>
      <c r="B548" s="35"/>
      <c r="C548" s="36"/>
      <c r="D548" s="36"/>
      <c r="E548" s="35"/>
      <c r="F548" s="36"/>
      <c r="G548" s="35"/>
      <c r="H548" s="35"/>
    </row>
    <row r="549" spans="1:8" ht="14.25" customHeight="1">
      <c r="A549" s="34"/>
      <c r="B549" s="35"/>
      <c r="C549" s="36"/>
      <c r="D549" s="36"/>
      <c r="E549" s="35"/>
      <c r="F549" s="36"/>
      <c r="G549" s="35"/>
      <c r="H549" s="35"/>
    </row>
    <row r="550" spans="1:8" ht="14.25" customHeight="1">
      <c r="A550" s="34"/>
      <c r="B550" s="35"/>
      <c r="C550" s="36"/>
      <c r="D550" s="36"/>
      <c r="E550" s="35"/>
      <c r="F550" s="36"/>
      <c r="G550" s="35"/>
      <c r="H550" s="35"/>
    </row>
    <row r="551" spans="1:8" ht="14.25" customHeight="1">
      <c r="A551" s="34"/>
      <c r="B551" s="35"/>
      <c r="C551" s="36"/>
      <c r="D551" s="36"/>
      <c r="E551" s="35"/>
      <c r="F551" s="36"/>
      <c r="G551" s="35"/>
      <c r="H551" s="35"/>
    </row>
    <row r="552" spans="1:8" ht="14.25" customHeight="1">
      <c r="A552" s="34"/>
      <c r="B552" s="35"/>
      <c r="C552" s="36"/>
      <c r="D552" s="36"/>
      <c r="E552" s="35"/>
      <c r="F552" s="36"/>
      <c r="G552" s="35"/>
      <c r="H552" s="35"/>
    </row>
    <row r="553" spans="1:8" ht="14.25" customHeight="1">
      <c r="A553" s="34"/>
      <c r="B553" s="35"/>
      <c r="C553" s="36"/>
      <c r="D553" s="36"/>
      <c r="E553" s="35"/>
      <c r="F553" s="36"/>
      <c r="G553" s="35"/>
      <c r="H553" s="35"/>
    </row>
    <row r="554" spans="1:8" ht="14.25" customHeight="1">
      <c r="A554" s="34"/>
      <c r="B554" s="35"/>
      <c r="C554" s="36"/>
      <c r="D554" s="36"/>
      <c r="E554" s="35"/>
      <c r="F554" s="36"/>
      <c r="G554" s="35"/>
      <c r="H554" s="35"/>
    </row>
    <row r="555" spans="1:8" ht="14.25" customHeight="1">
      <c r="A555" s="34"/>
      <c r="B555" s="35"/>
      <c r="C555" s="36"/>
      <c r="D555" s="36"/>
      <c r="E555" s="35"/>
      <c r="F555" s="36"/>
      <c r="G555" s="35"/>
      <c r="H555" s="35"/>
    </row>
    <row r="556" spans="1:8" ht="14.25" customHeight="1">
      <c r="A556" s="34"/>
      <c r="B556" s="35"/>
      <c r="C556" s="36"/>
      <c r="D556" s="36"/>
      <c r="E556" s="35"/>
      <c r="F556" s="36"/>
      <c r="G556" s="35"/>
      <c r="H556" s="35"/>
    </row>
    <row r="557" spans="1:8" ht="14.25" customHeight="1">
      <c r="A557" s="34"/>
      <c r="B557" s="35"/>
      <c r="C557" s="36"/>
      <c r="D557" s="36"/>
      <c r="E557" s="35"/>
      <c r="F557" s="36"/>
      <c r="G557" s="35"/>
      <c r="H557" s="35"/>
    </row>
    <row r="558" spans="1:8" ht="14.25" customHeight="1">
      <c r="A558" s="34"/>
      <c r="B558" s="35"/>
      <c r="C558" s="36"/>
      <c r="D558" s="36"/>
      <c r="E558" s="35"/>
      <c r="F558" s="36"/>
      <c r="G558" s="35"/>
      <c r="H558" s="35"/>
    </row>
    <row r="559" spans="1:8" ht="14.25" customHeight="1">
      <c r="A559" s="34"/>
      <c r="B559" s="35"/>
      <c r="C559" s="36"/>
      <c r="D559" s="36"/>
      <c r="E559" s="35"/>
      <c r="F559" s="36"/>
      <c r="G559" s="35"/>
      <c r="H559" s="35"/>
    </row>
    <row r="560" spans="1:8" ht="14.25" customHeight="1">
      <c r="A560" s="34"/>
      <c r="B560" s="35"/>
      <c r="C560" s="36"/>
      <c r="D560" s="36"/>
      <c r="E560" s="35"/>
      <c r="F560" s="36"/>
      <c r="G560" s="35"/>
      <c r="H560" s="35"/>
    </row>
    <row r="561" spans="1:8" ht="14.25" customHeight="1">
      <c r="A561" s="34"/>
      <c r="B561" s="35"/>
      <c r="C561" s="36"/>
      <c r="D561" s="36"/>
      <c r="E561" s="35"/>
      <c r="F561" s="36"/>
      <c r="G561" s="35"/>
      <c r="H561" s="35"/>
    </row>
    <row r="562" spans="1:8" ht="14.25" customHeight="1">
      <c r="A562" s="34"/>
      <c r="B562" s="35"/>
      <c r="C562" s="36"/>
      <c r="D562" s="36"/>
      <c r="E562" s="35"/>
      <c r="F562" s="36"/>
      <c r="G562" s="35"/>
      <c r="H562" s="35"/>
    </row>
    <row r="563" spans="1:8" ht="14.25" customHeight="1">
      <c r="A563" s="34"/>
      <c r="B563" s="35"/>
      <c r="C563" s="36"/>
      <c r="D563" s="36"/>
      <c r="E563" s="35"/>
      <c r="F563" s="36"/>
      <c r="G563" s="35"/>
      <c r="H563" s="35"/>
    </row>
    <row r="564" spans="1:8" ht="14.25" customHeight="1">
      <c r="A564" s="34"/>
      <c r="B564" s="35"/>
      <c r="C564" s="36"/>
      <c r="D564" s="36"/>
      <c r="E564" s="35"/>
      <c r="F564" s="36"/>
      <c r="G564" s="35"/>
      <c r="H564" s="35"/>
    </row>
    <row r="565" spans="1:8" ht="14.25" customHeight="1">
      <c r="A565" s="34"/>
      <c r="B565" s="35"/>
      <c r="C565" s="36"/>
      <c r="D565" s="36"/>
      <c r="E565" s="35"/>
      <c r="F565" s="36"/>
      <c r="G565" s="35"/>
      <c r="H565" s="35"/>
    </row>
    <row r="566" spans="1:8" ht="14.25" customHeight="1">
      <c r="A566" s="34"/>
      <c r="B566" s="35"/>
      <c r="C566" s="36"/>
      <c r="D566" s="36"/>
      <c r="E566" s="35"/>
      <c r="F566" s="36"/>
      <c r="G566" s="35"/>
      <c r="H566" s="35"/>
    </row>
    <row r="567" spans="1:8" ht="14.25" customHeight="1">
      <c r="A567" s="34"/>
      <c r="B567" s="35"/>
      <c r="C567" s="36"/>
      <c r="D567" s="36"/>
      <c r="E567" s="35"/>
      <c r="F567" s="36"/>
      <c r="G567" s="35"/>
      <c r="H567" s="35"/>
    </row>
    <row r="568" spans="1:8" ht="14.25" customHeight="1">
      <c r="A568" s="34"/>
      <c r="B568" s="35"/>
      <c r="C568" s="36"/>
      <c r="D568" s="36"/>
      <c r="E568" s="35"/>
      <c r="F568" s="36"/>
      <c r="G568" s="35"/>
      <c r="H568" s="35"/>
    </row>
    <row r="569" spans="1:8" ht="14.25" customHeight="1">
      <c r="A569" s="34"/>
      <c r="B569" s="35"/>
      <c r="C569" s="36"/>
      <c r="D569" s="36"/>
      <c r="E569" s="35"/>
      <c r="F569" s="36"/>
      <c r="G569" s="35"/>
      <c r="H569" s="35"/>
    </row>
    <row r="570" spans="1:8" ht="14.25" customHeight="1">
      <c r="A570" s="34"/>
      <c r="B570" s="35"/>
      <c r="C570" s="36"/>
      <c r="D570" s="36"/>
      <c r="E570" s="35"/>
      <c r="F570" s="36"/>
      <c r="G570" s="35"/>
      <c r="H570" s="35"/>
    </row>
    <row r="571" spans="1:8" ht="14.25" customHeight="1">
      <c r="A571" s="34"/>
      <c r="B571" s="35"/>
      <c r="C571" s="36"/>
      <c r="D571" s="36"/>
      <c r="E571" s="35"/>
      <c r="F571" s="36"/>
      <c r="G571" s="35"/>
      <c r="H571" s="35"/>
    </row>
    <row r="572" spans="1:8" ht="14.25" customHeight="1">
      <c r="A572" s="34"/>
      <c r="B572" s="35"/>
      <c r="C572" s="36"/>
      <c r="D572" s="36"/>
      <c r="E572" s="35"/>
      <c r="F572" s="36"/>
      <c r="G572" s="35"/>
      <c r="H572" s="35"/>
    </row>
    <row r="573" spans="1:8" ht="14.25" customHeight="1">
      <c r="A573" s="34"/>
      <c r="B573" s="35"/>
      <c r="C573" s="36"/>
      <c r="D573" s="36"/>
      <c r="E573" s="35"/>
      <c r="F573" s="36"/>
      <c r="G573" s="35"/>
      <c r="H573" s="35"/>
    </row>
    <row r="574" spans="1:8" ht="14.25" customHeight="1">
      <c r="A574" s="34"/>
      <c r="B574" s="35"/>
      <c r="C574" s="36"/>
      <c r="D574" s="36"/>
      <c r="E574" s="35"/>
      <c r="F574" s="36"/>
      <c r="G574" s="35"/>
      <c r="H574" s="35"/>
    </row>
    <row r="575" spans="1:8" ht="14.25" customHeight="1">
      <c r="A575" s="34"/>
      <c r="B575" s="35"/>
      <c r="C575" s="36"/>
      <c r="D575" s="36"/>
      <c r="E575" s="35"/>
      <c r="F575" s="36"/>
      <c r="G575" s="35"/>
      <c r="H575" s="35"/>
    </row>
    <row r="576" spans="1:8" ht="14.25" customHeight="1">
      <c r="A576" s="34"/>
      <c r="B576" s="35"/>
      <c r="C576" s="36"/>
      <c r="D576" s="36"/>
      <c r="E576" s="35"/>
      <c r="F576" s="36"/>
      <c r="G576" s="35"/>
      <c r="H576" s="35"/>
    </row>
    <row r="577" spans="1:8" ht="14.25" customHeight="1">
      <c r="A577" s="34"/>
      <c r="B577" s="35"/>
      <c r="C577" s="36"/>
      <c r="D577" s="36"/>
      <c r="E577" s="35"/>
      <c r="F577" s="36"/>
      <c r="G577" s="35"/>
      <c r="H577" s="35"/>
    </row>
    <row r="578" spans="1:8" ht="14.25" customHeight="1">
      <c r="A578" s="34"/>
      <c r="B578" s="35"/>
      <c r="C578" s="36"/>
      <c r="D578" s="36"/>
      <c r="E578" s="35"/>
      <c r="F578" s="36"/>
      <c r="G578" s="35"/>
      <c r="H578" s="35"/>
    </row>
    <row r="579" spans="1:8" ht="14.25" customHeight="1">
      <c r="A579" s="34"/>
      <c r="B579" s="35"/>
      <c r="C579" s="36"/>
      <c r="D579" s="36"/>
      <c r="E579" s="35"/>
      <c r="F579" s="36"/>
      <c r="G579" s="35"/>
      <c r="H579" s="35"/>
    </row>
    <row r="580" spans="1:8" ht="14.25" customHeight="1">
      <c r="A580" s="34"/>
      <c r="B580" s="35"/>
      <c r="C580" s="36"/>
      <c r="D580" s="36"/>
      <c r="E580" s="35"/>
      <c r="F580" s="36"/>
      <c r="G580" s="35"/>
      <c r="H580" s="35"/>
    </row>
    <row r="581" spans="1:8" ht="14.25" customHeight="1">
      <c r="A581" s="34"/>
      <c r="B581" s="35"/>
      <c r="C581" s="36"/>
      <c r="D581" s="36"/>
      <c r="E581" s="35"/>
      <c r="F581" s="36"/>
      <c r="G581" s="35"/>
      <c r="H581" s="35"/>
    </row>
    <row r="582" spans="1:8" ht="14.25" customHeight="1">
      <c r="A582" s="34"/>
      <c r="B582" s="35"/>
      <c r="C582" s="36"/>
      <c r="D582" s="36"/>
      <c r="E582" s="35"/>
      <c r="F582" s="36"/>
      <c r="G582" s="35"/>
      <c r="H582" s="35"/>
    </row>
    <row r="583" spans="1:8" ht="14.25" customHeight="1">
      <c r="A583" s="34"/>
      <c r="B583" s="35"/>
      <c r="C583" s="36"/>
      <c r="D583" s="36"/>
      <c r="E583" s="35"/>
      <c r="F583" s="36"/>
      <c r="G583" s="35"/>
      <c r="H583" s="35"/>
    </row>
    <row r="584" spans="1:8" ht="14.25" customHeight="1">
      <c r="A584" s="34"/>
      <c r="B584" s="35"/>
      <c r="C584" s="36"/>
      <c r="D584" s="36"/>
      <c r="E584" s="35"/>
      <c r="F584" s="36"/>
      <c r="G584" s="35"/>
      <c r="H584" s="35"/>
    </row>
    <row r="585" spans="1:8" ht="14.25" customHeight="1">
      <c r="A585" s="34"/>
      <c r="B585" s="35"/>
      <c r="C585" s="36"/>
      <c r="D585" s="36"/>
      <c r="E585" s="35"/>
      <c r="F585" s="36"/>
      <c r="G585" s="35"/>
      <c r="H585" s="35"/>
    </row>
    <row r="586" spans="1:8" ht="14.25" customHeight="1">
      <c r="A586" s="34"/>
      <c r="B586" s="35"/>
      <c r="C586" s="36"/>
      <c r="D586" s="36"/>
      <c r="E586" s="35"/>
      <c r="F586" s="36"/>
      <c r="G586" s="35"/>
      <c r="H586" s="35"/>
    </row>
    <row r="587" spans="1:8" ht="14.25" customHeight="1">
      <c r="A587" s="34"/>
      <c r="B587" s="35"/>
      <c r="C587" s="36"/>
      <c r="D587" s="36"/>
      <c r="E587" s="35"/>
      <c r="F587" s="36"/>
      <c r="G587" s="35"/>
      <c r="H587" s="35"/>
    </row>
    <row r="588" spans="1:8" ht="14.25" customHeight="1">
      <c r="A588" s="34"/>
      <c r="B588" s="35"/>
      <c r="C588" s="36"/>
      <c r="D588" s="36"/>
      <c r="E588" s="35"/>
      <c r="F588" s="36"/>
      <c r="G588" s="35"/>
      <c r="H588" s="35"/>
    </row>
    <row r="589" spans="1:8" ht="14.25" customHeight="1">
      <c r="A589" s="34"/>
      <c r="B589" s="35"/>
      <c r="C589" s="36"/>
      <c r="D589" s="36"/>
      <c r="E589" s="35"/>
      <c r="F589" s="36"/>
      <c r="G589" s="35"/>
      <c r="H589" s="35"/>
    </row>
    <row r="590" spans="1:8" ht="14.25" customHeight="1">
      <c r="A590" s="34"/>
      <c r="B590" s="35"/>
      <c r="C590" s="36"/>
      <c r="D590" s="36"/>
      <c r="E590" s="35"/>
      <c r="F590" s="36"/>
      <c r="G590" s="35"/>
      <c r="H590" s="35"/>
    </row>
    <row r="591" spans="1:8" ht="14.25" customHeight="1">
      <c r="A591" s="34"/>
      <c r="B591" s="35"/>
      <c r="C591" s="36"/>
      <c r="D591" s="36"/>
      <c r="E591" s="35"/>
      <c r="F591" s="36"/>
      <c r="G591" s="35"/>
      <c r="H591" s="35"/>
    </row>
    <row r="592" spans="1:8" ht="14.25" customHeight="1">
      <c r="A592" s="34"/>
      <c r="B592" s="35"/>
      <c r="C592" s="36"/>
      <c r="D592" s="36"/>
      <c r="E592" s="35"/>
      <c r="F592" s="36"/>
      <c r="G592" s="35"/>
      <c r="H592" s="35"/>
    </row>
    <row r="593" spans="1:8" ht="14.25" customHeight="1">
      <c r="A593" s="34"/>
      <c r="B593" s="35"/>
      <c r="C593" s="36"/>
      <c r="D593" s="36"/>
      <c r="E593" s="35"/>
      <c r="F593" s="36"/>
      <c r="G593" s="35"/>
      <c r="H593" s="35"/>
    </row>
    <row r="594" spans="1:8" ht="14.25" customHeight="1">
      <c r="A594" s="34"/>
      <c r="B594" s="35"/>
      <c r="C594" s="36"/>
      <c r="D594" s="36"/>
      <c r="E594" s="35"/>
      <c r="F594" s="36"/>
      <c r="G594" s="35"/>
      <c r="H594" s="35"/>
    </row>
    <row r="595" spans="1:8" ht="14.25" customHeight="1">
      <c r="A595" s="34"/>
      <c r="B595" s="35"/>
      <c r="C595" s="36"/>
      <c r="D595" s="36"/>
      <c r="E595" s="35"/>
      <c r="F595" s="36"/>
      <c r="G595" s="35"/>
      <c r="H595" s="35"/>
    </row>
    <row r="596" spans="1:8" ht="14.25" customHeight="1">
      <c r="A596" s="34"/>
      <c r="B596" s="35"/>
      <c r="C596" s="36"/>
      <c r="D596" s="36"/>
      <c r="E596" s="35"/>
      <c r="F596" s="36"/>
      <c r="G596" s="35"/>
      <c r="H596" s="35"/>
    </row>
    <row r="597" spans="1:8" ht="14.25" customHeight="1">
      <c r="A597" s="34"/>
      <c r="B597" s="35"/>
      <c r="C597" s="36"/>
      <c r="D597" s="36"/>
      <c r="E597" s="35"/>
      <c r="F597" s="36"/>
      <c r="G597" s="35"/>
      <c r="H597" s="35"/>
    </row>
    <row r="598" spans="1:8" ht="14.25" customHeight="1">
      <c r="A598" s="34"/>
      <c r="B598" s="35"/>
      <c r="C598" s="36"/>
      <c r="D598" s="36"/>
      <c r="E598" s="35"/>
      <c r="F598" s="36"/>
      <c r="G598" s="35"/>
      <c r="H598" s="35"/>
    </row>
    <row r="599" spans="1:8" ht="14.25" customHeight="1">
      <c r="A599" s="34"/>
      <c r="B599" s="35"/>
      <c r="C599" s="36"/>
      <c r="D599" s="36"/>
      <c r="E599" s="35"/>
      <c r="F599" s="36"/>
      <c r="G599" s="35"/>
      <c r="H599" s="35"/>
    </row>
    <row r="600" spans="1:8" ht="14.25" customHeight="1">
      <c r="A600" s="34"/>
      <c r="B600" s="35"/>
      <c r="C600" s="36"/>
      <c r="D600" s="36"/>
      <c r="E600" s="35"/>
      <c r="F600" s="36"/>
      <c r="G600" s="35"/>
      <c r="H600" s="35"/>
    </row>
    <row r="601" spans="1:8" ht="14.25" customHeight="1">
      <c r="A601" s="34"/>
      <c r="B601" s="35"/>
      <c r="C601" s="36"/>
      <c r="D601" s="36"/>
      <c r="E601" s="35"/>
      <c r="F601" s="36"/>
      <c r="G601" s="35"/>
      <c r="H601" s="35"/>
    </row>
    <row r="602" spans="1:8" ht="14.25" customHeight="1">
      <c r="A602" s="34"/>
      <c r="B602" s="35"/>
      <c r="C602" s="36"/>
      <c r="D602" s="36"/>
      <c r="E602" s="35"/>
      <c r="F602" s="36"/>
      <c r="G602" s="35"/>
      <c r="H602" s="35"/>
    </row>
    <row r="603" spans="1:8" ht="14.25" customHeight="1">
      <c r="A603" s="34"/>
      <c r="B603" s="35"/>
      <c r="C603" s="36"/>
      <c r="D603" s="36"/>
      <c r="E603" s="35"/>
      <c r="F603" s="36"/>
      <c r="G603" s="35"/>
      <c r="H603" s="35"/>
    </row>
    <row r="604" spans="1:8" ht="14.25" customHeight="1">
      <c r="A604" s="34"/>
      <c r="B604" s="35"/>
      <c r="C604" s="36"/>
      <c r="D604" s="36"/>
      <c r="E604" s="35"/>
      <c r="F604" s="36"/>
      <c r="G604" s="35"/>
      <c r="H604" s="35"/>
    </row>
    <row r="605" spans="1:8" ht="14.25" customHeight="1">
      <c r="A605" s="34"/>
      <c r="B605" s="35"/>
      <c r="C605" s="36"/>
      <c r="D605" s="36"/>
      <c r="E605" s="35"/>
      <c r="F605" s="36"/>
      <c r="G605" s="35"/>
      <c r="H605" s="35"/>
    </row>
    <row r="606" spans="1:8" ht="14.25" customHeight="1">
      <c r="A606" s="34"/>
      <c r="B606" s="35"/>
      <c r="C606" s="36"/>
      <c r="D606" s="36"/>
      <c r="E606" s="35"/>
      <c r="F606" s="36"/>
      <c r="G606" s="35"/>
      <c r="H606" s="35"/>
    </row>
    <row r="607" spans="1:8" ht="14.25" customHeight="1">
      <c r="A607" s="34"/>
      <c r="B607" s="35"/>
      <c r="C607" s="36"/>
      <c r="D607" s="36"/>
      <c r="E607" s="35"/>
      <c r="F607" s="36"/>
      <c r="G607" s="35"/>
      <c r="H607" s="35"/>
    </row>
    <row r="608" spans="1:8" ht="14.25" customHeight="1">
      <c r="A608" s="34"/>
      <c r="B608" s="35"/>
      <c r="C608" s="36"/>
      <c r="D608" s="36"/>
      <c r="E608" s="35"/>
      <c r="F608" s="36"/>
      <c r="G608" s="35"/>
      <c r="H608" s="35"/>
    </row>
    <row r="609" spans="1:8" ht="14.25" customHeight="1">
      <c r="A609" s="34"/>
      <c r="B609" s="35"/>
      <c r="C609" s="36"/>
      <c r="D609" s="36"/>
      <c r="E609" s="35"/>
      <c r="F609" s="36"/>
      <c r="G609" s="35"/>
      <c r="H609" s="35"/>
    </row>
    <row r="610" spans="1:8" ht="14.25" customHeight="1">
      <c r="A610" s="34"/>
      <c r="B610" s="35"/>
      <c r="C610" s="36"/>
      <c r="D610" s="36"/>
      <c r="E610" s="35"/>
      <c r="F610" s="36"/>
      <c r="G610" s="35"/>
      <c r="H610" s="35"/>
    </row>
    <row r="611" spans="1:8" ht="14.25" customHeight="1">
      <c r="A611" s="34"/>
      <c r="B611" s="35"/>
      <c r="C611" s="36"/>
      <c r="D611" s="36"/>
      <c r="E611" s="35"/>
      <c r="F611" s="36"/>
      <c r="G611" s="35"/>
      <c r="H611" s="35"/>
    </row>
    <row r="612" spans="1:8" ht="14.25" customHeight="1">
      <c r="A612" s="34"/>
      <c r="B612" s="35"/>
      <c r="C612" s="36"/>
      <c r="D612" s="36"/>
      <c r="E612" s="35"/>
      <c r="F612" s="36"/>
      <c r="G612" s="35"/>
      <c r="H612" s="35"/>
    </row>
    <row r="613" spans="1:8" ht="14.25" customHeight="1">
      <c r="A613" s="34"/>
      <c r="B613" s="35"/>
      <c r="C613" s="36"/>
      <c r="D613" s="36"/>
      <c r="E613" s="35"/>
      <c r="F613" s="36"/>
      <c r="G613" s="35"/>
      <c r="H613" s="35"/>
    </row>
    <row r="614" spans="1:8" ht="14.25" customHeight="1">
      <c r="A614" s="34"/>
      <c r="B614" s="35"/>
      <c r="C614" s="36"/>
      <c r="D614" s="36"/>
      <c r="E614" s="35"/>
      <c r="F614" s="36"/>
      <c r="G614" s="35"/>
      <c r="H614" s="35"/>
    </row>
    <row r="615" spans="1:8" ht="14.25" customHeight="1">
      <c r="A615" s="34"/>
      <c r="B615" s="35"/>
      <c r="C615" s="36"/>
      <c r="D615" s="36"/>
      <c r="E615" s="35"/>
      <c r="F615" s="36"/>
      <c r="G615" s="35"/>
      <c r="H615" s="35"/>
    </row>
    <row r="616" spans="1:8" ht="14.25" customHeight="1">
      <c r="A616" s="34"/>
      <c r="B616" s="35"/>
      <c r="C616" s="36"/>
      <c r="D616" s="36"/>
      <c r="E616" s="35"/>
      <c r="F616" s="36"/>
      <c r="G616" s="35"/>
      <c r="H616" s="35"/>
    </row>
    <row r="617" spans="1:8" ht="14.25" customHeight="1">
      <c r="A617" s="34"/>
      <c r="B617" s="35"/>
      <c r="C617" s="36"/>
      <c r="D617" s="36"/>
      <c r="E617" s="35"/>
      <c r="F617" s="36"/>
      <c r="G617" s="35"/>
      <c r="H617" s="35"/>
    </row>
    <row r="618" spans="1:8" ht="14.25" customHeight="1">
      <c r="A618" s="34"/>
      <c r="B618" s="35"/>
      <c r="C618" s="36"/>
      <c r="D618" s="36"/>
      <c r="E618" s="35"/>
      <c r="F618" s="36"/>
      <c r="G618" s="35"/>
      <c r="H618" s="35"/>
    </row>
    <row r="619" spans="1:8" ht="14.25" customHeight="1">
      <c r="A619" s="34"/>
      <c r="B619" s="35"/>
      <c r="C619" s="36"/>
      <c r="D619" s="36"/>
      <c r="E619" s="35"/>
      <c r="F619" s="36"/>
      <c r="G619" s="35"/>
      <c r="H619" s="35"/>
    </row>
    <row r="620" spans="1:8" ht="14.25" customHeight="1">
      <c r="A620" s="34"/>
      <c r="B620" s="35"/>
      <c r="C620" s="36"/>
      <c r="D620" s="36"/>
      <c r="E620" s="35"/>
      <c r="F620" s="36"/>
      <c r="G620" s="35"/>
      <c r="H620" s="35"/>
    </row>
    <row r="621" spans="1:8" ht="14.25" customHeight="1">
      <c r="A621" s="34"/>
      <c r="B621" s="35"/>
      <c r="C621" s="36"/>
      <c r="D621" s="36"/>
      <c r="E621" s="35"/>
      <c r="F621" s="36"/>
      <c r="G621" s="35"/>
      <c r="H621" s="35"/>
    </row>
    <row r="622" spans="1:8" ht="14.25" customHeight="1">
      <c r="A622" s="34"/>
      <c r="B622" s="35"/>
      <c r="C622" s="36"/>
      <c r="D622" s="36"/>
      <c r="E622" s="35"/>
      <c r="F622" s="36"/>
      <c r="G622" s="35"/>
      <c r="H622" s="35"/>
    </row>
    <row r="623" spans="1:8" ht="14.25" customHeight="1">
      <c r="A623" s="34"/>
      <c r="B623" s="35"/>
      <c r="C623" s="36"/>
      <c r="D623" s="36"/>
      <c r="E623" s="35"/>
      <c r="F623" s="36"/>
      <c r="G623" s="35"/>
      <c r="H623" s="35"/>
    </row>
    <row r="624" spans="1:8" ht="14.25" customHeight="1">
      <c r="A624" s="34"/>
      <c r="B624" s="35"/>
      <c r="C624" s="36"/>
      <c r="D624" s="36"/>
      <c r="E624" s="35"/>
      <c r="F624" s="36"/>
      <c r="G624" s="35"/>
      <c r="H624" s="35"/>
    </row>
    <row r="625" spans="1:8" ht="14.25" customHeight="1">
      <c r="A625" s="34"/>
      <c r="B625" s="35"/>
      <c r="C625" s="36"/>
      <c r="D625" s="36"/>
      <c r="E625" s="35"/>
      <c r="F625" s="36"/>
      <c r="G625" s="35"/>
      <c r="H625" s="35"/>
    </row>
    <row r="626" spans="1:8" ht="14.25" customHeight="1">
      <c r="A626" s="34"/>
      <c r="B626" s="35"/>
      <c r="C626" s="36"/>
      <c r="D626" s="36"/>
      <c r="E626" s="35"/>
      <c r="F626" s="36"/>
      <c r="G626" s="35"/>
      <c r="H626" s="35"/>
    </row>
    <row r="627" spans="1:8" ht="14.25" customHeight="1">
      <c r="A627" s="34"/>
      <c r="B627" s="35"/>
      <c r="C627" s="36"/>
      <c r="D627" s="36"/>
      <c r="E627" s="35"/>
      <c r="F627" s="36"/>
      <c r="G627" s="35"/>
      <c r="H627" s="35"/>
    </row>
    <row r="628" spans="1:8" ht="14.25" customHeight="1">
      <c r="A628" s="34"/>
      <c r="B628" s="35"/>
      <c r="C628" s="36"/>
      <c r="D628" s="36"/>
      <c r="E628" s="35"/>
      <c r="F628" s="36"/>
      <c r="G628" s="35"/>
      <c r="H628" s="35"/>
    </row>
    <row r="629" spans="1:8" ht="14.25" customHeight="1">
      <c r="A629" s="34"/>
      <c r="B629" s="35"/>
      <c r="C629" s="36"/>
      <c r="D629" s="36"/>
      <c r="E629" s="35"/>
      <c r="F629" s="36"/>
      <c r="G629" s="35"/>
      <c r="H629" s="35"/>
    </row>
    <row r="630" spans="1:8" ht="14.25" customHeight="1">
      <c r="A630" s="34"/>
      <c r="B630" s="35"/>
      <c r="C630" s="36"/>
      <c r="D630" s="36"/>
      <c r="E630" s="35"/>
      <c r="F630" s="36"/>
      <c r="G630" s="35"/>
      <c r="H630" s="35"/>
    </row>
    <row r="631" spans="1:8" ht="14.25" customHeight="1">
      <c r="A631" s="34"/>
      <c r="B631" s="35"/>
      <c r="C631" s="36"/>
      <c r="D631" s="36"/>
      <c r="E631" s="35"/>
      <c r="F631" s="36"/>
      <c r="G631" s="35"/>
      <c r="H631" s="35"/>
    </row>
    <row r="632" spans="1:8" ht="14.25" customHeight="1">
      <c r="A632" s="34"/>
      <c r="B632" s="35"/>
      <c r="C632" s="36"/>
      <c r="D632" s="36"/>
      <c r="E632" s="35"/>
      <c r="F632" s="36"/>
      <c r="G632" s="35"/>
      <c r="H632" s="35"/>
    </row>
    <row r="633" spans="1:8" ht="14.25" customHeight="1">
      <c r="A633" s="34"/>
      <c r="B633" s="35"/>
      <c r="C633" s="36"/>
      <c r="D633" s="36"/>
      <c r="E633" s="35"/>
      <c r="F633" s="36"/>
      <c r="G633" s="35"/>
      <c r="H633" s="35"/>
    </row>
    <row r="634" spans="1:8" ht="14.25" customHeight="1">
      <c r="A634" s="34"/>
      <c r="B634" s="35"/>
      <c r="C634" s="36"/>
      <c r="D634" s="36"/>
      <c r="E634" s="35"/>
      <c r="F634" s="36"/>
      <c r="G634" s="35"/>
      <c r="H634" s="35"/>
    </row>
    <row r="635" spans="1:8" ht="14.25" customHeight="1">
      <c r="A635" s="34"/>
      <c r="B635" s="35"/>
      <c r="C635" s="36"/>
      <c r="D635" s="36"/>
      <c r="E635" s="35"/>
      <c r="F635" s="36"/>
      <c r="G635" s="35"/>
      <c r="H635" s="35"/>
    </row>
    <row r="636" spans="1:8" ht="14.25" customHeight="1">
      <c r="A636" s="34"/>
      <c r="B636" s="35"/>
      <c r="C636" s="36"/>
      <c r="D636" s="36"/>
      <c r="E636" s="35"/>
      <c r="F636" s="36"/>
      <c r="G636" s="35"/>
      <c r="H636" s="35"/>
    </row>
    <row r="637" spans="1:8" ht="14.25" customHeight="1">
      <c r="A637" s="34"/>
      <c r="B637" s="35"/>
      <c r="C637" s="36"/>
      <c r="D637" s="36"/>
      <c r="E637" s="35"/>
      <c r="F637" s="36"/>
      <c r="G637" s="35"/>
      <c r="H637" s="35"/>
    </row>
    <row r="638" spans="1:8" ht="14.25" customHeight="1">
      <c r="A638" s="34"/>
      <c r="B638" s="35"/>
      <c r="C638" s="36"/>
      <c r="D638" s="36"/>
      <c r="E638" s="35"/>
      <c r="F638" s="36"/>
      <c r="G638" s="35"/>
      <c r="H638" s="35"/>
    </row>
    <row r="639" spans="1:8" ht="14.25" customHeight="1">
      <c r="A639" s="34"/>
      <c r="B639" s="35"/>
      <c r="C639" s="36"/>
      <c r="D639" s="36"/>
      <c r="E639" s="35"/>
      <c r="F639" s="36"/>
      <c r="G639" s="35"/>
      <c r="H639" s="35"/>
    </row>
    <row r="640" spans="1:8" ht="14.25" customHeight="1">
      <c r="A640" s="34"/>
      <c r="B640" s="35"/>
      <c r="C640" s="36"/>
      <c r="D640" s="36"/>
      <c r="E640" s="35"/>
      <c r="F640" s="36"/>
      <c r="G640" s="35"/>
      <c r="H640" s="35"/>
    </row>
    <row r="641" spans="1:8" ht="14.25" customHeight="1">
      <c r="A641" s="34"/>
      <c r="B641" s="35"/>
      <c r="C641" s="36"/>
      <c r="D641" s="36"/>
      <c r="E641" s="35"/>
      <c r="F641" s="36"/>
      <c r="G641" s="35"/>
      <c r="H641" s="35"/>
    </row>
    <row r="642" spans="1:8" ht="14.25" customHeight="1">
      <c r="A642" s="34"/>
      <c r="B642" s="35"/>
      <c r="C642" s="36"/>
      <c r="D642" s="36"/>
      <c r="E642" s="35"/>
      <c r="F642" s="36"/>
      <c r="G642" s="35"/>
      <c r="H642" s="35"/>
    </row>
    <row r="643" spans="1:8" ht="14.25" customHeight="1">
      <c r="A643" s="34"/>
      <c r="B643" s="35"/>
      <c r="C643" s="36"/>
      <c r="D643" s="36"/>
      <c r="E643" s="35"/>
      <c r="F643" s="36"/>
      <c r="G643" s="35"/>
      <c r="H643" s="35"/>
    </row>
    <row r="644" spans="1:8" ht="14.25" customHeight="1">
      <c r="A644" s="34"/>
      <c r="B644" s="35"/>
      <c r="C644" s="36"/>
      <c r="D644" s="36"/>
      <c r="E644" s="35"/>
      <c r="F644" s="36"/>
      <c r="G644" s="35"/>
      <c r="H644" s="35"/>
    </row>
    <row r="645" spans="1:8" ht="14.25" customHeight="1">
      <c r="A645" s="34"/>
      <c r="B645" s="35"/>
      <c r="C645" s="36"/>
      <c r="D645" s="36"/>
      <c r="E645" s="35"/>
      <c r="F645" s="36"/>
      <c r="G645" s="35"/>
      <c r="H645" s="35"/>
    </row>
    <row r="646" spans="1:8" ht="14.25" customHeight="1">
      <c r="A646" s="34"/>
      <c r="B646" s="35"/>
      <c r="C646" s="36"/>
      <c r="D646" s="36"/>
      <c r="E646" s="35"/>
      <c r="F646" s="36"/>
      <c r="G646" s="35"/>
      <c r="H646" s="35"/>
    </row>
    <row r="647" spans="1:8" ht="14.25" customHeight="1">
      <c r="A647" s="34"/>
      <c r="B647" s="35"/>
      <c r="C647" s="36"/>
      <c r="D647" s="36"/>
      <c r="E647" s="35"/>
      <c r="F647" s="36"/>
      <c r="G647" s="35"/>
      <c r="H647" s="35"/>
    </row>
    <row r="648" spans="1:8" ht="14.25" customHeight="1">
      <c r="A648" s="34"/>
      <c r="B648" s="35"/>
      <c r="C648" s="36"/>
      <c r="D648" s="36"/>
      <c r="E648" s="35"/>
      <c r="F648" s="36"/>
      <c r="G648" s="35"/>
      <c r="H648" s="35"/>
    </row>
    <row r="649" spans="1:8" ht="14.25" customHeight="1">
      <c r="A649" s="34"/>
      <c r="B649" s="35"/>
      <c r="C649" s="36"/>
      <c r="D649" s="36"/>
      <c r="E649" s="35"/>
      <c r="F649" s="36"/>
      <c r="G649" s="35"/>
      <c r="H649" s="35"/>
    </row>
    <row r="650" spans="1:8" ht="14.25" customHeight="1">
      <c r="A650" s="34"/>
      <c r="B650" s="35"/>
      <c r="C650" s="36"/>
      <c r="D650" s="36"/>
      <c r="E650" s="35"/>
      <c r="F650" s="36"/>
      <c r="G650" s="35"/>
      <c r="H650" s="35"/>
    </row>
    <row r="651" spans="1:8" ht="14.25" customHeight="1">
      <c r="A651" s="34"/>
      <c r="B651" s="35"/>
      <c r="C651" s="36"/>
      <c r="D651" s="36"/>
      <c r="E651" s="35"/>
      <c r="F651" s="36"/>
      <c r="G651" s="35"/>
      <c r="H651" s="35"/>
    </row>
    <row r="652" spans="1:8" ht="14.25" customHeight="1">
      <c r="A652" s="34"/>
      <c r="B652" s="35"/>
      <c r="C652" s="36"/>
      <c r="D652" s="36"/>
      <c r="E652" s="35"/>
      <c r="F652" s="36"/>
      <c r="G652" s="35"/>
      <c r="H652" s="35"/>
    </row>
    <row r="653" spans="1:8" ht="14.25" customHeight="1">
      <c r="A653" s="34"/>
      <c r="B653" s="35"/>
      <c r="C653" s="36"/>
      <c r="D653" s="36"/>
      <c r="E653" s="35"/>
      <c r="F653" s="36"/>
      <c r="G653" s="35"/>
      <c r="H653" s="35"/>
    </row>
    <row r="654" spans="1:8" ht="14.25" customHeight="1">
      <c r="A654" s="34"/>
      <c r="B654" s="35"/>
      <c r="C654" s="36"/>
      <c r="D654" s="36"/>
      <c r="E654" s="35"/>
      <c r="F654" s="36"/>
      <c r="G654" s="35"/>
      <c r="H654" s="35"/>
    </row>
    <row r="655" spans="1:8" ht="14.25" customHeight="1">
      <c r="A655" s="34"/>
      <c r="B655" s="35"/>
      <c r="C655" s="36"/>
      <c r="D655" s="36"/>
      <c r="E655" s="35"/>
      <c r="F655" s="36"/>
      <c r="G655" s="35"/>
      <c r="H655" s="35"/>
    </row>
    <row r="656" spans="1:8" ht="14.25" customHeight="1">
      <c r="A656" s="34"/>
      <c r="B656" s="35"/>
      <c r="C656" s="36"/>
      <c r="D656" s="36"/>
      <c r="E656" s="35"/>
      <c r="F656" s="36"/>
      <c r="G656" s="35"/>
      <c r="H656" s="35"/>
    </row>
    <row r="657" spans="1:8" ht="14.25" customHeight="1">
      <c r="A657" s="34"/>
      <c r="B657" s="35"/>
      <c r="C657" s="36"/>
      <c r="D657" s="36"/>
      <c r="E657" s="35"/>
      <c r="F657" s="36"/>
      <c r="G657" s="35"/>
      <c r="H657" s="35"/>
    </row>
    <row r="658" spans="1:8" ht="14.25" customHeight="1">
      <c r="A658" s="34"/>
      <c r="B658" s="35"/>
      <c r="C658" s="36"/>
      <c r="D658" s="36"/>
      <c r="E658" s="35"/>
      <c r="F658" s="36"/>
      <c r="G658" s="35"/>
      <c r="H658" s="35"/>
    </row>
    <row r="659" spans="1:8" ht="14.25" customHeight="1">
      <c r="A659" s="34"/>
      <c r="B659" s="35"/>
      <c r="C659" s="36"/>
      <c r="D659" s="36"/>
      <c r="E659" s="35"/>
      <c r="F659" s="36"/>
      <c r="G659" s="35"/>
      <c r="H659" s="35"/>
    </row>
    <row r="660" spans="1:8" ht="14.25" customHeight="1">
      <c r="A660" s="34"/>
      <c r="B660" s="35"/>
      <c r="C660" s="36"/>
      <c r="D660" s="36"/>
      <c r="E660" s="35"/>
      <c r="F660" s="36"/>
      <c r="G660" s="35"/>
      <c r="H660" s="35"/>
    </row>
    <row r="661" spans="1:8" ht="14.25" customHeight="1">
      <c r="A661" s="34"/>
      <c r="B661" s="35"/>
      <c r="C661" s="36"/>
      <c r="D661" s="36"/>
      <c r="E661" s="35"/>
      <c r="F661" s="36"/>
      <c r="G661" s="35"/>
      <c r="H661" s="35"/>
    </row>
    <row r="662" spans="1:8" ht="14.25" customHeight="1">
      <c r="A662" s="34"/>
      <c r="B662" s="35"/>
      <c r="C662" s="36"/>
      <c r="D662" s="36"/>
      <c r="E662" s="35"/>
      <c r="F662" s="36"/>
      <c r="G662" s="35"/>
      <c r="H662" s="35"/>
    </row>
    <row r="663" spans="1:8" ht="14.25" customHeight="1">
      <c r="A663" s="34"/>
      <c r="B663" s="35"/>
      <c r="C663" s="36"/>
      <c r="D663" s="36"/>
      <c r="E663" s="35"/>
      <c r="F663" s="36"/>
      <c r="G663" s="35"/>
      <c r="H663" s="35"/>
    </row>
    <row r="664" spans="1:8" ht="14.25" customHeight="1">
      <c r="A664" s="34"/>
      <c r="B664" s="35"/>
      <c r="C664" s="36"/>
      <c r="D664" s="36"/>
      <c r="E664" s="35"/>
      <c r="F664" s="36"/>
      <c r="G664" s="35"/>
      <c r="H664" s="35"/>
    </row>
    <row r="665" spans="1:8" ht="14.25" customHeight="1">
      <c r="A665" s="34"/>
      <c r="B665" s="35"/>
      <c r="C665" s="36"/>
      <c r="D665" s="36"/>
      <c r="E665" s="35"/>
      <c r="F665" s="36"/>
      <c r="G665" s="35"/>
      <c r="H665" s="35"/>
    </row>
    <row r="666" spans="1:8" ht="14.25" customHeight="1">
      <c r="A666" s="34"/>
      <c r="B666" s="35"/>
      <c r="C666" s="36"/>
      <c r="D666" s="36"/>
      <c r="E666" s="35"/>
      <c r="F666" s="36"/>
      <c r="G666" s="35"/>
      <c r="H666" s="35"/>
    </row>
    <row r="667" spans="1:8" ht="14.25" customHeight="1">
      <c r="A667" s="34"/>
      <c r="B667" s="35"/>
      <c r="C667" s="36"/>
      <c r="D667" s="36"/>
      <c r="E667" s="35"/>
      <c r="F667" s="36"/>
      <c r="G667" s="35"/>
      <c r="H667" s="35"/>
    </row>
    <row r="668" spans="1:8" ht="14.25" customHeight="1">
      <c r="A668" s="34"/>
      <c r="B668" s="35"/>
      <c r="C668" s="36"/>
      <c r="D668" s="36"/>
      <c r="E668" s="35"/>
      <c r="F668" s="36"/>
      <c r="G668" s="35"/>
      <c r="H668" s="35"/>
    </row>
    <row r="669" spans="1:8" ht="14.25" customHeight="1">
      <c r="A669" s="34"/>
      <c r="B669" s="35"/>
      <c r="C669" s="36"/>
      <c r="D669" s="36"/>
      <c r="E669" s="35"/>
      <c r="F669" s="36"/>
      <c r="G669" s="35"/>
      <c r="H669" s="35"/>
    </row>
    <row r="670" spans="1:8" ht="14.25" customHeight="1">
      <c r="A670" s="34"/>
      <c r="B670" s="35"/>
      <c r="C670" s="36"/>
      <c r="D670" s="36"/>
      <c r="E670" s="35"/>
      <c r="F670" s="36"/>
      <c r="G670" s="35"/>
      <c r="H670" s="35"/>
    </row>
    <row r="671" spans="1:8" ht="14.25" customHeight="1">
      <c r="A671" s="34"/>
      <c r="B671" s="35"/>
      <c r="C671" s="36"/>
      <c r="D671" s="36"/>
      <c r="E671" s="35"/>
      <c r="F671" s="36"/>
      <c r="G671" s="35"/>
      <c r="H671" s="35"/>
    </row>
    <row r="672" spans="1:8" ht="14.25" customHeight="1">
      <c r="A672" s="34"/>
      <c r="B672" s="35"/>
      <c r="C672" s="36"/>
      <c r="D672" s="36"/>
      <c r="E672" s="35"/>
      <c r="F672" s="36"/>
      <c r="G672" s="35"/>
      <c r="H672" s="35"/>
    </row>
    <row r="673" spans="1:8" ht="14.25" customHeight="1">
      <c r="A673" s="34"/>
      <c r="B673" s="35"/>
      <c r="C673" s="36"/>
      <c r="D673" s="36"/>
      <c r="E673" s="35"/>
      <c r="F673" s="36"/>
      <c r="G673" s="35"/>
      <c r="H673" s="35"/>
    </row>
    <row r="674" spans="1:8" ht="14.25" customHeight="1">
      <c r="A674" s="34"/>
      <c r="B674" s="35"/>
      <c r="C674" s="36"/>
      <c r="D674" s="36"/>
      <c r="E674" s="35"/>
      <c r="F674" s="36"/>
      <c r="G674" s="35"/>
      <c r="H674" s="35"/>
    </row>
    <row r="675" spans="1:8" ht="14.25" customHeight="1">
      <c r="A675" s="34"/>
      <c r="B675" s="35"/>
      <c r="C675" s="36"/>
      <c r="D675" s="36"/>
      <c r="E675" s="35"/>
      <c r="F675" s="36"/>
      <c r="G675" s="35"/>
      <c r="H675" s="35"/>
    </row>
    <row r="676" spans="1:8" ht="14.25" customHeight="1">
      <c r="A676" s="34"/>
      <c r="B676" s="35"/>
      <c r="C676" s="36"/>
      <c r="D676" s="36"/>
      <c r="E676" s="35"/>
      <c r="F676" s="36"/>
      <c r="G676" s="35"/>
      <c r="H676" s="35"/>
    </row>
    <row r="677" spans="1:8" ht="14.25" customHeight="1">
      <c r="A677" s="34"/>
      <c r="B677" s="35"/>
      <c r="C677" s="36"/>
      <c r="D677" s="36"/>
      <c r="E677" s="35"/>
      <c r="F677" s="36"/>
      <c r="G677" s="35"/>
      <c r="H677" s="35"/>
    </row>
    <row r="678" spans="1:8" ht="14.25" customHeight="1">
      <c r="A678" s="34"/>
      <c r="B678" s="35"/>
      <c r="C678" s="36"/>
      <c r="D678" s="36"/>
      <c r="E678" s="35"/>
      <c r="F678" s="36"/>
      <c r="G678" s="35"/>
      <c r="H678" s="35"/>
    </row>
    <row r="679" spans="1:8" ht="14.25" customHeight="1">
      <c r="A679" s="34"/>
      <c r="B679" s="35"/>
      <c r="C679" s="36"/>
      <c r="D679" s="36"/>
      <c r="E679" s="35"/>
      <c r="F679" s="36"/>
      <c r="G679" s="35"/>
      <c r="H679" s="35"/>
    </row>
    <row r="680" spans="1:8" ht="14.25" customHeight="1">
      <c r="A680" s="34"/>
      <c r="B680" s="35"/>
      <c r="C680" s="36"/>
      <c r="D680" s="36"/>
      <c r="E680" s="35"/>
      <c r="F680" s="36"/>
      <c r="G680" s="35"/>
      <c r="H680" s="35"/>
    </row>
    <row r="681" spans="1:8" ht="14.25" customHeight="1">
      <c r="A681" s="34"/>
      <c r="B681" s="35"/>
      <c r="C681" s="36"/>
      <c r="D681" s="36"/>
      <c r="E681" s="35"/>
      <c r="F681" s="36"/>
      <c r="G681" s="35"/>
      <c r="H681" s="35"/>
    </row>
    <row r="682" spans="1:8" ht="14.25" customHeight="1">
      <c r="A682" s="34"/>
      <c r="B682" s="35"/>
      <c r="C682" s="36"/>
      <c r="D682" s="36"/>
      <c r="E682" s="35"/>
      <c r="F682" s="36"/>
      <c r="G682" s="35"/>
      <c r="H682" s="35"/>
    </row>
    <row r="683" spans="1:8" ht="14.25" customHeight="1">
      <c r="A683" s="34"/>
      <c r="B683" s="35"/>
      <c r="C683" s="36"/>
      <c r="D683" s="36"/>
      <c r="E683" s="35"/>
      <c r="F683" s="36"/>
      <c r="G683" s="35"/>
      <c r="H683" s="35"/>
    </row>
    <row r="684" spans="1:8" ht="14.25" customHeight="1">
      <c r="A684" s="34"/>
      <c r="B684" s="35"/>
      <c r="C684" s="36"/>
      <c r="D684" s="36"/>
      <c r="E684" s="35"/>
      <c r="F684" s="36"/>
      <c r="G684" s="35"/>
      <c r="H684" s="35"/>
    </row>
    <row r="685" spans="1:8" ht="14.25" customHeight="1">
      <c r="A685" s="34"/>
      <c r="B685" s="35"/>
      <c r="C685" s="36"/>
      <c r="D685" s="36"/>
      <c r="E685" s="35"/>
      <c r="F685" s="36"/>
      <c r="G685" s="35"/>
      <c r="H685" s="35"/>
    </row>
    <row r="686" spans="1:8" ht="14.25" customHeight="1">
      <c r="A686" s="34"/>
      <c r="B686" s="35"/>
      <c r="C686" s="36"/>
      <c r="D686" s="36"/>
      <c r="E686" s="35"/>
      <c r="F686" s="36"/>
      <c r="G686" s="35"/>
      <c r="H686" s="35"/>
    </row>
    <row r="687" spans="1:8" ht="14.25" customHeight="1">
      <c r="A687" s="34"/>
      <c r="B687" s="35"/>
      <c r="C687" s="36"/>
      <c r="D687" s="36"/>
      <c r="E687" s="35"/>
      <c r="F687" s="36"/>
      <c r="G687" s="35"/>
      <c r="H687" s="35"/>
    </row>
    <row r="688" spans="1:8" ht="14.25" customHeight="1">
      <c r="A688" s="34"/>
      <c r="B688" s="35"/>
      <c r="C688" s="36"/>
      <c r="D688" s="36"/>
      <c r="E688" s="35"/>
      <c r="F688" s="36"/>
      <c r="G688" s="35"/>
      <c r="H688" s="35"/>
    </row>
    <row r="689" spans="1:8" ht="14.25" customHeight="1">
      <c r="A689" s="34"/>
      <c r="B689" s="35"/>
      <c r="C689" s="36"/>
      <c r="D689" s="36"/>
      <c r="E689" s="35"/>
      <c r="F689" s="36"/>
      <c r="G689" s="35"/>
      <c r="H689" s="35"/>
    </row>
    <row r="690" spans="1:8" ht="14.25" customHeight="1">
      <c r="A690" s="34"/>
      <c r="B690" s="35"/>
      <c r="C690" s="36"/>
      <c r="D690" s="36"/>
      <c r="E690" s="35"/>
      <c r="F690" s="36"/>
      <c r="G690" s="35"/>
      <c r="H690" s="35"/>
    </row>
    <row r="691" spans="1:8" ht="14.25" customHeight="1">
      <c r="A691" s="34"/>
      <c r="B691" s="35"/>
      <c r="C691" s="36"/>
      <c r="D691" s="36"/>
      <c r="E691" s="35"/>
      <c r="F691" s="36"/>
      <c r="G691" s="35"/>
      <c r="H691" s="35"/>
    </row>
    <row r="692" spans="1:8" ht="14.25" customHeight="1">
      <c r="A692" s="34"/>
      <c r="B692" s="35"/>
      <c r="C692" s="36"/>
      <c r="D692" s="36"/>
      <c r="E692" s="35"/>
      <c r="F692" s="36"/>
      <c r="G692" s="35"/>
      <c r="H692" s="35"/>
    </row>
    <row r="693" spans="1:8" ht="14.25" customHeight="1">
      <c r="A693" s="34"/>
      <c r="B693" s="35"/>
      <c r="C693" s="36"/>
      <c r="D693" s="36"/>
      <c r="E693" s="35"/>
      <c r="F693" s="36"/>
      <c r="G693" s="35"/>
      <c r="H693" s="35"/>
    </row>
    <row r="694" spans="1:8" ht="14.25" customHeight="1">
      <c r="A694" s="34"/>
      <c r="B694" s="35"/>
      <c r="C694" s="36"/>
      <c r="D694" s="36"/>
      <c r="E694" s="35"/>
      <c r="F694" s="36"/>
      <c r="G694" s="35"/>
      <c r="H694" s="35"/>
    </row>
    <row r="695" spans="1:8" ht="14.25" customHeight="1">
      <c r="A695" s="34"/>
      <c r="B695" s="35"/>
      <c r="C695" s="36"/>
      <c r="D695" s="36"/>
      <c r="E695" s="35"/>
      <c r="F695" s="36"/>
      <c r="G695" s="35"/>
      <c r="H695" s="35"/>
    </row>
    <row r="696" spans="1:8" ht="14.25" customHeight="1">
      <c r="A696" s="34"/>
      <c r="B696" s="35"/>
      <c r="C696" s="36"/>
      <c r="D696" s="36"/>
      <c r="E696" s="35"/>
      <c r="F696" s="36"/>
      <c r="G696" s="35"/>
      <c r="H696" s="35"/>
    </row>
    <row r="697" spans="1:8" ht="14.25" customHeight="1">
      <c r="A697" s="34"/>
      <c r="B697" s="35"/>
      <c r="C697" s="36"/>
      <c r="D697" s="36"/>
      <c r="E697" s="35"/>
      <c r="F697" s="36"/>
      <c r="G697" s="35"/>
      <c r="H697" s="35"/>
    </row>
    <row r="698" spans="1:8" ht="14.25" customHeight="1">
      <c r="A698" s="34"/>
      <c r="B698" s="35"/>
      <c r="C698" s="36"/>
      <c r="D698" s="36"/>
      <c r="E698" s="35"/>
      <c r="F698" s="36"/>
      <c r="G698" s="35"/>
      <c r="H698" s="35"/>
    </row>
    <row r="699" spans="1:8" ht="14.25" customHeight="1">
      <c r="A699" s="34"/>
      <c r="B699" s="35"/>
      <c r="C699" s="36"/>
      <c r="D699" s="36"/>
      <c r="E699" s="35"/>
      <c r="F699" s="36"/>
      <c r="G699" s="35"/>
      <c r="H699" s="35"/>
    </row>
    <row r="700" spans="1:8" ht="14.25" customHeight="1">
      <c r="A700" s="34"/>
      <c r="B700" s="35"/>
      <c r="C700" s="36"/>
      <c r="D700" s="36"/>
      <c r="E700" s="35"/>
      <c r="F700" s="36"/>
      <c r="G700" s="35"/>
      <c r="H700" s="35"/>
    </row>
    <row r="701" spans="1:8" ht="14.25" customHeight="1">
      <c r="A701" s="34"/>
      <c r="B701" s="35"/>
      <c r="C701" s="36"/>
      <c r="D701" s="36"/>
      <c r="E701" s="35"/>
      <c r="F701" s="36"/>
      <c r="G701" s="35"/>
      <c r="H701" s="35"/>
    </row>
    <row r="702" spans="1:8" ht="14.25" customHeight="1">
      <c r="A702" s="34"/>
      <c r="B702" s="35"/>
      <c r="C702" s="36"/>
      <c r="D702" s="36"/>
      <c r="E702" s="35"/>
      <c r="F702" s="36"/>
      <c r="G702" s="35"/>
      <c r="H702" s="35"/>
    </row>
    <row r="703" spans="1:8" ht="14.25" customHeight="1">
      <c r="A703" s="34"/>
      <c r="B703" s="35"/>
      <c r="C703" s="36"/>
      <c r="D703" s="36"/>
      <c r="E703" s="35"/>
      <c r="F703" s="36"/>
      <c r="G703" s="35"/>
      <c r="H703" s="35"/>
    </row>
    <row r="704" spans="1:8" ht="14.25" customHeight="1">
      <c r="A704" s="34"/>
      <c r="B704" s="35"/>
      <c r="C704" s="36"/>
      <c r="D704" s="36"/>
      <c r="E704" s="35"/>
      <c r="F704" s="36"/>
      <c r="G704" s="35"/>
      <c r="H704" s="35"/>
    </row>
    <row r="705" spans="1:8" ht="14.25" customHeight="1">
      <c r="A705" s="34"/>
      <c r="B705" s="35"/>
      <c r="C705" s="36"/>
      <c r="D705" s="36"/>
      <c r="E705" s="35"/>
      <c r="F705" s="36"/>
      <c r="G705" s="35"/>
      <c r="H705" s="35"/>
    </row>
    <row r="706" spans="1:8" ht="14.25" customHeight="1">
      <c r="A706" s="34"/>
      <c r="B706" s="35"/>
      <c r="C706" s="36"/>
      <c r="D706" s="36"/>
      <c r="E706" s="35"/>
      <c r="F706" s="36"/>
      <c r="G706" s="35"/>
      <c r="H706" s="35"/>
    </row>
    <row r="707" spans="1:8" ht="14.25" customHeight="1">
      <c r="A707" s="34"/>
      <c r="B707" s="35"/>
      <c r="C707" s="36"/>
      <c r="D707" s="36"/>
      <c r="E707" s="35"/>
      <c r="F707" s="36"/>
      <c r="G707" s="35"/>
      <c r="H707" s="35"/>
    </row>
    <row r="708" spans="1:8" ht="14.25" customHeight="1">
      <c r="A708" s="34"/>
      <c r="B708" s="35"/>
      <c r="C708" s="36"/>
      <c r="D708" s="36"/>
      <c r="E708" s="35"/>
      <c r="F708" s="36"/>
      <c r="G708" s="35"/>
      <c r="H708" s="35"/>
    </row>
    <row r="709" spans="1:8" ht="14.25" customHeight="1">
      <c r="A709" s="34"/>
      <c r="B709" s="35"/>
      <c r="C709" s="36"/>
      <c r="D709" s="36"/>
      <c r="E709" s="35"/>
      <c r="F709" s="36"/>
      <c r="G709" s="35"/>
      <c r="H709" s="35"/>
    </row>
    <row r="710" spans="1:8" ht="14.25" customHeight="1">
      <c r="A710" s="34"/>
      <c r="B710" s="35"/>
      <c r="C710" s="36"/>
      <c r="D710" s="36"/>
      <c r="E710" s="35"/>
      <c r="F710" s="36"/>
      <c r="G710" s="35"/>
      <c r="H710" s="35"/>
    </row>
    <row r="711" spans="1:8" ht="14.25" customHeight="1">
      <c r="A711" s="34"/>
      <c r="B711" s="35"/>
      <c r="C711" s="36"/>
      <c r="D711" s="36"/>
      <c r="E711" s="35"/>
      <c r="F711" s="36"/>
      <c r="G711" s="35"/>
      <c r="H711" s="35"/>
    </row>
    <row r="712" spans="1:8" ht="14.25" customHeight="1">
      <c r="A712" s="34"/>
      <c r="B712" s="35"/>
      <c r="C712" s="36"/>
      <c r="D712" s="36"/>
      <c r="E712" s="35"/>
      <c r="F712" s="36"/>
      <c r="G712" s="35"/>
      <c r="H712" s="35"/>
    </row>
    <row r="713" spans="1:8" ht="14.25" customHeight="1">
      <c r="A713" s="34"/>
      <c r="B713" s="35"/>
      <c r="C713" s="36"/>
      <c r="D713" s="36"/>
      <c r="E713" s="35"/>
      <c r="F713" s="36"/>
      <c r="G713" s="35"/>
      <c r="H713" s="35"/>
    </row>
    <row r="714" spans="1:8" ht="14.25" customHeight="1">
      <c r="A714" s="34"/>
      <c r="B714" s="35"/>
      <c r="C714" s="36"/>
      <c r="D714" s="36"/>
      <c r="E714" s="35"/>
      <c r="F714" s="36"/>
      <c r="G714" s="35"/>
      <c r="H714" s="35"/>
    </row>
    <row r="715" spans="1:8" ht="14.25" customHeight="1">
      <c r="A715" s="34"/>
      <c r="B715" s="35"/>
      <c r="C715" s="36"/>
      <c r="D715" s="36"/>
      <c r="E715" s="35"/>
      <c r="F715" s="36"/>
      <c r="G715" s="35"/>
      <c r="H715" s="35"/>
    </row>
    <row r="716" spans="1:8" ht="14.25" customHeight="1">
      <c r="A716" s="34"/>
      <c r="B716" s="35"/>
      <c r="C716" s="36"/>
      <c r="D716" s="36"/>
      <c r="E716" s="35"/>
      <c r="F716" s="36"/>
      <c r="G716" s="35"/>
      <c r="H716" s="35"/>
    </row>
    <row r="717" spans="1:8" ht="14.25" customHeight="1">
      <c r="A717" s="34"/>
      <c r="B717" s="35"/>
      <c r="C717" s="36"/>
      <c r="D717" s="36"/>
      <c r="E717" s="35"/>
      <c r="F717" s="36"/>
      <c r="G717" s="35"/>
      <c r="H717" s="35"/>
    </row>
    <row r="718" spans="1:8" ht="14.25" customHeight="1">
      <c r="A718" s="34"/>
      <c r="B718" s="35"/>
      <c r="C718" s="36"/>
      <c r="D718" s="36"/>
      <c r="E718" s="35"/>
      <c r="F718" s="36"/>
      <c r="G718" s="35"/>
      <c r="H718" s="35"/>
    </row>
    <row r="719" spans="1:8" ht="14.25" customHeight="1">
      <c r="A719" s="34"/>
      <c r="B719" s="35"/>
      <c r="C719" s="36"/>
      <c r="D719" s="36"/>
      <c r="E719" s="35"/>
      <c r="F719" s="36"/>
      <c r="G719" s="35"/>
      <c r="H719" s="35"/>
    </row>
    <row r="720" spans="1:8" ht="14.25" customHeight="1">
      <c r="A720" s="34"/>
      <c r="B720" s="35"/>
      <c r="C720" s="36"/>
      <c r="D720" s="36"/>
      <c r="E720" s="35"/>
      <c r="F720" s="36"/>
      <c r="G720" s="35"/>
      <c r="H720" s="35"/>
    </row>
    <row r="721" spans="1:8" ht="14.25" customHeight="1">
      <c r="A721" s="34"/>
      <c r="B721" s="35"/>
      <c r="C721" s="36"/>
      <c r="D721" s="36"/>
      <c r="E721" s="35"/>
      <c r="F721" s="36"/>
      <c r="G721" s="35"/>
      <c r="H721" s="35"/>
    </row>
    <row r="722" spans="1:8" ht="14.25" customHeight="1">
      <c r="A722" s="34"/>
      <c r="B722" s="35"/>
      <c r="C722" s="36"/>
      <c r="D722" s="36"/>
      <c r="E722" s="35"/>
      <c r="F722" s="36"/>
      <c r="G722" s="35"/>
      <c r="H722" s="35"/>
    </row>
    <row r="723" spans="1:8" ht="14.25" customHeight="1">
      <c r="A723" s="34"/>
      <c r="B723" s="35"/>
      <c r="C723" s="36"/>
      <c r="D723" s="36"/>
      <c r="E723" s="35"/>
      <c r="F723" s="36"/>
      <c r="G723" s="35"/>
      <c r="H723" s="35"/>
    </row>
    <row r="724" spans="1:8" ht="14.25" customHeight="1">
      <c r="A724" s="34"/>
      <c r="B724" s="35"/>
      <c r="C724" s="36"/>
      <c r="D724" s="36"/>
      <c r="E724" s="35"/>
      <c r="F724" s="36"/>
      <c r="G724" s="35"/>
      <c r="H724" s="35"/>
    </row>
    <row r="725" spans="1:8" ht="14.25" customHeight="1">
      <c r="A725" s="34"/>
      <c r="B725" s="35"/>
      <c r="C725" s="36"/>
      <c r="D725" s="36"/>
      <c r="E725" s="35"/>
      <c r="F725" s="36"/>
      <c r="G725" s="35"/>
      <c r="H725" s="35"/>
    </row>
    <row r="726" spans="1:8" ht="14.25" customHeight="1">
      <c r="A726" s="34"/>
      <c r="B726" s="35"/>
      <c r="C726" s="36"/>
      <c r="D726" s="36"/>
      <c r="E726" s="35"/>
      <c r="F726" s="36"/>
      <c r="G726" s="35"/>
      <c r="H726" s="35"/>
    </row>
    <row r="727" spans="1:8" ht="14.25" customHeight="1">
      <c r="A727" s="34"/>
      <c r="B727" s="35"/>
      <c r="C727" s="36"/>
      <c r="D727" s="36"/>
      <c r="E727" s="35"/>
      <c r="F727" s="36"/>
      <c r="G727" s="35"/>
      <c r="H727" s="35"/>
    </row>
    <row r="728" spans="1:8" ht="14.25" customHeight="1">
      <c r="A728" s="34"/>
      <c r="B728" s="35"/>
      <c r="C728" s="36"/>
      <c r="D728" s="36"/>
      <c r="E728" s="35"/>
      <c r="F728" s="36"/>
      <c r="G728" s="35"/>
      <c r="H728" s="35"/>
    </row>
    <row r="729" spans="1:8" ht="14.25" customHeight="1">
      <c r="A729" s="34"/>
      <c r="B729" s="35"/>
      <c r="C729" s="36"/>
      <c r="D729" s="36"/>
      <c r="E729" s="35"/>
      <c r="F729" s="36"/>
      <c r="G729" s="35"/>
      <c r="H729" s="35"/>
    </row>
    <row r="730" spans="1:8" ht="14.25" customHeight="1">
      <c r="A730" s="34"/>
      <c r="B730" s="35"/>
      <c r="C730" s="36"/>
      <c r="D730" s="36"/>
      <c r="E730" s="35"/>
      <c r="F730" s="36"/>
      <c r="G730" s="35"/>
      <c r="H730" s="35"/>
    </row>
    <row r="731" spans="1:8" ht="14.25" customHeight="1">
      <c r="A731" s="34"/>
      <c r="B731" s="35"/>
      <c r="C731" s="36"/>
      <c r="D731" s="36"/>
      <c r="E731" s="35"/>
      <c r="F731" s="36"/>
      <c r="G731" s="35"/>
      <c r="H731" s="35"/>
    </row>
    <row r="732" spans="1:8" ht="14.25" customHeight="1">
      <c r="A732" s="34"/>
      <c r="B732" s="35"/>
      <c r="C732" s="36"/>
      <c r="D732" s="36"/>
      <c r="E732" s="35"/>
      <c r="F732" s="36"/>
      <c r="G732" s="35"/>
      <c r="H732" s="35"/>
    </row>
    <row r="733" spans="1:8" ht="14.25" customHeight="1">
      <c r="A733" s="34"/>
      <c r="B733" s="35"/>
      <c r="C733" s="36"/>
      <c r="D733" s="36"/>
      <c r="E733" s="35"/>
      <c r="F733" s="36"/>
      <c r="G733" s="35"/>
      <c r="H733" s="35"/>
    </row>
    <row r="734" spans="1:8" ht="14.25" customHeight="1">
      <c r="A734" s="34"/>
      <c r="B734" s="35"/>
      <c r="C734" s="36"/>
      <c r="D734" s="36"/>
      <c r="E734" s="35"/>
      <c r="F734" s="36"/>
      <c r="G734" s="35"/>
      <c r="H734" s="35"/>
    </row>
    <row r="735" spans="1:8" ht="14.25" customHeight="1">
      <c r="A735" s="34"/>
      <c r="B735" s="35"/>
      <c r="C735" s="36"/>
      <c r="D735" s="36"/>
      <c r="E735" s="35"/>
      <c r="F735" s="36"/>
      <c r="G735" s="35"/>
      <c r="H735" s="35"/>
    </row>
    <row r="736" spans="1:8" ht="14.25" customHeight="1">
      <c r="A736" s="34"/>
      <c r="B736" s="35"/>
      <c r="C736" s="36"/>
      <c r="D736" s="36"/>
      <c r="E736" s="35"/>
      <c r="F736" s="36"/>
      <c r="G736" s="35"/>
      <c r="H736" s="35"/>
    </row>
    <row r="737" spans="1:8" ht="14.25" customHeight="1">
      <c r="A737" s="34"/>
      <c r="B737" s="35"/>
      <c r="C737" s="36"/>
      <c r="D737" s="36"/>
      <c r="E737" s="35"/>
      <c r="F737" s="36"/>
      <c r="G737" s="35"/>
      <c r="H737" s="35"/>
    </row>
    <row r="738" spans="1:8" ht="14.25" customHeight="1">
      <c r="A738" s="34"/>
      <c r="B738" s="35"/>
      <c r="C738" s="36"/>
      <c r="D738" s="36"/>
      <c r="E738" s="35"/>
      <c r="F738" s="36"/>
      <c r="G738" s="35"/>
      <c r="H738" s="35"/>
    </row>
    <row r="739" spans="1:8" ht="14.25" customHeight="1">
      <c r="A739" s="34"/>
      <c r="B739" s="35"/>
      <c r="C739" s="36"/>
      <c r="D739" s="36"/>
      <c r="E739" s="35"/>
      <c r="F739" s="36"/>
      <c r="G739" s="35"/>
      <c r="H739" s="35"/>
    </row>
    <row r="740" spans="1:8" ht="14.25" customHeight="1">
      <c r="A740" s="34"/>
      <c r="B740" s="35"/>
      <c r="C740" s="36"/>
      <c r="D740" s="36"/>
      <c r="E740" s="35"/>
      <c r="F740" s="36"/>
      <c r="G740" s="35"/>
      <c r="H740" s="35"/>
    </row>
    <row r="741" spans="1:8" ht="14.25" customHeight="1">
      <c r="A741" s="34"/>
      <c r="B741" s="35"/>
      <c r="C741" s="36"/>
      <c r="D741" s="36"/>
      <c r="E741" s="35"/>
      <c r="F741" s="36"/>
      <c r="G741" s="35"/>
      <c r="H741" s="35"/>
    </row>
    <row r="742" spans="1:8" ht="14.25" customHeight="1">
      <c r="A742" s="34"/>
      <c r="B742" s="35"/>
      <c r="C742" s="36"/>
      <c r="D742" s="36"/>
      <c r="E742" s="35"/>
      <c r="F742" s="36"/>
      <c r="G742" s="35"/>
      <c r="H742" s="35"/>
    </row>
    <row r="743" spans="1:8" ht="14.25" customHeight="1">
      <c r="A743" s="34"/>
      <c r="B743" s="35"/>
      <c r="C743" s="36"/>
      <c r="D743" s="36"/>
      <c r="E743" s="35"/>
      <c r="F743" s="36"/>
      <c r="G743" s="35"/>
      <c r="H743" s="35"/>
    </row>
    <row r="744" spans="1:8" ht="14.25" customHeight="1">
      <c r="A744" s="34"/>
      <c r="B744" s="35"/>
      <c r="C744" s="36"/>
      <c r="D744" s="36"/>
      <c r="E744" s="35"/>
      <c r="F744" s="36"/>
      <c r="G744" s="35"/>
      <c r="H744" s="35"/>
    </row>
    <row r="745" spans="1:8" ht="14.25" customHeight="1">
      <c r="A745" s="34"/>
      <c r="B745" s="35"/>
      <c r="C745" s="36"/>
      <c r="D745" s="36"/>
      <c r="E745" s="35"/>
      <c r="F745" s="36"/>
      <c r="G745" s="35"/>
      <c r="H745" s="35"/>
    </row>
    <row r="746" spans="1:8" ht="14.25" customHeight="1">
      <c r="A746" s="34"/>
      <c r="B746" s="35"/>
      <c r="C746" s="36"/>
      <c r="D746" s="36"/>
      <c r="E746" s="35"/>
      <c r="F746" s="36"/>
      <c r="G746" s="35"/>
      <c r="H746" s="35"/>
    </row>
    <row r="747" spans="1:8" ht="14.25" customHeight="1">
      <c r="A747" s="34"/>
      <c r="B747" s="35"/>
      <c r="C747" s="36"/>
      <c r="D747" s="36"/>
      <c r="E747" s="35"/>
      <c r="F747" s="36"/>
      <c r="G747" s="35"/>
      <c r="H747" s="35"/>
    </row>
    <row r="748" spans="1:8" ht="14.25" customHeight="1">
      <c r="A748" s="34"/>
      <c r="B748" s="35"/>
      <c r="C748" s="36"/>
      <c r="D748" s="36"/>
      <c r="E748" s="35"/>
      <c r="F748" s="36"/>
      <c r="G748" s="35"/>
      <c r="H748" s="35"/>
    </row>
    <row r="749" spans="1:8" ht="14.25" customHeight="1">
      <c r="A749" s="34"/>
      <c r="B749" s="35"/>
      <c r="C749" s="36"/>
      <c r="D749" s="36"/>
      <c r="E749" s="35"/>
      <c r="F749" s="36"/>
      <c r="G749" s="35"/>
      <c r="H749" s="35"/>
    </row>
    <row r="750" spans="1:8" ht="14.25" customHeight="1">
      <c r="A750" s="34"/>
      <c r="B750" s="35"/>
      <c r="C750" s="36"/>
      <c r="D750" s="36"/>
      <c r="E750" s="35"/>
      <c r="F750" s="36"/>
      <c r="G750" s="35"/>
      <c r="H750" s="35"/>
    </row>
    <row r="751" spans="1:8" ht="14.25" customHeight="1">
      <c r="A751" s="34"/>
      <c r="B751" s="35"/>
      <c r="C751" s="36"/>
      <c r="D751" s="36"/>
      <c r="E751" s="35"/>
      <c r="F751" s="36"/>
      <c r="G751" s="35"/>
      <c r="H751" s="35"/>
    </row>
    <row r="752" spans="1:8" ht="14.25" customHeight="1">
      <c r="A752" s="34"/>
      <c r="B752" s="35"/>
      <c r="C752" s="36"/>
      <c r="D752" s="36"/>
      <c r="E752" s="35"/>
      <c r="F752" s="36"/>
      <c r="G752" s="35"/>
      <c r="H752" s="35"/>
    </row>
    <row r="753" spans="1:8" ht="14.25" customHeight="1">
      <c r="A753" s="34"/>
      <c r="B753" s="35"/>
      <c r="C753" s="36"/>
      <c r="D753" s="36"/>
      <c r="E753" s="35"/>
      <c r="F753" s="36"/>
      <c r="G753" s="35"/>
      <c r="H753" s="35"/>
    </row>
    <row r="754" spans="1:8" ht="14.25" customHeight="1">
      <c r="A754" s="34"/>
      <c r="B754" s="35"/>
      <c r="C754" s="36"/>
      <c r="D754" s="36"/>
      <c r="E754" s="35"/>
      <c r="F754" s="36"/>
      <c r="G754" s="35"/>
      <c r="H754" s="35"/>
    </row>
    <row r="755" spans="1:8" ht="14.25" customHeight="1">
      <c r="A755" s="34"/>
      <c r="B755" s="35"/>
      <c r="C755" s="36"/>
      <c r="D755" s="36"/>
      <c r="E755" s="35"/>
      <c r="F755" s="36"/>
      <c r="G755" s="35"/>
      <c r="H755" s="35"/>
    </row>
    <row r="756" spans="1:8" ht="14.25" customHeight="1">
      <c r="A756" s="34"/>
      <c r="B756" s="35"/>
      <c r="C756" s="36"/>
      <c r="D756" s="36"/>
      <c r="E756" s="35"/>
      <c r="F756" s="36"/>
      <c r="G756" s="35"/>
      <c r="H756" s="35"/>
    </row>
    <row r="757" spans="1:8" ht="14.25" customHeight="1">
      <c r="A757" s="34"/>
      <c r="B757" s="35"/>
      <c r="C757" s="36"/>
      <c r="D757" s="36"/>
      <c r="E757" s="35"/>
      <c r="F757" s="36"/>
      <c r="G757" s="35"/>
      <c r="H757" s="35"/>
    </row>
    <row r="758" spans="1:8" ht="14.25" customHeight="1">
      <c r="A758" s="34"/>
      <c r="B758" s="35"/>
      <c r="C758" s="36"/>
      <c r="D758" s="36"/>
      <c r="E758" s="35"/>
      <c r="F758" s="36"/>
      <c r="G758" s="35"/>
      <c r="H758" s="35"/>
    </row>
    <row r="759" spans="1:8" ht="14.25" customHeight="1">
      <c r="A759" s="34"/>
      <c r="B759" s="35"/>
      <c r="C759" s="36"/>
      <c r="D759" s="36"/>
      <c r="E759" s="35"/>
      <c r="F759" s="36"/>
      <c r="G759" s="35"/>
      <c r="H759" s="35"/>
    </row>
    <row r="760" spans="1:8" ht="14.25" customHeight="1">
      <c r="A760" s="34"/>
      <c r="B760" s="35"/>
      <c r="C760" s="36"/>
      <c r="D760" s="36"/>
      <c r="E760" s="35"/>
      <c r="F760" s="36"/>
      <c r="G760" s="35"/>
      <c r="H760" s="35"/>
    </row>
    <row r="761" spans="1:8" ht="14.25" customHeight="1">
      <c r="A761" s="34"/>
      <c r="B761" s="35"/>
      <c r="C761" s="36"/>
      <c r="D761" s="36"/>
      <c r="E761" s="35"/>
      <c r="F761" s="36"/>
      <c r="G761" s="35"/>
      <c r="H761" s="35"/>
    </row>
    <row r="762" spans="1:8" ht="14.25" customHeight="1">
      <c r="A762" s="34"/>
      <c r="B762" s="35"/>
      <c r="C762" s="36"/>
      <c r="D762" s="36"/>
      <c r="E762" s="35"/>
      <c r="F762" s="36"/>
      <c r="G762" s="35"/>
      <c r="H762" s="35"/>
    </row>
    <row r="763" spans="1:8" ht="14.25" customHeight="1">
      <c r="A763" s="34"/>
      <c r="B763" s="35"/>
      <c r="C763" s="36"/>
      <c r="D763" s="36"/>
      <c r="E763" s="35"/>
      <c r="F763" s="36"/>
      <c r="G763" s="35"/>
      <c r="H763" s="35"/>
    </row>
    <row r="764" spans="1:8" ht="14.25" customHeight="1">
      <c r="A764" s="34"/>
      <c r="B764" s="35"/>
      <c r="C764" s="36"/>
      <c r="D764" s="36"/>
      <c r="E764" s="35"/>
      <c r="F764" s="36"/>
      <c r="G764" s="35"/>
      <c r="H764" s="35"/>
    </row>
    <row r="765" spans="1:8" ht="14.25" customHeight="1">
      <c r="A765" s="34"/>
      <c r="B765" s="35"/>
      <c r="C765" s="36"/>
      <c r="D765" s="36"/>
      <c r="E765" s="35"/>
      <c r="F765" s="36"/>
      <c r="G765" s="35"/>
      <c r="H765" s="35"/>
    </row>
    <row r="766" spans="1:8" ht="14.25" customHeight="1">
      <c r="A766" s="34"/>
      <c r="B766" s="35"/>
      <c r="C766" s="36"/>
      <c r="D766" s="36"/>
      <c r="E766" s="35"/>
      <c r="F766" s="36"/>
      <c r="G766" s="35"/>
      <c r="H766" s="35"/>
    </row>
    <row r="767" spans="1:8" ht="14.25" customHeight="1">
      <c r="A767" s="34"/>
      <c r="B767" s="35"/>
      <c r="C767" s="36"/>
      <c r="D767" s="36"/>
      <c r="E767" s="35"/>
      <c r="F767" s="36"/>
      <c r="G767" s="35"/>
      <c r="H767" s="35"/>
    </row>
    <row r="768" spans="1:8" ht="14.25" customHeight="1">
      <c r="A768" s="34"/>
      <c r="B768" s="35"/>
      <c r="C768" s="36"/>
      <c r="D768" s="36"/>
      <c r="E768" s="35"/>
      <c r="F768" s="36"/>
      <c r="G768" s="35"/>
      <c r="H768" s="35"/>
    </row>
    <row r="769" spans="1:8" ht="14.25" customHeight="1">
      <c r="A769" s="34"/>
      <c r="B769" s="35"/>
      <c r="C769" s="36"/>
      <c r="D769" s="36"/>
      <c r="E769" s="35"/>
      <c r="F769" s="36"/>
      <c r="G769" s="35"/>
      <c r="H769" s="35"/>
    </row>
    <row r="770" spans="1:8" ht="14.25" customHeight="1">
      <c r="A770" s="34"/>
      <c r="B770" s="35"/>
      <c r="C770" s="36"/>
      <c r="D770" s="36"/>
      <c r="E770" s="35"/>
      <c r="F770" s="36"/>
      <c r="G770" s="35"/>
      <c r="H770" s="35"/>
    </row>
    <row r="771" spans="1:8" ht="14.25" customHeight="1">
      <c r="A771" s="34"/>
      <c r="B771" s="35"/>
      <c r="C771" s="36"/>
      <c r="D771" s="36"/>
      <c r="E771" s="35"/>
      <c r="F771" s="36"/>
      <c r="G771" s="35"/>
      <c r="H771" s="35"/>
    </row>
    <row r="772" spans="1:8" ht="14.25" customHeight="1">
      <c r="A772" s="34"/>
      <c r="B772" s="35"/>
      <c r="C772" s="36"/>
      <c r="D772" s="36"/>
      <c r="E772" s="35"/>
      <c r="F772" s="36"/>
      <c r="G772" s="35"/>
      <c r="H772" s="35"/>
    </row>
    <row r="773" spans="1:8" ht="14.25" customHeight="1">
      <c r="A773" s="34"/>
      <c r="B773" s="35"/>
      <c r="C773" s="36"/>
      <c r="D773" s="36"/>
      <c r="E773" s="35"/>
      <c r="F773" s="36"/>
      <c r="G773" s="35"/>
      <c r="H773" s="35"/>
    </row>
    <row r="774" spans="1:8" ht="14.25" customHeight="1">
      <c r="A774" s="34"/>
      <c r="B774" s="35"/>
      <c r="C774" s="36"/>
      <c r="D774" s="36"/>
      <c r="E774" s="35"/>
      <c r="F774" s="36"/>
      <c r="G774" s="35"/>
      <c r="H774" s="35"/>
    </row>
    <row r="775" spans="1:8" ht="14.25" customHeight="1">
      <c r="A775" s="34"/>
      <c r="B775" s="35"/>
      <c r="C775" s="36"/>
      <c r="D775" s="36"/>
      <c r="E775" s="35"/>
      <c r="F775" s="36"/>
      <c r="G775" s="35"/>
      <c r="H775" s="35"/>
    </row>
    <row r="776" spans="1:8" ht="14.25" customHeight="1">
      <c r="A776" s="34"/>
      <c r="B776" s="35"/>
      <c r="C776" s="36"/>
      <c r="D776" s="36"/>
      <c r="E776" s="35"/>
      <c r="F776" s="36"/>
      <c r="G776" s="35"/>
      <c r="H776" s="35"/>
    </row>
    <row r="777" spans="1:8" ht="14.25" customHeight="1">
      <c r="A777" s="34"/>
      <c r="B777" s="35"/>
      <c r="C777" s="36"/>
      <c r="D777" s="36"/>
      <c r="E777" s="35"/>
      <c r="F777" s="36"/>
      <c r="G777" s="35"/>
      <c r="H777" s="35"/>
    </row>
    <row r="778" spans="1:8" ht="14.25" customHeight="1">
      <c r="A778" s="34"/>
      <c r="B778" s="35"/>
      <c r="C778" s="36"/>
      <c r="D778" s="36"/>
      <c r="E778" s="35"/>
      <c r="F778" s="36"/>
      <c r="G778" s="35"/>
      <c r="H778" s="35"/>
    </row>
    <row r="779" spans="1:8" ht="14.25" customHeight="1">
      <c r="A779" s="34"/>
      <c r="B779" s="35"/>
      <c r="C779" s="36"/>
      <c r="D779" s="36"/>
      <c r="E779" s="35"/>
      <c r="F779" s="36"/>
      <c r="G779" s="35"/>
      <c r="H779" s="35"/>
    </row>
    <row r="780" spans="1:8" ht="14.25" customHeight="1">
      <c r="A780" s="34"/>
      <c r="B780" s="35"/>
      <c r="C780" s="36"/>
      <c r="D780" s="36"/>
      <c r="E780" s="35"/>
      <c r="F780" s="36"/>
      <c r="G780" s="35"/>
      <c r="H780" s="35"/>
    </row>
    <row r="781" spans="1:8" ht="14.25" customHeight="1">
      <c r="A781" s="34"/>
      <c r="B781" s="35"/>
      <c r="C781" s="36"/>
      <c r="D781" s="36"/>
      <c r="E781" s="35"/>
      <c r="F781" s="36"/>
      <c r="G781" s="35"/>
      <c r="H781" s="35"/>
    </row>
    <row r="782" spans="1:8" ht="14.25" customHeight="1">
      <c r="A782" s="34"/>
      <c r="B782" s="35"/>
      <c r="C782" s="36"/>
      <c r="D782" s="36"/>
      <c r="E782" s="35"/>
      <c r="F782" s="36"/>
      <c r="G782" s="35"/>
      <c r="H782" s="35"/>
    </row>
    <row r="783" spans="1:8" ht="14.25" customHeight="1">
      <c r="A783" s="34"/>
      <c r="B783" s="35"/>
      <c r="C783" s="36"/>
      <c r="D783" s="36"/>
      <c r="E783" s="35"/>
      <c r="F783" s="36"/>
      <c r="G783" s="35"/>
      <c r="H783" s="35"/>
    </row>
    <row r="784" spans="1:8" ht="14.25" customHeight="1">
      <c r="A784" s="34"/>
      <c r="B784" s="35"/>
      <c r="C784" s="36"/>
      <c r="D784" s="36"/>
      <c r="E784" s="35"/>
      <c r="F784" s="36"/>
      <c r="G784" s="35"/>
      <c r="H784" s="35"/>
    </row>
    <row r="785" spans="1:8" ht="14.25" customHeight="1">
      <c r="A785" s="34"/>
      <c r="B785" s="35"/>
      <c r="C785" s="36"/>
      <c r="D785" s="36"/>
      <c r="E785" s="35"/>
      <c r="F785" s="36"/>
      <c r="G785" s="35"/>
      <c r="H785" s="35"/>
    </row>
    <row r="786" spans="1:8" ht="14.25" customHeight="1">
      <c r="A786" s="34"/>
      <c r="B786" s="35"/>
      <c r="C786" s="36"/>
      <c r="D786" s="36"/>
      <c r="E786" s="35"/>
      <c r="F786" s="36"/>
      <c r="G786" s="35"/>
      <c r="H786" s="35"/>
    </row>
    <row r="787" spans="1:8" ht="14.25" customHeight="1">
      <c r="A787" s="34"/>
      <c r="B787" s="35"/>
      <c r="C787" s="36"/>
      <c r="D787" s="36"/>
      <c r="E787" s="35"/>
      <c r="F787" s="36"/>
      <c r="G787" s="35"/>
      <c r="H787" s="35"/>
    </row>
    <row r="788" spans="1:8" ht="14.25" customHeight="1">
      <c r="A788" s="34"/>
      <c r="B788" s="35"/>
      <c r="C788" s="36"/>
      <c r="D788" s="36"/>
      <c r="E788" s="35"/>
      <c r="F788" s="36"/>
      <c r="G788" s="35"/>
      <c r="H788" s="35"/>
    </row>
    <row r="789" spans="1:8" ht="14.25" customHeight="1">
      <c r="A789" s="34"/>
      <c r="B789" s="35"/>
      <c r="C789" s="36"/>
      <c r="D789" s="36"/>
      <c r="E789" s="35"/>
      <c r="F789" s="36"/>
      <c r="G789" s="35"/>
      <c r="H789" s="35"/>
    </row>
    <row r="790" spans="1:8" ht="14.25" customHeight="1">
      <c r="A790" s="34"/>
      <c r="B790" s="35"/>
      <c r="C790" s="36"/>
      <c r="D790" s="36"/>
      <c r="E790" s="35"/>
      <c r="F790" s="36"/>
      <c r="G790" s="35"/>
      <c r="H790" s="35"/>
    </row>
    <row r="791" spans="1:8" ht="14.25" customHeight="1">
      <c r="A791" s="34"/>
      <c r="B791" s="35"/>
      <c r="C791" s="36"/>
      <c r="D791" s="36"/>
      <c r="E791" s="35"/>
      <c r="F791" s="36"/>
      <c r="G791" s="35"/>
      <c r="H791" s="35"/>
    </row>
    <row r="792" spans="1:8" ht="14.25" customHeight="1">
      <c r="A792" s="34"/>
      <c r="B792" s="35"/>
      <c r="C792" s="36"/>
      <c r="D792" s="36"/>
      <c r="E792" s="35"/>
      <c r="F792" s="36"/>
      <c r="G792" s="35"/>
      <c r="H792" s="35"/>
    </row>
    <row r="793" spans="1:8" ht="14.25" customHeight="1">
      <c r="A793" s="34"/>
      <c r="B793" s="35"/>
      <c r="C793" s="36"/>
      <c r="D793" s="36"/>
      <c r="E793" s="35"/>
      <c r="F793" s="36"/>
      <c r="G793" s="35"/>
      <c r="H793" s="35"/>
    </row>
    <row r="794" spans="1:8" ht="14.25" customHeight="1">
      <c r="A794" s="34"/>
      <c r="B794" s="35"/>
      <c r="C794" s="36"/>
      <c r="D794" s="36"/>
      <c r="E794" s="35"/>
      <c r="F794" s="36"/>
      <c r="G794" s="35"/>
      <c r="H794" s="35"/>
    </row>
    <row r="795" spans="1:8" ht="14.25" customHeight="1">
      <c r="A795" s="34"/>
      <c r="B795" s="35"/>
      <c r="C795" s="36"/>
      <c r="D795" s="36"/>
      <c r="E795" s="35"/>
      <c r="F795" s="36"/>
      <c r="G795" s="35"/>
      <c r="H795" s="35"/>
    </row>
    <row r="796" spans="1:8" ht="14.25" customHeight="1">
      <c r="A796" s="34"/>
      <c r="B796" s="35"/>
      <c r="C796" s="36"/>
      <c r="D796" s="36"/>
      <c r="E796" s="35"/>
      <c r="F796" s="36"/>
      <c r="G796" s="35"/>
      <c r="H796" s="35"/>
    </row>
    <row r="797" spans="1:8" ht="14.25" customHeight="1">
      <c r="A797" s="34"/>
      <c r="B797" s="35"/>
      <c r="C797" s="36"/>
      <c r="D797" s="36"/>
      <c r="E797" s="35"/>
      <c r="F797" s="36"/>
      <c r="G797" s="35"/>
      <c r="H797" s="35"/>
    </row>
    <row r="798" spans="1:8" ht="14.25" customHeight="1">
      <c r="A798" s="34"/>
      <c r="B798" s="35"/>
      <c r="C798" s="36"/>
      <c r="D798" s="36"/>
      <c r="E798" s="35"/>
      <c r="F798" s="36"/>
      <c r="G798" s="35"/>
      <c r="H798" s="35"/>
    </row>
    <row r="799" spans="1:8" ht="14.25" customHeight="1">
      <c r="A799" s="34"/>
      <c r="B799" s="35"/>
      <c r="C799" s="36"/>
      <c r="D799" s="36"/>
      <c r="E799" s="35"/>
      <c r="F799" s="36"/>
      <c r="G799" s="35"/>
      <c r="H799" s="35"/>
    </row>
    <row r="800" spans="1:8" ht="14.25" customHeight="1">
      <c r="A800" s="34"/>
      <c r="B800" s="35"/>
      <c r="C800" s="36"/>
      <c r="D800" s="36"/>
      <c r="E800" s="35"/>
      <c r="F800" s="36"/>
      <c r="G800" s="35"/>
      <c r="H800" s="35"/>
    </row>
    <row r="801" spans="1:8" ht="14.25" customHeight="1">
      <c r="A801" s="34"/>
      <c r="B801" s="35"/>
      <c r="C801" s="36"/>
      <c r="D801" s="36"/>
      <c r="E801" s="35"/>
      <c r="F801" s="36"/>
      <c r="G801" s="35"/>
      <c r="H801" s="35"/>
    </row>
    <row r="802" spans="1:8" ht="14.25" customHeight="1">
      <c r="A802" s="34"/>
      <c r="B802" s="35"/>
      <c r="C802" s="36"/>
      <c r="D802" s="36"/>
      <c r="E802" s="35"/>
      <c r="F802" s="36"/>
      <c r="G802" s="35"/>
      <c r="H802" s="35"/>
    </row>
    <row r="803" spans="1:8" ht="14.25" customHeight="1">
      <c r="A803" s="34"/>
      <c r="B803" s="35"/>
      <c r="C803" s="36"/>
      <c r="D803" s="36"/>
      <c r="E803" s="35"/>
      <c r="F803" s="36"/>
      <c r="G803" s="35"/>
      <c r="H803" s="35"/>
    </row>
    <row r="804" spans="1:8" ht="14.25" customHeight="1">
      <c r="A804" s="34"/>
      <c r="B804" s="35"/>
      <c r="C804" s="36"/>
      <c r="D804" s="36"/>
      <c r="E804" s="35"/>
      <c r="F804" s="36"/>
      <c r="G804" s="35"/>
      <c r="H804" s="35"/>
    </row>
    <row r="805" spans="1:8" ht="14.25" customHeight="1">
      <c r="A805" s="34"/>
      <c r="B805" s="35"/>
      <c r="C805" s="36"/>
      <c r="D805" s="36"/>
      <c r="E805" s="35"/>
      <c r="F805" s="36"/>
      <c r="G805" s="35"/>
      <c r="H805" s="35"/>
    </row>
    <row r="806" spans="1:8" ht="14.25" customHeight="1">
      <c r="A806" s="34"/>
      <c r="B806" s="35"/>
      <c r="C806" s="36"/>
      <c r="D806" s="36"/>
      <c r="E806" s="35"/>
      <c r="F806" s="36"/>
      <c r="G806" s="35"/>
      <c r="H806" s="35"/>
    </row>
    <row r="807" spans="1:8" ht="14.25" customHeight="1">
      <c r="A807" s="34"/>
      <c r="B807" s="35"/>
      <c r="C807" s="36"/>
      <c r="D807" s="36"/>
      <c r="E807" s="35"/>
      <c r="F807" s="36"/>
      <c r="G807" s="35"/>
      <c r="H807" s="35"/>
    </row>
    <row r="808" spans="1:8" ht="14.25" customHeight="1">
      <c r="A808" s="34"/>
      <c r="B808" s="35"/>
      <c r="C808" s="36"/>
      <c r="D808" s="36"/>
      <c r="E808" s="35"/>
      <c r="F808" s="36"/>
      <c r="G808" s="35"/>
      <c r="H808" s="35"/>
    </row>
    <row r="809" spans="1:8" ht="14.25" customHeight="1">
      <c r="A809" s="34"/>
      <c r="B809" s="35"/>
      <c r="C809" s="36"/>
      <c r="D809" s="36"/>
      <c r="E809" s="35"/>
      <c r="F809" s="36"/>
      <c r="G809" s="35"/>
      <c r="H809" s="35"/>
    </row>
    <row r="810" spans="1:8" ht="14.25" customHeight="1">
      <c r="A810" s="34"/>
      <c r="B810" s="35"/>
      <c r="C810" s="36"/>
      <c r="D810" s="36"/>
      <c r="E810" s="35"/>
      <c r="F810" s="36"/>
      <c r="G810" s="35"/>
      <c r="H810" s="35"/>
    </row>
    <row r="811" spans="1:8" ht="14.25" customHeight="1">
      <c r="A811" s="34"/>
      <c r="B811" s="35"/>
      <c r="C811" s="36"/>
      <c r="D811" s="36"/>
      <c r="E811" s="35"/>
      <c r="F811" s="36"/>
      <c r="G811" s="35"/>
      <c r="H811" s="35"/>
    </row>
    <row r="812" spans="1:8" ht="14.25" customHeight="1">
      <c r="A812" s="34"/>
      <c r="B812" s="35"/>
      <c r="C812" s="36"/>
      <c r="D812" s="36"/>
      <c r="E812" s="35"/>
      <c r="F812" s="36"/>
      <c r="G812" s="35"/>
      <c r="H812" s="35"/>
    </row>
    <row r="813" spans="1:8" ht="14.25" customHeight="1">
      <c r="A813" s="34"/>
      <c r="B813" s="35"/>
      <c r="C813" s="36"/>
      <c r="D813" s="36"/>
      <c r="E813" s="35"/>
      <c r="F813" s="36"/>
      <c r="G813" s="35"/>
      <c r="H813" s="35"/>
    </row>
    <row r="814" spans="1:8" ht="14.25" customHeight="1">
      <c r="A814" s="34"/>
      <c r="B814" s="35"/>
      <c r="C814" s="36"/>
      <c r="D814" s="36"/>
      <c r="E814" s="35"/>
      <c r="F814" s="36"/>
      <c r="G814" s="35"/>
      <c r="H814" s="35"/>
    </row>
    <row r="815" spans="1:8" ht="14.25" customHeight="1">
      <c r="A815" s="34"/>
      <c r="B815" s="35"/>
      <c r="C815" s="36"/>
      <c r="D815" s="36"/>
      <c r="E815" s="35"/>
      <c r="F815" s="36"/>
      <c r="G815" s="35"/>
      <c r="H815" s="35"/>
    </row>
    <row r="816" spans="1:8" ht="14.25" customHeight="1">
      <c r="A816" s="34"/>
      <c r="B816" s="35"/>
      <c r="C816" s="36"/>
      <c r="D816" s="36"/>
      <c r="E816" s="35"/>
      <c r="F816" s="36"/>
      <c r="G816" s="35"/>
      <c r="H816" s="35"/>
    </row>
    <row r="817" spans="1:8" ht="14.25" customHeight="1">
      <c r="A817" s="34"/>
      <c r="B817" s="35"/>
      <c r="C817" s="36"/>
      <c r="D817" s="36"/>
      <c r="E817" s="35"/>
      <c r="F817" s="36"/>
      <c r="G817" s="35"/>
      <c r="H817" s="35"/>
    </row>
    <row r="818" spans="1:8" ht="14.25" customHeight="1">
      <c r="A818" s="34"/>
      <c r="B818" s="35"/>
      <c r="C818" s="36"/>
      <c r="D818" s="36"/>
      <c r="E818" s="35"/>
      <c r="F818" s="36"/>
      <c r="G818" s="35"/>
      <c r="H818" s="35"/>
    </row>
    <row r="819" spans="1:8" ht="14.25" customHeight="1">
      <c r="A819" s="34"/>
      <c r="B819" s="35"/>
      <c r="C819" s="36"/>
      <c r="D819" s="36"/>
      <c r="E819" s="35"/>
      <c r="F819" s="36"/>
      <c r="G819" s="35"/>
      <c r="H819" s="35"/>
    </row>
    <row r="820" spans="1:8" ht="14.25" customHeight="1">
      <c r="A820" s="34"/>
      <c r="B820" s="35"/>
      <c r="C820" s="36"/>
      <c r="D820" s="36"/>
      <c r="E820" s="35"/>
      <c r="F820" s="36"/>
      <c r="G820" s="35"/>
      <c r="H820" s="35"/>
    </row>
    <row r="821" spans="1:8" ht="14.25" customHeight="1">
      <c r="A821" s="34"/>
      <c r="B821" s="35"/>
      <c r="C821" s="36"/>
      <c r="D821" s="36"/>
      <c r="E821" s="35"/>
      <c r="F821" s="36"/>
      <c r="G821" s="35"/>
      <c r="H821" s="35"/>
    </row>
    <row r="822" spans="1:8" ht="14.25" customHeight="1">
      <c r="A822" s="34"/>
      <c r="B822" s="35"/>
      <c r="C822" s="36"/>
      <c r="D822" s="36"/>
      <c r="E822" s="35"/>
      <c r="F822" s="36"/>
      <c r="G822" s="35"/>
      <c r="H822" s="35"/>
    </row>
    <row r="823" spans="1:8" ht="14.25" customHeight="1">
      <c r="A823" s="34"/>
      <c r="B823" s="35"/>
      <c r="C823" s="36"/>
      <c r="D823" s="36"/>
      <c r="E823" s="35"/>
      <c r="F823" s="36"/>
      <c r="G823" s="35"/>
      <c r="H823" s="35"/>
    </row>
    <row r="824" spans="1:8" ht="14.25" customHeight="1">
      <c r="A824" s="34"/>
      <c r="B824" s="35"/>
      <c r="C824" s="36"/>
      <c r="D824" s="36"/>
      <c r="E824" s="35"/>
      <c r="F824" s="36"/>
      <c r="G824" s="35"/>
      <c r="H824" s="35"/>
    </row>
    <row r="825" spans="1:8" ht="14.25" customHeight="1">
      <c r="A825" s="34"/>
      <c r="B825" s="35"/>
      <c r="C825" s="36"/>
      <c r="D825" s="36"/>
      <c r="E825" s="35"/>
      <c r="F825" s="36"/>
      <c r="G825" s="35"/>
      <c r="H825" s="35"/>
    </row>
    <row r="826" spans="1:8" ht="14.25" customHeight="1">
      <c r="A826" s="34"/>
      <c r="B826" s="35"/>
      <c r="C826" s="36"/>
      <c r="D826" s="36"/>
      <c r="E826" s="35"/>
      <c r="F826" s="36"/>
      <c r="G826" s="35"/>
      <c r="H826" s="35"/>
    </row>
    <row r="827" spans="1:8" ht="14.25" customHeight="1">
      <c r="A827" s="34"/>
      <c r="B827" s="35"/>
      <c r="C827" s="36"/>
      <c r="D827" s="36"/>
      <c r="E827" s="35"/>
      <c r="F827" s="36"/>
      <c r="G827" s="35"/>
      <c r="H827" s="35"/>
    </row>
    <row r="828" spans="1:8" ht="14.25" customHeight="1">
      <c r="A828" s="34"/>
      <c r="B828" s="35"/>
      <c r="C828" s="36"/>
      <c r="D828" s="36"/>
      <c r="E828" s="35"/>
      <c r="F828" s="36"/>
      <c r="G828" s="35"/>
      <c r="H828" s="35"/>
    </row>
    <row r="829" spans="1:8" ht="14.25" customHeight="1">
      <c r="A829" s="34"/>
      <c r="B829" s="35"/>
      <c r="C829" s="36"/>
      <c r="D829" s="36"/>
      <c r="E829" s="35"/>
      <c r="F829" s="36"/>
      <c r="G829" s="35"/>
      <c r="H829" s="35"/>
    </row>
    <row r="830" spans="1:8" ht="14.25" customHeight="1">
      <c r="A830" s="34"/>
      <c r="B830" s="35"/>
      <c r="C830" s="36"/>
      <c r="D830" s="36"/>
      <c r="E830" s="35"/>
      <c r="F830" s="36"/>
      <c r="G830" s="35"/>
      <c r="H830" s="35"/>
    </row>
    <row r="831" spans="1:8" ht="14.25" customHeight="1">
      <c r="A831" s="34"/>
      <c r="B831" s="35"/>
      <c r="C831" s="36"/>
      <c r="D831" s="36"/>
      <c r="E831" s="35"/>
      <c r="F831" s="36"/>
      <c r="G831" s="35"/>
      <c r="H831" s="35"/>
    </row>
    <row r="832" spans="1:8" ht="14.25" customHeight="1">
      <c r="A832" s="34"/>
      <c r="B832" s="35"/>
      <c r="C832" s="36"/>
      <c r="D832" s="36"/>
      <c r="E832" s="35"/>
      <c r="F832" s="36"/>
      <c r="G832" s="35"/>
      <c r="H832" s="35"/>
    </row>
    <row r="833" spans="1:8" ht="14.25" customHeight="1">
      <c r="A833" s="34"/>
      <c r="B833" s="35"/>
      <c r="C833" s="36"/>
      <c r="D833" s="36"/>
      <c r="E833" s="35"/>
      <c r="F833" s="36"/>
      <c r="G833" s="35"/>
      <c r="H833" s="35"/>
    </row>
    <row r="834" spans="1:8" ht="14.25" customHeight="1">
      <c r="A834" s="34"/>
      <c r="B834" s="35"/>
      <c r="C834" s="36"/>
      <c r="D834" s="36"/>
      <c r="E834" s="35"/>
      <c r="F834" s="36"/>
      <c r="G834" s="35"/>
      <c r="H834" s="35"/>
    </row>
    <row r="835" spans="1:8" ht="14.25" customHeight="1">
      <c r="A835" s="34"/>
      <c r="B835" s="35"/>
      <c r="C835" s="36"/>
      <c r="D835" s="36"/>
      <c r="E835" s="35"/>
      <c r="F835" s="36"/>
      <c r="G835" s="35"/>
      <c r="H835" s="35"/>
    </row>
    <row r="836" spans="1:8" ht="14.25" customHeight="1">
      <c r="A836" s="34"/>
      <c r="B836" s="35"/>
      <c r="C836" s="36"/>
      <c r="D836" s="36"/>
      <c r="E836" s="35"/>
      <c r="F836" s="36"/>
      <c r="G836" s="35"/>
      <c r="H836" s="35"/>
    </row>
    <row r="837" spans="1:8" ht="14.25" customHeight="1">
      <c r="A837" s="34"/>
      <c r="B837" s="35"/>
      <c r="C837" s="36"/>
      <c r="D837" s="36"/>
      <c r="E837" s="35"/>
      <c r="F837" s="36"/>
      <c r="G837" s="35"/>
      <c r="H837" s="35"/>
    </row>
    <row r="838" spans="1:8" ht="14.25" customHeight="1">
      <c r="A838" s="34"/>
      <c r="B838" s="35"/>
      <c r="C838" s="36"/>
      <c r="D838" s="36"/>
      <c r="E838" s="35"/>
      <c r="F838" s="36"/>
      <c r="G838" s="35"/>
      <c r="H838" s="35"/>
    </row>
    <row r="839" spans="1:8" ht="14.25" customHeight="1">
      <c r="A839" s="34"/>
      <c r="B839" s="35"/>
      <c r="C839" s="36"/>
      <c r="D839" s="36"/>
      <c r="E839" s="35"/>
      <c r="F839" s="36"/>
      <c r="G839" s="35"/>
      <c r="H839" s="35"/>
    </row>
    <row r="840" spans="1:8" ht="14.25" customHeight="1">
      <c r="A840" s="34"/>
      <c r="B840" s="35"/>
      <c r="C840" s="36"/>
      <c r="D840" s="36"/>
      <c r="E840" s="35"/>
      <c r="F840" s="36"/>
      <c r="G840" s="35"/>
      <c r="H840" s="35"/>
    </row>
    <row r="841" spans="1:8" ht="14.25" customHeight="1">
      <c r="A841" s="34"/>
      <c r="B841" s="35"/>
      <c r="C841" s="36"/>
      <c r="D841" s="36"/>
      <c r="E841" s="35"/>
      <c r="F841" s="36"/>
      <c r="G841" s="35"/>
      <c r="H841" s="35"/>
    </row>
    <row r="842" spans="1:8" ht="14.25" customHeight="1">
      <c r="A842" s="34"/>
      <c r="B842" s="35"/>
      <c r="C842" s="36"/>
      <c r="D842" s="36"/>
      <c r="E842" s="35"/>
      <c r="F842" s="36"/>
      <c r="G842" s="35"/>
      <c r="H842" s="35"/>
    </row>
    <row r="843" spans="1:8" ht="14.25" customHeight="1">
      <c r="A843" s="34"/>
      <c r="B843" s="35"/>
      <c r="C843" s="36"/>
      <c r="D843" s="36"/>
      <c r="E843" s="35"/>
      <c r="F843" s="36"/>
      <c r="G843" s="35"/>
      <c r="H843" s="35"/>
    </row>
    <row r="844" spans="1:8" ht="14.25" customHeight="1">
      <c r="A844" s="34"/>
      <c r="B844" s="35"/>
      <c r="C844" s="36"/>
      <c r="D844" s="36"/>
      <c r="E844" s="35"/>
      <c r="F844" s="36"/>
      <c r="G844" s="35"/>
      <c r="H844" s="35"/>
    </row>
    <row r="845" spans="1:8" ht="14.25" customHeight="1">
      <c r="A845" s="34"/>
      <c r="B845" s="35"/>
      <c r="C845" s="36"/>
      <c r="D845" s="36"/>
      <c r="E845" s="35"/>
      <c r="F845" s="36"/>
      <c r="G845" s="35"/>
      <c r="H845" s="35"/>
    </row>
    <row r="846" spans="1:8" ht="14.25" customHeight="1">
      <c r="A846" s="34"/>
      <c r="B846" s="35"/>
      <c r="C846" s="36"/>
      <c r="D846" s="36"/>
      <c r="E846" s="35"/>
      <c r="F846" s="36"/>
      <c r="G846" s="35"/>
      <c r="H846" s="35"/>
    </row>
    <row r="847" spans="1:8" ht="14.25" customHeight="1">
      <c r="A847" s="34"/>
      <c r="B847" s="35"/>
      <c r="C847" s="36"/>
      <c r="D847" s="36"/>
      <c r="E847" s="35"/>
      <c r="F847" s="36"/>
      <c r="G847" s="35"/>
      <c r="H847" s="35"/>
    </row>
    <row r="848" spans="1:8" ht="14.25" customHeight="1">
      <c r="A848" s="34"/>
      <c r="B848" s="35"/>
      <c r="C848" s="36"/>
      <c r="D848" s="36"/>
      <c r="E848" s="35"/>
      <c r="F848" s="36"/>
      <c r="G848" s="35"/>
      <c r="H848" s="35"/>
    </row>
    <row r="849" spans="1:8" ht="14.25" customHeight="1">
      <c r="A849" s="34"/>
      <c r="B849" s="35"/>
      <c r="C849" s="36"/>
      <c r="D849" s="36"/>
      <c r="E849" s="35"/>
      <c r="F849" s="36"/>
      <c r="G849" s="35"/>
      <c r="H849" s="35"/>
    </row>
    <row r="850" spans="1:8" ht="14.25" customHeight="1">
      <c r="A850" s="34"/>
      <c r="B850" s="35"/>
      <c r="C850" s="36"/>
      <c r="D850" s="36"/>
      <c r="E850" s="35"/>
      <c r="F850" s="36"/>
      <c r="G850" s="35"/>
      <c r="H850" s="35"/>
    </row>
    <row r="851" spans="1:8" ht="14.25" customHeight="1">
      <c r="A851" s="34"/>
      <c r="B851" s="35"/>
      <c r="C851" s="36"/>
      <c r="D851" s="36"/>
      <c r="E851" s="35"/>
      <c r="F851" s="36"/>
      <c r="G851" s="35"/>
      <c r="H851" s="35"/>
    </row>
    <row r="852" spans="1:8" ht="14.25" customHeight="1">
      <c r="A852" s="34"/>
      <c r="B852" s="35"/>
      <c r="C852" s="36"/>
      <c r="D852" s="36"/>
      <c r="E852" s="35"/>
      <c r="F852" s="36"/>
      <c r="G852" s="35"/>
      <c r="H852" s="35"/>
    </row>
    <row r="853" spans="1:8" ht="14.25" customHeight="1">
      <c r="A853" s="34"/>
      <c r="B853" s="35"/>
      <c r="C853" s="36"/>
      <c r="D853" s="36"/>
      <c r="E853" s="35"/>
      <c r="F853" s="36"/>
      <c r="G853" s="35"/>
      <c r="H853" s="35"/>
    </row>
    <row r="854" spans="1:8" ht="14.25" customHeight="1">
      <c r="A854" s="34"/>
      <c r="B854" s="35"/>
      <c r="C854" s="36"/>
      <c r="D854" s="36"/>
      <c r="E854" s="35"/>
      <c r="F854" s="36"/>
      <c r="G854" s="35"/>
      <c r="H854" s="35"/>
    </row>
    <row r="855" spans="1:8" ht="14.25" customHeight="1">
      <c r="A855" s="34"/>
      <c r="B855" s="35"/>
      <c r="C855" s="36"/>
      <c r="D855" s="36"/>
      <c r="E855" s="35"/>
      <c r="F855" s="36"/>
      <c r="G855" s="35"/>
      <c r="H855" s="35"/>
    </row>
    <row r="856" spans="1:8" ht="14.25" customHeight="1">
      <c r="A856" s="34"/>
      <c r="B856" s="35"/>
      <c r="C856" s="36"/>
      <c r="D856" s="36"/>
      <c r="E856" s="35"/>
      <c r="F856" s="36"/>
      <c r="G856" s="35"/>
      <c r="H856" s="35"/>
    </row>
    <row r="857" spans="1:8" ht="14.25" customHeight="1">
      <c r="A857" s="34"/>
      <c r="B857" s="35"/>
      <c r="C857" s="36"/>
      <c r="D857" s="36"/>
      <c r="E857" s="35"/>
      <c r="F857" s="36"/>
      <c r="G857" s="35"/>
      <c r="H857" s="35"/>
    </row>
    <row r="858" spans="1:8" ht="14.25" customHeight="1">
      <c r="A858" s="34"/>
      <c r="B858" s="35"/>
      <c r="C858" s="36"/>
      <c r="D858" s="36"/>
      <c r="E858" s="35"/>
      <c r="F858" s="36"/>
      <c r="G858" s="35"/>
      <c r="H858" s="35"/>
    </row>
    <row r="859" spans="1:8" ht="14.25" customHeight="1">
      <c r="A859" s="34"/>
      <c r="B859" s="35"/>
      <c r="C859" s="36"/>
      <c r="D859" s="36"/>
      <c r="E859" s="35"/>
      <c r="F859" s="36"/>
      <c r="G859" s="35"/>
      <c r="H859" s="35"/>
    </row>
    <row r="860" spans="1:8" ht="14.25" customHeight="1">
      <c r="A860" s="34"/>
      <c r="B860" s="35"/>
      <c r="C860" s="36"/>
      <c r="D860" s="36"/>
      <c r="E860" s="35"/>
      <c r="F860" s="36"/>
      <c r="G860" s="35"/>
      <c r="H860" s="35"/>
    </row>
    <row r="861" spans="1:8" ht="14.25" customHeight="1">
      <c r="A861" s="34"/>
      <c r="B861" s="35"/>
      <c r="C861" s="36"/>
      <c r="D861" s="36"/>
      <c r="E861" s="35"/>
      <c r="F861" s="36"/>
      <c r="G861" s="35"/>
      <c r="H861" s="35"/>
    </row>
    <row r="862" spans="1:8" ht="14.25" customHeight="1">
      <c r="A862" s="34"/>
      <c r="B862" s="35"/>
      <c r="C862" s="36"/>
      <c r="D862" s="36"/>
      <c r="E862" s="35"/>
      <c r="F862" s="36"/>
      <c r="G862" s="35"/>
      <c r="H862" s="35"/>
    </row>
    <row r="863" spans="1:8" ht="14.25" customHeight="1">
      <c r="A863" s="34"/>
      <c r="B863" s="35"/>
      <c r="C863" s="36"/>
      <c r="D863" s="36"/>
      <c r="E863" s="35"/>
      <c r="F863" s="36"/>
      <c r="G863" s="35"/>
      <c r="H863" s="35"/>
    </row>
    <row r="864" spans="1:8" ht="14.25" customHeight="1">
      <c r="A864" s="34"/>
      <c r="B864" s="35"/>
      <c r="C864" s="36"/>
      <c r="D864" s="36"/>
      <c r="E864" s="35"/>
      <c r="F864" s="36"/>
      <c r="G864" s="35"/>
      <c r="H864" s="35"/>
    </row>
    <row r="865" spans="1:8" ht="14.25" customHeight="1">
      <c r="A865" s="34"/>
      <c r="B865" s="35"/>
      <c r="C865" s="36"/>
      <c r="D865" s="36"/>
      <c r="E865" s="35"/>
      <c r="F865" s="36"/>
      <c r="G865" s="35"/>
      <c r="H865" s="35"/>
    </row>
    <row r="866" spans="1:8" ht="14.25" customHeight="1">
      <c r="A866" s="34"/>
      <c r="B866" s="35"/>
      <c r="C866" s="36"/>
      <c r="D866" s="36"/>
      <c r="E866" s="35"/>
      <c r="F866" s="36"/>
      <c r="G866" s="35"/>
      <c r="H866" s="35"/>
    </row>
    <row r="867" spans="1:8" ht="14.25" customHeight="1">
      <c r="A867" s="34"/>
      <c r="B867" s="35"/>
      <c r="C867" s="36"/>
      <c r="D867" s="36"/>
      <c r="E867" s="35"/>
      <c r="F867" s="36"/>
      <c r="G867" s="35"/>
      <c r="H867" s="35"/>
    </row>
    <row r="868" spans="1:8" ht="14.25" customHeight="1">
      <c r="A868" s="34"/>
      <c r="B868" s="35"/>
      <c r="C868" s="36"/>
      <c r="D868" s="36"/>
      <c r="E868" s="35"/>
      <c r="F868" s="36"/>
      <c r="G868" s="35"/>
      <c r="H868" s="35"/>
    </row>
    <row r="869" spans="1:8" ht="14.25" customHeight="1">
      <c r="A869" s="34"/>
      <c r="B869" s="35"/>
      <c r="C869" s="36"/>
      <c r="D869" s="36"/>
      <c r="E869" s="35"/>
      <c r="F869" s="36"/>
      <c r="G869" s="35"/>
      <c r="H869" s="35"/>
    </row>
    <row r="870" spans="1:8" ht="14.25" customHeight="1">
      <c r="A870" s="34"/>
      <c r="B870" s="35"/>
      <c r="C870" s="36"/>
      <c r="D870" s="36"/>
      <c r="E870" s="35"/>
      <c r="F870" s="36"/>
      <c r="G870" s="35"/>
      <c r="H870" s="35"/>
    </row>
    <row r="871" spans="1:8" ht="14.25" customHeight="1">
      <c r="A871" s="34"/>
      <c r="B871" s="35"/>
      <c r="C871" s="36"/>
      <c r="D871" s="36"/>
      <c r="E871" s="35"/>
      <c r="F871" s="36"/>
      <c r="G871" s="35"/>
      <c r="H871" s="35"/>
    </row>
    <row r="872" spans="1:8" ht="14.25" customHeight="1">
      <c r="A872" s="34"/>
      <c r="B872" s="35"/>
      <c r="C872" s="36"/>
      <c r="D872" s="36"/>
      <c r="E872" s="35"/>
      <c r="F872" s="36"/>
      <c r="G872" s="35"/>
      <c r="H872" s="35"/>
    </row>
    <row r="873" spans="1:8" ht="14.25" customHeight="1">
      <c r="A873" s="34"/>
      <c r="B873" s="35"/>
      <c r="C873" s="36"/>
      <c r="D873" s="36"/>
      <c r="E873" s="35"/>
      <c r="F873" s="36"/>
      <c r="G873" s="35"/>
      <c r="H873" s="35"/>
    </row>
    <row r="874" spans="1:8" ht="14.25" customHeight="1">
      <c r="A874" s="34"/>
      <c r="B874" s="35"/>
      <c r="C874" s="36"/>
      <c r="D874" s="36"/>
      <c r="E874" s="35"/>
      <c r="F874" s="36"/>
      <c r="G874" s="35"/>
      <c r="H874" s="35"/>
    </row>
    <row r="875" spans="1:8" ht="14.25" customHeight="1">
      <c r="A875" s="34"/>
      <c r="B875" s="35"/>
      <c r="C875" s="36"/>
      <c r="D875" s="36"/>
      <c r="E875" s="35"/>
      <c r="F875" s="36"/>
      <c r="G875" s="35"/>
      <c r="H875" s="35"/>
    </row>
    <row r="876" spans="1:8" ht="14.25" customHeight="1">
      <c r="A876" s="34"/>
      <c r="B876" s="35"/>
      <c r="C876" s="36"/>
      <c r="D876" s="36"/>
      <c r="E876" s="35"/>
      <c r="F876" s="36"/>
      <c r="G876" s="35"/>
      <c r="H876" s="35"/>
    </row>
    <row r="877" spans="1:8" ht="14.25" customHeight="1">
      <c r="A877" s="34"/>
      <c r="B877" s="35"/>
      <c r="C877" s="36"/>
      <c r="D877" s="36"/>
      <c r="E877" s="35"/>
      <c r="F877" s="36"/>
      <c r="G877" s="35"/>
      <c r="H877" s="35"/>
    </row>
    <row r="878" spans="1:8" ht="14.25" customHeight="1">
      <c r="A878" s="34"/>
      <c r="B878" s="35"/>
      <c r="C878" s="36"/>
      <c r="D878" s="36"/>
      <c r="E878" s="35"/>
      <c r="F878" s="36"/>
      <c r="G878" s="35"/>
      <c r="H878" s="35"/>
    </row>
    <row r="879" spans="1:8" ht="14.25" customHeight="1">
      <c r="A879" s="34"/>
      <c r="B879" s="35"/>
      <c r="C879" s="36"/>
      <c r="D879" s="36"/>
      <c r="E879" s="35"/>
      <c r="F879" s="36"/>
      <c r="G879" s="35"/>
      <c r="H879" s="35"/>
    </row>
    <row r="880" spans="1:8" ht="14.25" customHeight="1">
      <c r="A880" s="34"/>
      <c r="B880" s="35"/>
      <c r="C880" s="36"/>
      <c r="D880" s="36"/>
      <c r="E880" s="35"/>
      <c r="F880" s="36"/>
      <c r="G880" s="35"/>
      <c r="H880" s="35"/>
    </row>
    <row r="881" spans="1:8" ht="14.25" customHeight="1">
      <c r="A881" s="34"/>
      <c r="B881" s="35"/>
      <c r="C881" s="36"/>
      <c r="D881" s="36"/>
      <c r="E881" s="35"/>
      <c r="F881" s="36"/>
      <c r="G881" s="35"/>
      <c r="H881" s="35"/>
    </row>
    <row r="882" spans="1:8" ht="14.25" customHeight="1">
      <c r="A882" s="34"/>
      <c r="B882" s="35"/>
      <c r="C882" s="36"/>
      <c r="D882" s="36"/>
      <c r="E882" s="35"/>
      <c r="F882" s="36"/>
      <c r="G882" s="35"/>
      <c r="H882" s="35"/>
    </row>
    <row r="883" spans="1:8" ht="14.25" customHeight="1">
      <c r="A883" s="34"/>
      <c r="B883" s="35"/>
      <c r="C883" s="36"/>
      <c r="D883" s="36"/>
      <c r="E883" s="35"/>
      <c r="F883" s="36"/>
      <c r="G883" s="35"/>
      <c r="H883" s="35"/>
    </row>
    <row r="884" spans="1:8" ht="14.25" customHeight="1">
      <c r="A884" s="34"/>
      <c r="B884" s="35"/>
      <c r="C884" s="36"/>
      <c r="D884" s="36"/>
      <c r="E884" s="35"/>
      <c r="F884" s="36"/>
      <c r="G884" s="35"/>
      <c r="H884" s="35"/>
    </row>
    <row r="885" spans="1:8" ht="14.25" customHeight="1">
      <c r="A885" s="34"/>
      <c r="B885" s="35"/>
      <c r="C885" s="36"/>
      <c r="D885" s="36"/>
      <c r="E885" s="35"/>
      <c r="F885" s="36"/>
      <c r="G885" s="35"/>
      <c r="H885" s="35"/>
    </row>
    <row r="886" spans="1:8" ht="14.25" customHeight="1">
      <c r="A886" s="34"/>
      <c r="B886" s="35"/>
      <c r="C886" s="36"/>
      <c r="D886" s="36"/>
      <c r="E886" s="35"/>
      <c r="F886" s="36"/>
      <c r="G886" s="35"/>
      <c r="H886" s="35"/>
    </row>
    <row r="887" spans="1:8" ht="14.25" customHeight="1">
      <c r="A887" s="34"/>
      <c r="B887" s="35"/>
      <c r="C887" s="36"/>
      <c r="D887" s="36"/>
      <c r="E887" s="35"/>
      <c r="F887" s="36"/>
      <c r="G887" s="35"/>
      <c r="H887" s="35"/>
    </row>
    <row r="888" spans="1:8" ht="14.25" customHeight="1">
      <c r="A888" s="34"/>
      <c r="B888" s="35"/>
      <c r="C888" s="36"/>
      <c r="D888" s="36"/>
      <c r="E888" s="35"/>
      <c r="F888" s="36"/>
      <c r="G888" s="35"/>
      <c r="H888" s="35"/>
    </row>
    <row r="889" spans="1:8" ht="14.25" customHeight="1">
      <c r="A889" s="34"/>
      <c r="B889" s="35"/>
      <c r="C889" s="36"/>
      <c r="D889" s="36"/>
      <c r="E889" s="35"/>
      <c r="F889" s="36"/>
      <c r="G889" s="35"/>
      <c r="H889" s="35"/>
    </row>
    <row r="890" spans="1:8" ht="14.25" customHeight="1">
      <c r="A890" s="34"/>
      <c r="B890" s="35"/>
      <c r="C890" s="36"/>
      <c r="D890" s="36"/>
      <c r="E890" s="35"/>
      <c r="F890" s="36"/>
      <c r="G890" s="35"/>
      <c r="H890" s="35"/>
    </row>
    <row r="891" spans="1:8" ht="14.25" customHeight="1">
      <c r="A891" s="34"/>
      <c r="B891" s="35"/>
      <c r="C891" s="36"/>
      <c r="D891" s="36"/>
      <c r="E891" s="35"/>
      <c r="F891" s="36"/>
      <c r="G891" s="35"/>
      <c r="H891" s="35"/>
    </row>
    <row r="892" spans="1:8" ht="14.25" customHeight="1">
      <c r="A892" s="34"/>
      <c r="B892" s="35"/>
      <c r="C892" s="36"/>
      <c r="D892" s="36"/>
      <c r="E892" s="35"/>
      <c r="F892" s="36"/>
      <c r="G892" s="35"/>
      <c r="H892" s="35"/>
    </row>
    <row r="893" spans="1:8" ht="14.25" customHeight="1">
      <c r="A893" s="34"/>
      <c r="B893" s="35"/>
      <c r="C893" s="36"/>
      <c r="D893" s="36"/>
      <c r="E893" s="35"/>
      <c r="F893" s="36"/>
      <c r="G893" s="35"/>
      <c r="H893" s="35"/>
    </row>
    <row r="894" spans="1:8" ht="14.25" customHeight="1">
      <c r="A894" s="34"/>
      <c r="B894" s="35"/>
      <c r="C894" s="36"/>
      <c r="D894" s="36"/>
      <c r="E894" s="35"/>
      <c r="F894" s="36"/>
      <c r="G894" s="35"/>
      <c r="H894" s="35"/>
    </row>
    <row r="895" spans="1:8" ht="14.25" customHeight="1">
      <c r="A895" s="34"/>
      <c r="B895" s="35"/>
      <c r="C895" s="36"/>
      <c r="D895" s="36"/>
      <c r="E895" s="35"/>
      <c r="F895" s="36"/>
      <c r="G895" s="35"/>
      <c r="H895" s="35"/>
    </row>
    <row r="896" spans="1:8" ht="14.25" customHeight="1">
      <c r="A896" s="34"/>
      <c r="B896" s="35"/>
      <c r="C896" s="36"/>
      <c r="D896" s="36"/>
      <c r="E896" s="35"/>
      <c r="F896" s="36"/>
      <c r="G896" s="35"/>
      <c r="H896" s="35"/>
    </row>
    <row r="897" spans="1:8" ht="14.25" customHeight="1">
      <c r="A897" s="34"/>
      <c r="B897" s="35"/>
      <c r="C897" s="36"/>
      <c r="D897" s="36"/>
      <c r="E897" s="35"/>
      <c r="F897" s="36"/>
      <c r="G897" s="35"/>
      <c r="H897" s="35"/>
    </row>
    <row r="898" spans="1:8" ht="14.25" customHeight="1">
      <c r="A898" s="34"/>
      <c r="B898" s="35"/>
      <c r="C898" s="36"/>
      <c r="D898" s="36"/>
      <c r="E898" s="35"/>
      <c r="F898" s="36"/>
      <c r="G898" s="35"/>
      <c r="H898" s="35"/>
    </row>
    <row r="899" spans="1:8" ht="14.25" customHeight="1">
      <c r="A899" s="34"/>
      <c r="B899" s="35"/>
      <c r="C899" s="36"/>
      <c r="D899" s="36"/>
      <c r="E899" s="35"/>
      <c r="F899" s="36"/>
      <c r="G899" s="35"/>
      <c r="H899" s="35"/>
    </row>
    <row r="900" spans="1:8" ht="14.25" customHeight="1">
      <c r="A900" s="34"/>
      <c r="B900" s="35"/>
      <c r="C900" s="36"/>
      <c r="D900" s="36"/>
      <c r="E900" s="35"/>
      <c r="F900" s="36"/>
      <c r="G900" s="35"/>
      <c r="H900" s="35"/>
    </row>
    <row r="901" spans="1:8" ht="14.25" customHeight="1">
      <c r="A901" s="34"/>
      <c r="B901" s="35"/>
      <c r="C901" s="36"/>
      <c r="D901" s="36"/>
      <c r="E901" s="35"/>
      <c r="F901" s="36"/>
      <c r="G901" s="35"/>
      <c r="H901" s="35"/>
    </row>
    <row r="902" spans="1:8" ht="14.25" customHeight="1">
      <c r="A902" s="34"/>
      <c r="B902" s="35"/>
      <c r="C902" s="36"/>
      <c r="D902" s="36"/>
      <c r="E902" s="35"/>
      <c r="F902" s="36"/>
      <c r="G902" s="35"/>
      <c r="H902" s="35"/>
    </row>
    <row r="903" spans="1:8" ht="14.25" customHeight="1">
      <c r="A903" s="34"/>
      <c r="B903" s="35"/>
      <c r="C903" s="36"/>
      <c r="D903" s="36"/>
      <c r="E903" s="35"/>
      <c r="F903" s="36"/>
      <c r="G903" s="35"/>
      <c r="H903" s="35"/>
    </row>
    <row r="904" spans="1:8" ht="14.25" customHeight="1">
      <c r="A904" s="34"/>
      <c r="B904" s="35"/>
      <c r="C904" s="36"/>
      <c r="D904" s="36"/>
      <c r="E904" s="35"/>
      <c r="F904" s="36"/>
      <c r="G904" s="35"/>
      <c r="H904" s="35"/>
    </row>
    <row r="905" spans="1:8" ht="14.25" customHeight="1">
      <c r="A905" s="34"/>
      <c r="B905" s="35"/>
      <c r="C905" s="36"/>
      <c r="D905" s="36"/>
      <c r="E905" s="35"/>
      <c r="F905" s="36"/>
      <c r="G905" s="35"/>
      <c r="H905" s="35"/>
    </row>
    <row r="906" spans="1:8" ht="14.25" customHeight="1">
      <c r="A906" s="34"/>
      <c r="B906" s="35"/>
      <c r="C906" s="36"/>
      <c r="D906" s="36"/>
      <c r="E906" s="35"/>
      <c r="F906" s="36"/>
      <c r="G906" s="35"/>
      <c r="H906" s="35"/>
    </row>
    <row r="907" spans="1:8" ht="14.25" customHeight="1">
      <c r="A907" s="34"/>
      <c r="B907" s="35"/>
      <c r="C907" s="36"/>
      <c r="D907" s="36"/>
      <c r="E907" s="35"/>
      <c r="F907" s="36"/>
      <c r="G907" s="35"/>
      <c r="H907" s="35"/>
    </row>
    <row r="908" spans="1:8" ht="14.25" customHeight="1">
      <c r="A908" s="34"/>
      <c r="B908" s="35"/>
      <c r="C908" s="36"/>
      <c r="D908" s="36"/>
      <c r="E908" s="35"/>
      <c r="F908" s="36"/>
      <c r="G908" s="35"/>
      <c r="H908" s="35"/>
    </row>
    <row r="909" spans="1:8" ht="14.25" customHeight="1">
      <c r="A909" s="34"/>
      <c r="B909" s="35"/>
      <c r="C909" s="36"/>
      <c r="D909" s="36"/>
      <c r="E909" s="35"/>
      <c r="F909" s="36"/>
      <c r="G909" s="35"/>
      <c r="H909" s="35"/>
    </row>
    <row r="910" spans="1:8" ht="14.25" customHeight="1">
      <c r="A910" s="34"/>
      <c r="B910" s="35"/>
      <c r="C910" s="36"/>
      <c r="D910" s="36"/>
      <c r="E910" s="35"/>
      <c r="F910" s="36"/>
      <c r="G910" s="35"/>
      <c r="H910" s="35"/>
    </row>
    <row r="911" spans="1:8" ht="14.25" customHeight="1">
      <c r="A911" s="34"/>
      <c r="B911" s="35"/>
      <c r="C911" s="36"/>
      <c r="D911" s="36"/>
      <c r="E911" s="35"/>
      <c r="F911" s="36"/>
      <c r="G911" s="35"/>
      <c r="H911" s="35"/>
    </row>
    <row r="912" spans="1:8" ht="14.25" customHeight="1">
      <c r="A912" s="34"/>
      <c r="B912" s="35"/>
      <c r="C912" s="36"/>
      <c r="D912" s="36"/>
      <c r="E912" s="35"/>
      <c r="F912" s="36"/>
      <c r="G912" s="35"/>
      <c r="H912" s="35"/>
    </row>
    <row r="913" spans="1:8" ht="14.25" customHeight="1">
      <c r="A913" s="34"/>
      <c r="B913" s="35"/>
      <c r="C913" s="36"/>
      <c r="D913" s="36"/>
      <c r="E913" s="35"/>
      <c r="F913" s="36"/>
      <c r="G913" s="35"/>
      <c r="H913" s="35"/>
    </row>
    <row r="914" spans="1:8" ht="14.25" customHeight="1">
      <c r="A914" s="34"/>
      <c r="B914" s="35"/>
      <c r="C914" s="36"/>
      <c r="D914" s="36"/>
      <c r="E914" s="35"/>
      <c r="F914" s="36"/>
      <c r="G914" s="35"/>
      <c r="H914" s="35"/>
    </row>
    <row r="915" spans="1:8" ht="14.25" customHeight="1">
      <c r="A915" s="34"/>
      <c r="B915" s="35"/>
      <c r="C915" s="36"/>
      <c r="D915" s="36"/>
      <c r="E915" s="35"/>
      <c r="F915" s="36"/>
      <c r="G915" s="35"/>
      <c r="H915" s="35"/>
    </row>
    <row r="916" spans="1:8" ht="14.25" customHeight="1">
      <c r="A916" s="34"/>
      <c r="B916" s="35"/>
      <c r="C916" s="36"/>
      <c r="D916" s="36"/>
      <c r="E916" s="35"/>
      <c r="F916" s="36"/>
      <c r="G916" s="35"/>
      <c r="H916" s="35"/>
    </row>
    <row r="917" spans="1:8" ht="14.25" customHeight="1">
      <c r="A917" s="34"/>
      <c r="B917" s="35"/>
      <c r="C917" s="36"/>
      <c r="D917" s="36"/>
      <c r="E917" s="35"/>
      <c r="F917" s="36"/>
      <c r="G917" s="35"/>
      <c r="H917" s="35"/>
    </row>
    <row r="918" spans="1:8" ht="14.25" customHeight="1">
      <c r="A918" s="34"/>
      <c r="B918" s="35"/>
      <c r="C918" s="36"/>
      <c r="D918" s="36"/>
      <c r="E918" s="35"/>
      <c r="F918" s="36"/>
      <c r="G918" s="35"/>
      <c r="H918" s="35"/>
    </row>
    <row r="919" spans="1:8" ht="14.25" customHeight="1">
      <c r="A919" s="34"/>
      <c r="B919" s="35"/>
      <c r="C919" s="36"/>
      <c r="D919" s="36"/>
      <c r="E919" s="35"/>
      <c r="F919" s="36"/>
      <c r="G919" s="35"/>
      <c r="H919" s="35"/>
    </row>
    <row r="920" spans="1:8" ht="14.25" customHeight="1">
      <c r="A920" s="34"/>
      <c r="B920" s="35"/>
      <c r="C920" s="36"/>
      <c r="D920" s="36"/>
      <c r="E920" s="35"/>
      <c r="F920" s="36"/>
      <c r="G920" s="35"/>
      <c r="H920" s="35"/>
    </row>
    <row r="921" spans="1:8" ht="14.25" customHeight="1">
      <c r="A921" s="34"/>
      <c r="B921" s="35"/>
      <c r="C921" s="36"/>
      <c r="D921" s="36"/>
      <c r="E921" s="35"/>
      <c r="F921" s="36"/>
      <c r="G921" s="35"/>
      <c r="H921" s="35"/>
    </row>
    <row r="922" spans="1:8" ht="14.25" customHeight="1">
      <c r="A922" s="34"/>
      <c r="B922" s="35"/>
      <c r="C922" s="36"/>
      <c r="D922" s="36"/>
      <c r="E922" s="35"/>
      <c r="F922" s="36"/>
      <c r="G922" s="35"/>
      <c r="H922" s="35"/>
    </row>
    <row r="923" spans="1:8" ht="14.25" customHeight="1">
      <c r="A923" s="34"/>
      <c r="B923" s="35"/>
      <c r="C923" s="36"/>
      <c r="D923" s="36"/>
      <c r="E923" s="35"/>
      <c r="F923" s="36"/>
      <c r="G923" s="35"/>
      <c r="H923" s="35"/>
    </row>
    <row r="924" spans="1:8" ht="14.25" customHeight="1">
      <c r="A924" s="34"/>
      <c r="B924" s="35"/>
      <c r="C924" s="36"/>
      <c r="D924" s="36"/>
      <c r="E924" s="35"/>
      <c r="F924" s="36"/>
      <c r="G924" s="35"/>
      <c r="H924" s="35"/>
    </row>
    <row r="925" spans="1:8" ht="14.25" customHeight="1">
      <c r="A925" s="34"/>
      <c r="B925" s="35"/>
      <c r="C925" s="36"/>
      <c r="D925" s="36"/>
      <c r="E925" s="35"/>
      <c r="F925" s="36"/>
      <c r="G925" s="35"/>
      <c r="H925" s="35"/>
    </row>
    <row r="926" spans="1:8" ht="14.25" customHeight="1">
      <c r="A926" s="34"/>
      <c r="B926" s="35"/>
      <c r="C926" s="36"/>
      <c r="D926" s="36"/>
      <c r="E926" s="35"/>
      <c r="F926" s="36"/>
      <c r="G926" s="35"/>
      <c r="H926" s="35"/>
    </row>
    <row r="927" spans="1:8" ht="14.25" customHeight="1">
      <c r="A927" s="34"/>
      <c r="B927" s="35"/>
      <c r="C927" s="36"/>
      <c r="D927" s="36"/>
      <c r="E927" s="35"/>
      <c r="F927" s="36"/>
      <c r="G927" s="35"/>
      <c r="H927" s="35"/>
    </row>
    <row r="928" spans="1:8" ht="14.25" customHeight="1">
      <c r="A928" s="34"/>
      <c r="B928" s="35"/>
      <c r="C928" s="36"/>
      <c r="D928" s="36"/>
      <c r="E928" s="35"/>
      <c r="F928" s="36"/>
      <c r="G928" s="35"/>
      <c r="H928" s="35"/>
    </row>
    <row r="929" spans="1:8" ht="14.25" customHeight="1">
      <c r="A929" s="34"/>
      <c r="B929" s="35"/>
      <c r="C929" s="36"/>
      <c r="D929" s="36"/>
      <c r="E929" s="35"/>
      <c r="F929" s="36"/>
      <c r="G929" s="35"/>
      <c r="H929" s="35"/>
    </row>
    <row r="930" spans="1:8" ht="14.25" customHeight="1">
      <c r="A930" s="34"/>
      <c r="B930" s="35"/>
      <c r="C930" s="36"/>
      <c r="D930" s="36"/>
      <c r="E930" s="35"/>
      <c r="F930" s="36"/>
      <c r="G930" s="35"/>
      <c r="H930" s="35"/>
    </row>
    <row r="931" spans="1:8" ht="14.25" customHeight="1">
      <c r="A931" s="34"/>
      <c r="B931" s="35"/>
      <c r="C931" s="36"/>
      <c r="D931" s="36"/>
      <c r="E931" s="35"/>
      <c r="F931" s="36"/>
      <c r="G931" s="35"/>
      <c r="H931" s="35"/>
    </row>
    <row r="932" spans="1:8" ht="14.25" customHeight="1">
      <c r="A932" s="34"/>
      <c r="B932" s="35"/>
      <c r="C932" s="36"/>
      <c r="D932" s="36"/>
      <c r="E932" s="35"/>
      <c r="F932" s="36"/>
      <c r="G932" s="35"/>
      <c r="H932" s="35"/>
    </row>
    <row r="933" spans="1:8" ht="14.25" customHeight="1">
      <c r="A933" s="34"/>
      <c r="B933" s="35"/>
      <c r="C933" s="36"/>
      <c r="D933" s="36"/>
      <c r="E933" s="35"/>
      <c r="F933" s="36"/>
      <c r="G933" s="35"/>
      <c r="H933" s="35"/>
    </row>
    <row r="934" spans="1:8" ht="14.25" customHeight="1">
      <c r="A934" s="34"/>
      <c r="B934" s="35"/>
      <c r="C934" s="36"/>
      <c r="D934" s="36"/>
      <c r="E934" s="35"/>
      <c r="F934" s="36"/>
      <c r="G934" s="35"/>
      <c r="H934" s="35"/>
    </row>
    <row r="935" spans="1:8" ht="14.25" customHeight="1">
      <c r="A935" s="34"/>
      <c r="B935" s="35"/>
      <c r="C935" s="36"/>
      <c r="D935" s="36"/>
      <c r="E935" s="35"/>
      <c r="F935" s="36"/>
      <c r="G935" s="35"/>
      <c r="H935" s="35"/>
    </row>
    <row r="936" spans="1:8" ht="14.25" customHeight="1">
      <c r="A936" s="34"/>
      <c r="B936" s="35"/>
      <c r="C936" s="36"/>
      <c r="D936" s="36"/>
      <c r="E936" s="35"/>
      <c r="F936" s="36"/>
      <c r="G936" s="35"/>
      <c r="H936" s="35"/>
    </row>
    <row r="937" spans="1:8" ht="14.25" customHeight="1">
      <c r="A937" s="34"/>
      <c r="B937" s="35"/>
      <c r="C937" s="36"/>
      <c r="D937" s="36"/>
      <c r="E937" s="35"/>
      <c r="F937" s="36"/>
      <c r="G937" s="35"/>
      <c r="H937" s="35"/>
    </row>
    <row r="938" spans="1:8" ht="14.25" customHeight="1">
      <c r="A938" s="34"/>
      <c r="B938" s="35"/>
      <c r="C938" s="36"/>
      <c r="D938" s="36"/>
      <c r="E938" s="35"/>
      <c r="F938" s="36"/>
      <c r="G938" s="35"/>
      <c r="H938" s="35"/>
    </row>
    <row r="939" spans="1:8" ht="14.25" customHeight="1">
      <c r="A939" s="34"/>
      <c r="B939" s="35"/>
      <c r="C939" s="36"/>
      <c r="D939" s="36"/>
      <c r="E939" s="35"/>
      <c r="F939" s="36"/>
      <c r="G939" s="35"/>
      <c r="H939" s="35"/>
    </row>
    <row r="940" spans="1:8" ht="14.25" customHeight="1">
      <c r="A940" s="34"/>
      <c r="B940" s="35"/>
      <c r="C940" s="36"/>
      <c r="D940" s="36"/>
      <c r="E940" s="35"/>
      <c r="F940" s="36"/>
      <c r="G940" s="35"/>
      <c r="H940" s="35"/>
    </row>
    <row r="941" spans="1:8" ht="14.25" customHeight="1">
      <c r="A941" s="34"/>
      <c r="B941" s="35"/>
      <c r="C941" s="36"/>
      <c r="D941" s="36"/>
      <c r="E941" s="35"/>
      <c r="F941" s="36"/>
      <c r="G941" s="35"/>
      <c r="H941" s="35"/>
    </row>
    <row r="942" spans="1:8" ht="14.25" customHeight="1">
      <c r="A942" s="34"/>
      <c r="B942" s="35"/>
      <c r="C942" s="36"/>
      <c r="D942" s="36"/>
      <c r="E942" s="35"/>
      <c r="F942" s="36"/>
      <c r="G942" s="35"/>
      <c r="H942" s="35"/>
    </row>
    <row r="943" spans="1:8" ht="14.25" customHeight="1">
      <c r="A943" s="34"/>
      <c r="B943" s="35"/>
      <c r="C943" s="36"/>
      <c r="D943" s="36"/>
      <c r="E943" s="35"/>
      <c r="F943" s="36"/>
      <c r="G943" s="35"/>
      <c r="H943" s="35"/>
    </row>
    <row r="944" spans="1:8" ht="14.25" customHeight="1">
      <c r="A944" s="34"/>
      <c r="B944" s="35"/>
      <c r="C944" s="36"/>
      <c r="D944" s="36"/>
      <c r="E944" s="35"/>
      <c r="F944" s="36"/>
      <c r="G944" s="35"/>
      <c r="H944" s="35"/>
    </row>
    <row r="945" spans="1:8" ht="14.25" customHeight="1">
      <c r="A945" s="34"/>
      <c r="B945" s="35"/>
      <c r="C945" s="36"/>
      <c r="D945" s="36"/>
      <c r="E945" s="35"/>
      <c r="F945" s="36"/>
      <c r="G945" s="35"/>
      <c r="H945" s="35"/>
    </row>
    <row r="946" spans="1:8" ht="14.25" customHeight="1">
      <c r="A946" s="34"/>
      <c r="B946" s="35"/>
      <c r="C946" s="36"/>
      <c r="D946" s="36"/>
      <c r="E946" s="35"/>
      <c r="F946" s="36"/>
      <c r="G946" s="35"/>
      <c r="H946" s="35"/>
    </row>
    <row r="947" spans="1:8" ht="14.25" customHeight="1">
      <c r="A947" s="34"/>
      <c r="B947" s="35"/>
      <c r="C947" s="36"/>
      <c r="D947" s="36"/>
      <c r="E947" s="35"/>
      <c r="F947" s="36"/>
      <c r="G947" s="35"/>
      <c r="H947" s="35"/>
    </row>
    <row r="948" spans="1:8" ht="14.25" customHeight="1">
      <c r="A948" s="34"/>
      <c r="B948" s="35"/>
      <c r="C948" s="36"/>
      <c r="D948" s="36"/>
      <c r="E948" s="35"/>
      <c r="F948" s="36"/>
      <c r="G948" s="35"/>
      <c r="H948" s="35"/>
    </row>
    <row r="949" spans="1:8" ht="14.25" customHeight="1">
      <c r="A949" s="34"/>
      <c r="B949" s="35"/>
      <c r="C949" s="36"/>
      <c r="D949" s="36"/>
      <c r="E949" s="35"/>
      <c r="F949" s="36"/>
      <c r="G949" s="35"/>
      <c r="H949" s="35"/>
    </row>
    <row r="950" spans="1:8" ht="14.25" customHeight="1">
      <c r="A950" s="34"/>
      <c r="B950" s="35"/>
      <c r="C950" s="36"/>
      <c r="D950" s="36"/>
      <c r="E950" s="35"/>
      <c r="F950" s="36"/>
      <c r="G950" s="35"/>
      <c r="H950" s="35"/>
    </row>
    <row r="951" spans="1:8" ht="14.25" customHeight="1">
      <c r="A951" s="34"/>
      <c r="B951" s="35"/>
      <c r="C951" s="36"/>
      <c r="D951" s="36"/>
      <c r="E951" s="35"/>
      <c r="F951" s="36"/>
      <c r="G951" s="35"/>
      <c r="H951" s="35"/>
    </row>
    <row r="952" spans="1:8" ht="14.25" customHeight="1">
      <c r="A952" s="34"/>
      <c r="B952" s="35"/>
      <c r="C952" s="36"/>
      <c r="D952" s="36"/>
      <c r="E952" s="35"/>
      <c r="F952" s="36"/>
      <c r="G952" s="35"/>
      <c r="H952" s="35"/>
    </row>
    <row r="953" spans="1:8" ht="14.25" customHeight="1">
      <c r="A953" s="34"/>
      <c r="B953" s="35"/>
      <c r="C953" s="36"/>
      <c r="D953" s="36"/>
      <c r="E953" s="35"/>
      <c r="F953" s="36"/>
      <c r="G953" s="35"/>
      <c r="H953" s="35"/>
    </row>
    <row r="954" spans="1:8" ht="14.25" customHeight="1">
      <c r="A954" s="34"/>
      <c r="B954" s="35"/>
      <c r="C954" s="36"/>
      <c r="D954" s="36"/>
      <c r="E954" s="35"/>
      <c r="F954" s="36"/>
      <c r="G954" s="35"/>
      <c r="H954" s="35"/>
    </row>
    <row r="955" spans="1:8" ht="14.25" customHeight="1">
      <c r="A955" s="34"/>
      <c r="B955" s="35"/>
      <c r="C955" s="36"/>
      <c r="D955" s="36"/>
      <c r="E955" s="35"/>
      <c r="F955" s="36"/>
      <c r="G955" s="35"/>
      <c r="H955" s="35"/>
    </row>
    <row r="956" spans="1:8" ht="14.25" customHeight="1">
      <c r="A956" s="34"/>
      <c r="B956" s="35"/>
      <c r="C956" s="36"/>
      <c r="D956" s="36"/>
      <c r="E956" s="35"/>
      <c r="F956" s="36"/>
      <c r="G956" s="35"/>
      <c r="H956" s="35"/>
    </row>
    <row r="957" spans="1:8" ht="14.25" customHeight="1">
      <c r="A957" s="34"/>
      <c r="B957" s="35"/>
      <c r="C957" s="36"/>
      <c r="D957" s="36"/>
      <c r="E957" s="35"/>
      <c r="F957" s="36"/>
      <c r="G957" s="35"/>
      <c r="H957" s="35"/>
    </row>
    <row r="958" spans="1:8" ht="14.25" customHeight="1">
      <c r="A958" s="34"/>
      <c r="B958" s="35"/>
      <c r="C958" s="36"/>
      <c r="D958" s="36"/>
      <c r="E958" s="35"/>
      <c r="F958" s="36"/>
      <c r="G958" s="35"/>
      <c r="H958" s="35"/>
    </row>
    <row r="959" spans="1:8" ht="14.25" customHeight="1">
      <c r="A959" s="34"/>
      <c r="B959" s="35"/>
      <c r="C959" s="36"/>
      <c r="D959" s="36"/>
      <c r="E959" s="35"/>
      <c r="F959" s="36"/>
      <c r="G959" s="35"/>
      <c r="H959" s="35"/>
    </row>
    <row r="960" spans="1:8" ht="14.25" customHeight="1">
      <c r="A960" s="34"/>
      <c r="B960" s="35"/>
      <c r="C960" s="36"/>
      <c r="D960" s="36"/>
      <c r="E960" s="35"/>
      <c r="F960" s="36"/>
      <c r="G960" s="35"/>
      <c r="H960" s="35"/>
    </row>
    <row r="961" spans="1:8" ht="14.25" customHeight="1">
      <c r="A961" s="34"/>
      <c r="B961" s="35"/>
      <c r="C961" s="36"/>
      <c r="D961" s="36"/>
      <c r="E961" s="35"/>
      <c r="F961" s="36"/>
      <c r="G961" s="35"/>
      <c r="H961" s="35"/>
    </row>
    <row r="962" spans="1:8" ht="14.25" customHeight="1">
      <c r="A962" s="34"/>
      <c r="B962" s="35"/>
      <c r="C962" s="36"/>
      <c r="D962" s="36"/>
      <c r="E962" s="35"/>
      <c r="F962" s="36"/>
      <c r="G962" s="35"/>
      <c r="H962" s="35"/>
    </row>
    <row r="963" spans="1:8" ht="14.25" customHeight="1">
      <c r="A963" s="34"/>
      <c r="B963" s="35"/>
      <c r="C963" s="36"/>
      <c r="D963" s="36"/>
      <c r="E963" s="35"/>
      <c r="F963" s="36"/>
      <c r="G963" s="35"/>
      <c r="H963" s="35"/>
    </row>
    <row r="964" spans="1:8" ht="14.25" customHeight="1">
      <c r="A964" s="34"/>
      <c r="B964" s="35"/>
      <c r="C964" s="36"/>
      <c r="D964" s="36"/>
      <c r="E964" s="35"/>
      <c r="F964" s="36"/>
      <c r="G964" s="35"/>
      <c r="H964" s="35"/>
    </row>
    <row r="965" spans="1:8" ht="14.25" customHeight="1">
      <c r="A965" s="34"/>
      <c r="B965" s="35"/>
      <c r="C965" s="36"/>
      <c r="D965" s="36"/>
      <c r="E965" s="35"/>
      <c r="F965" s="36"/>
      <c r="G965" s="35"/>
      <c r="H965" s="35"/>
    </row>
    <row r="966" spans="1:8" ht="14.25" customHeight="1">
      <c r="A966" s="34"/>
      <c r="B966" s="35"/>
      <c r="C966" s="36"/>
      <c r="D966" s="36"/>
      <c r="E966" s="35"/>
      <c r="F966" s="36"/>
      <c r="G966" s="35"/>
      <c r="H966" s="35"/>
    </row>
    <row r="967" spans="1:8" ht="14.25" customHeight="1">
      <c r="A967" s="34"/>
      <c r="B967" s="35"/>
      <c r="C967" s="36"/>
      <c r="D967" s="36"/>
      <c r="E967" s="35"/>
      <c r="F967" s="36"/>
      <c r="G967" s="35"/>
      <c r="H967" s="35"/>
    </row>
    <row r="968" spans="1:8" ht="14.25" customHeight="1">
      <c r="A968" s="34"/>
      <c r="B968" s="35"/>
      <c r="C968" s="36"/>
      <c r="D968" s="36"/>
      <c r="E968" s="35"/>
      <c r="F968" s="36"/>
      <c r="G968" s="35"/>
      <c r="H968" s="35"/>
    </row>
    <row r="969" spans="1:8" ht="14.25" customHeight="1">
      <c r="A969" s="34"/>
      <c r="B969" s="35"/>
      <c r="C969" s="36"/>
      <c r="D969" s="36"/>
      <c r="E969" s="35"/>
      <c r="F969" s="36"/>
      <c r="G969" s="35"/>
      <c r="H969" s="35"/>
    </row>
    <row r="970" spans="1:8" ht="14.25" customHeight="1">
      <c r="A970" s="34"/>
      <c r="B970" s="35"/>
      <c r="C970" s="36"/>
      <c r="D970" s="36"/>
      <c r="E970" s="35"/>
      <c r="F970" s="36"/>
      <c r="G970" s="35"/>
      <c r="H970" s="35"/>
    </row>
    <row r="971" spans="1:8" ht="14.25" customHeight="1">
      <c r="A971" s="34"/>
      <c r="B971" s="35"/>
      <c r="C971" s="36"/>
      <c r="D971" s="36"/>
      <c r="E971" s="35"/>
      <c r="F971" s="36"/>
      <c r="G971" s="35"/>
      <c r="H971" s="35"/>
    </row>
    <row r="972" spans="1:8" ht="14.25" customHeight="1">
      <c r="A972" s="34"/>
      <c r="B972" s="35"/>
      <c r="C972" s="36"/>
      <c r="D972" s="36"/>
      <c r="E972" s="35"/>
      <c r="F972" s="36"/>
      <c r="G972" s="35"/>
      <c r="H972" s="35"/>
    </row>
    <row r="973" spans="1:8" ht="14.25" customHeight="1">
      <c r="A973" s="34"/>
      <c r="B973" s="35"/>
      <c r="C973" s="36"/>
      <c r="D973" s="36"/>
      <c r="E973" s="35"/>
      <c r="F973" s="36"/>
      <c r="G973" s="35"/>
      <c r="H973" s="35"/>
    </row>
    <row r="974" spans="1:8" ht="14.25" customHeight="1">
      <c r="A974" s="34"/>
      <c r="B974" s="35"/>
      <c r="C974" s="36"/>
      <c r="D974" s="36"/>
      <c r="E974" s="35"/>
      <c r="F974" s="36"/>
      <c r="G974" s="35"/>
      <c r="H974" s="35"/>
    </row>
    <row r="975" spans="1:8" ht="14.25" customHeight="1">
      <c r="A975" s="34"/>
      <c r="B975" s="35"/>
      <c r="C975" s="36"/>
      <c r="D975" s="36"/>
      <c r="E975" s="35"/>
      <c r="F975" s="36"/>
      <c r="G975" s="35"/>
      <c r="H975" s="35"/>
    </row>
    <row r="976" spans="1:8" ht="14.25" customHeight="1">
      <c r="A976" s="34"/>
      <c r="B976" s="35"/>
      <c r="C976" s="36"/>
      <c r="D976" s="36"/>
      <c r="E976" s="35"/>
      <c r="F976" s="36"/>
      <c r="G976" s="35"/>
      <c r="H976" s="35"/>
    </row>
    <row r="977" spans="1:8" ht="14.25" customHeight="1">
      <c r="A977" s="34"/>
      <c r="B977" s="35"/>
      <c r="C977" s="36"/>
      <c r="D977" s="36"/>
      <c r="E977" s="35"/>
      <c r="F977" s="36"/>
      <c r="G977" s="35"/>
      <c r="H977" s="35"/>
    </row>
    <row r="978" spans="1:8" ht="14.25" customHeight="1">
      <c r="A978" s="34"/>
      <c r="B978" s="35"/>
      <c r="C978" s="36"/>
      <c r="D978" s="36"/>
      <c r="E978" s="35"/>
      <c r="F978" s="36"/>
      <c r="G978" s="35"/>
      <c r="H978" s="35"/>
    </row>
    <row r="979" spans="1:8" ht="14.25" customHeight="1">
      <c r="A979" s="34"/>
      <c r="B979" s="35"/>
      <c r="C979" s="36"/>
      <c r="D979" s="36"/>
      <c r="E979" s="35"/>
      <c r="F979" s="36"/>
      <c r="G979" s="35"/>
      <c r="H979" s="35"/>
    </row>
    <row r="980" spans="1:8" ht="14.25" customHeight="1">
      <c r="A980" s="34"/>
      <c r="B980" s="35"/>
      <c r="C980" s="36"/>
      <c r="D980" s="36"/>
      <c r="E980" s="35"/>
      <c r="F980" s="36"/>
      <c r="G980" s="35"/>
      <c r="H980" s="35"/>
    </row>
    <row r="981" spans="1:8" ht="14.25" customHeight="1">
      <c r="A981" s="34"/>
      <c r="B981" s="35"/>
      <c r="C981" s="36"/>
      <c r="D981" s="36"/>
      <c r="E981" s="35"/>
      <c r="F981" s="36"/>
      <c r="G981" s="35"/>
      <c r="H981" s="35"/>
    </row>
    <row r="982" spans="1:8" ht="14.25" customHeight="1">
      <c r="A982" s="34"/>
      <c r="B982" s="35"/>
      <c r="C982" s="36"/>
      <c r="D982" s="36"/>
      <c r="E982" s="35"/>
      <c r="F982" s="36"/>
      <c r="G982" s="35"/>
      <c r="H982" s="35"/>
    </row>
    <row r="983" spans="1:8" ht="14.25" customHeight="1">
      <c r="A983" s="34"/>
      <c r="B983" s="35"/>
      <c r="C983" s="36"/>
      <c r="D983" s="36"/>
      <c r="E983" s="35"/>
      <c r="F983" s="36"/>
      <c r="G983" s="35"/>
      <c r="H983" s="35"/>
    </row>
    <row r="984" spans="1:8" ht="14.25" customHeight="1">
      <c r="A984" s="34"/>
      <c r="B984" s="35"/>
      <c r="C984" s="36"/>
      <c r="D984" s="36"/>
      <c r="E984" s="35"/>
      <c r="F984" s="36"/>
      <c r="G984" s="35"/>
      <c r="H984" s="35"/>
    </row>
    <row r="985" spans="1:8" ht="14.25" customHeight="1">
      <c r="A985" s="34"/>
      <c r="B985" s="35"/>
      <c r="C985" s="36"/>
      <c r="D985" s="36"/>
      <c r="E985" s="35"/>
      <c r="F985" s="36"/>
      <c r="G985" s="35"/>
      <c r="H985" s="35"/>
    </row>
    <row r="986" spans="1:8" ht="14.25" customHeight="1">
      <c r="A986" s="34"/>
      <c r="B986" s="35"/>
      <c r="C986" s="36"/>
      <c r="D986" s="36"/>
      <c r="E986" s="35"/>
      <c r="F986" s="36"/>
      <c r="G986" s="35"/>
      <c r="H986" s="35"/>
    </row>
    <row r="987" spans="1:8" ht="14.25" customHeight="1">
      <c r="A987" s="34"/>
      <c r="B987" s="35"/>
      <c r="C987" s="36"/>
      <c r="D987" s="36"/>
      <c r="E987" s="35"/>
      <c r="F987" s="36"/>
      <c r="G987" s="35"/>
      <c r="H987" s="35"/>
    </row>
    <row r="988" spans="1:8" ht="14.25" customHeight="1">
      <c r="A988" s="34"/>
      <c r="B988" s="35"/>
      <c r="C988" s="36"/>
      <c r="D988" s="36"/>
      <c r="E988" s="35"/>
      <c r="F988" s="36"/>
      <c r="G988" s="35"/>
      <c r="H988" s="35"/>
    </row>
    <row r="989" spans="1:8" ht="14.25" customHeight="1">
      <c r="A989" s="34"/>
      <c r="B989" s="35"/>
      <c r="C989" s="36"/>
      <c r="D989" s="36"/>
      <c r="E989" s="35"/>
      <c r="F989" s="36"/>
      <c r="G989" s="35"/>
      <c r="H989" s="35"/>
    </row>
    <row r="990" spans="1:8" ht="14.25" customHeight="1">
      <c r="A990" s="34"/>
      <c r="B990" s="35"/>
      <c r="C990" s="36"/>
      <c r="D990" s="36"/>
      <c r="E990" s="35"/>
      <c r="F990" s="36"/>
      <c r="G990" s="35"/>
      <c r="H990" s="35"/>
    </row>
    <row r="991" spans="1:8" ht="14.25" customHeight="1">
      <c r="A991" s="34"/>
      <c r="B991" s="35"/>
      <c r="C991" s="36"/>
      <c r="D991" s="36"/>
      <c r="E991" s="35"/>
      <c r="F991" s="36"/>
      <c r="G991" s="35"/>
      <c r="H991" s="35"/>
    </row>
    <row r="992" spans="1:8" ht="14.25" customHeight="1">
      <c r="A992" s="34"/>
      <c r="B992" s="35"/>
      <c r="C992" s="36"/>
      <c r="D992" s="36"/>
      <c r="E992" s="35"/>
      <c r="F992" s="36"/>
      <c r="G992" s="35"/>
      <c r="H992" s="35"/>
    </row>
    <row r="993" spans="1:8" ht="14.25" customHeight="1">
      <c r="A993" s="34"/>
      <c r="B993" s="35"/>
      <c r="C993" s="36"/>
      <c r="D993" s="36"/>
      <c r="E993" s="35"/>
      <c r="F993" s="36"/>
      <c r="G993" s="35"/>
      <c r="H993" s="35"/>
    </row>
    <row r="994" spans="1:8" ht="14.25" customHeight="1">
      <c r="A994" s="34"/>
      <c r="B994" s="35"/>
      <c r="C994" s="36"/>
      <c r="D994" s="36"/>
      <c r="E994" s="35"/>
      <c r="F994" s="36"/>
      <c r="G994" s="35"/>
      <c r="H994" s="35"/>
    </row>
    <row r="995" spans="1:8" ht="14.25" customHeight="1">
      <c r="A995" s="34"/>
      <c r="B995" s="35"/>
      <c r="C995" s="36"/>
      <c r="D995" s="36"/>
      <c r="E995" s="35"/>
      <c r="F995" s="36"/>
      <c r="G995" s="35"/>
      <c r="H995" s="35"/>
    </row>
    <row r="996" spans="1:8" ht="14.25" customHeight="1">
      <c r="A996" s="34"/>
      <c r="B996" s="35"/>
      <c r="C996" s="36"/>
      <c r="D996" s="36"/>
      <c r="E996" s="35"/>
      <c r="F996" s="36"/>
      <c r="G996" s="35"/>
      <c r="H996" s="35"/>
    </row>
    <row r="997" spans="1:8" ht="14.25" customHeight="1">
      <c r="A997" s="34"/>
      <c r="B997" s="35"/>
      <c r="C997" s="36"/>
      <c r="D997" s="36"/>
      <c r="E997" s="35"/>
      <c r="F997" s="36"/>
      <c r="G997" s="35"/>
      <c r="H997" s="35"/>
    </row>
    <row r="998" spans="1:8" ht="14.25" customHeight="1">
      <c r="A998" s="34"/>
      <c r="B998" s="35"/>
      <c r="C998" s="36"/>
      <c r="D998" s="36"/>
      <c r="E998" s="35"/>
      <c r="F998" s="36"/>
      <c r="G998" s="35"/>
      <c r="H998" s="35"/>
    </row>
    <row r="999" spans="1:8" ht="14.25" customHeight="1">
      <c r="A999" s="34"/>
      <c r="B999" s="35"/>
      <c r="C999" s="36"/>
      <c r="D999" s="36"/>
      <c r="E999" s="35"/>
      <c r="F999" s="36"/>
      <c r="G999" s="35"/>
      <c r="H999" s="35"/>
    </row>
    <row r="1000" spans="1:8" ht="14.25" customHeight="1">
      <c r="A1000" s="34"/>
      <c r="B1000" s="35"/>
      <c r="C1000" s="36"/>
      <c r="D1000" s="36"/>
      <c r="E1000" s="35"/>
      <c r="F1000" s="36"/>
      <c r="G1000" s="35"/>
      <c r="H1000" s="35"/>
    </row>
  </sheetData>
  <conditionalFormatting sqref="E1:E1000">
    <cfRule type="cellIs" dxfId="21" priority="1" operator="equal">
      <formula>"Tidak"</formula>
    </cfRule>
  </conditionalFormatting>
  <hyperlinks>
    <hyperlink ref="G98" r:id="rId1" xr:uid="{00000000-0004-0000-0100-000000000000}"/>
    <hyperlink ref="G99" r:id="rId2" xr:uid="{00000000-0004-0000-0100-000001000000}"/>
    <hyperlink ref="G100" r:id="rId3" xr:uid="{00000000-0004-0000-0100-000002000000}"/>
    <hyperlink ref="G101" r:id="rId4" xr:uid="{00000000-0004-0000-0100-000003000000}"/>
    <hyperlink ref="G102" r:id="rId5" xr:uid="{00000000-0004-0000-0100-000004000000}"/>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T1000"/>
  <sheetViews>
    <sheetView workbookViewId="0"/>
  </sheetViews>
  <sheetFormatPr defaultColWidth="14.44140625" defaultRowHeight="15" customHeight="1"/>
  <cols>
    <col min="1" max="1" width="4" customWidth="1"/>
    <col min="2" max="2" width="32.6640625" customWidth="1"/>
    <col min="3" max="3" width="11.33203125" customWidth="1"/>
    <col min="4" max="4" width="24.109375" customWidth="1"/>
    <col min="5" max="5" width="37.88671875" customWidth="1"/>
    <col min="6" max="6" width="8.6640625" customWidth="1"/>
    <col min="7" max="7" width="12.44140625" customWidth="1"/>
    <col min="8" max="8" width="15.33203125" customWidth="1"/>
    <col min="9" max="9" width="18" customWidth="1"/>
    <col min="10" max="10" width="8.6640625" customWidth="1"/>
    <col min="11" max="11" width="13.5546875" customWidth="1"/>
    <col min="12" max="150" width="8.6640625" customWidth="1"/>
  </cols>
  <sheetData>
    <row r="1" spans="1:150" ht="14.25" customHeight="1">
      <c r="A1" s="37" t="s">
        <v>51</v>
      </c>
      <c r="B1" s="5" t="s">
        <v>576</v>
      </c>
      <c r="C1" s="5" t="s">
        <v>577</v>
      </c>
      <c r="D1" s="5" t="s">
        <v>578</v>
      </c>
      <c r="E1" s="5" t="s">
        <v>579</v>
      </c>
      <c r="F1" s="35"/>
      <c r="G1" s="38" t="s">
        <v>58</v>
      </c>
      <c r="H1" s="38" t="s">
        <v>580</v>
      </c>
      <c r="I1" s="38" t="s">
        <v>581</v>
      </c>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c r="DJ1" s="35"/>
      <c r="DK1" s="35"/>
      <c r="DL1" s="35"/>
      <c r="DM1" s="35"/>
      <c r="DN1" s="35"/>
      <c r="DO1" s="35"/>
      <c r="DP1" s="35"/>
      <c r="DQ1" s="35"/>
      <c r="DR1" s="35"/>
      <c r="DS1" s="35"/>
      <c r="DT1" s="35"/>
      <c r="DU1" s="35"/>
      <c r="DV1" s="35"/>
      <c r="DW1" s="35"/>
      <c r="DX1" s="35"/>
      <c r="DY1" s="35"/>
      <c r="DZ1" s="35"/>
      <c r="EA1" s="35"/>
      <c r="EB1" s="35"/>
      <c r="EC1" s="35"/>
      <c r="ED1" s="35"/>
      <c r="EE1" s="35"/>
      <c r="EF1" s="35"/>
      <c r="EG1" s="35"/>
      <c r="EH1" s="35"/>
      <c r="EI1" s="35"/>
      <c r="EJ1" s="35"/>
      <c r="EK1" s="35"/>
      <c r="EL1" s="35"/>
      <c r="EM1" s="35"/>
      <c r="EN1" s="35"/>
      <c r="EO1" s="35"/>
      <c r="EP1" s="35"/>
      <c r="EQ1" s="35"/>
      <c r="ER1" s="35"/>
      <c r="ES1" s="35"/>
      <c r="ET1" s="35"/>
    </row>
    <row r="2" spans="1:150" ht="14.25" customHeight="1">
      <c r="A2" s="39">
        <v>1</v>
      </c>
      <c r="B2" s="40" t="s">
        <v>582</v>
      </c>
      <c r="C2" s="40" t="s">
        <v>583</v>
      </c>
      <c r="D2" s="40"/>
      <c r="E2" s="40" t="s">
        <v>584</v>
      </c>
      <c r="F2" s="1" t="e">
        <f>VLOOKUP(E2,'Deskripsi-EYD'!$B$2:$E$170,4,FALSE)</f>
        <v>#N/A</v>
      </c>
      <c r="G2" s="35"/>
      <c r="H2" s="41" t="s">
        <v>585</v>
      </c>
      <c r="I2" s="41" t="s">
        <v>586</v>
      </c>
      <c r="J2" s="35"/>
      <c r="K2" s="35" t="str">
        <f ca="1">IFERROR(__xludf.DUMMYFUNCTION("UNIQUE(TRANSPOSE(SPLIT(REGEXREPLACE(TEXTJOIN("","",TRUE,D2:D1000),""(, ?|\+)"",""~""),""~"")))"),"Daftar kata")</f>
        <v>Daftar kata</v>
      </c>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c r="CG2" s="35"/>
      <c r="CH2" s="35"/>
      <c r="CI2" s="35"/>
      <c r="CJ2" s="35"/>
      <c r="CK2" s="35"/>
      <c r="CL2" s="35"/>
      <c r="CM2" s="35"/>
      <c r="CN2" s="35"/>
      <c r="CO2" s="35"/>
      <c r="CP2" s="35"/>
      <c r="CQ2" s="35"/>
      <c r="CR2" s="35"/>
      <c r="CS2" s="35"/>
      <c r="CT2" s="35"/>
      <c r="CU2" s="35"/>
      <c r="CV2" s="35"/>
      <c r="CW2" s="35"/>
      <c r="CX2" s="35"/>
      <c r="CY2" s="35"/>
      <c r="CZ2" s="35"/>
      <c r="DA2" s="35"/>
      <c r="DB2" s="35"/>
      <c r="DC2" s="35"/>
      <c r="DD2" s="35"/>
      <c r="DE2" s="35"/>
      <c r="DF2" s="35"/>
      <c r="DG2" s="35"/>
      <c r="DH2" s="35"/>
      <c r="DI2" s="35"/>
      <c r="DJ2" s="35"/>
      <c r="DK2" s="35"/>
      <c r="DL2" s="35"/>
      <c r="DM2" s="35"/>
      <c r="DN2" s="35"/>
      <c r="DO2" s="35"/>
      <c r="DP2" s="35"/>
      <c r="DQ2" s="35"/>
      <c r="DR2" s="35"/>
      <c r="DS2" s="35"/>
      <c r="DT2" s="35"/>
      <c r="DU2" s="35"/>
      <c r="DV2" s="35"/>
      <c r="DW2" s="35"/>
      <c r="DX2" s="35"/>
      <c r="DY2" s="35"/>
      <c r="DZ2" s="35"/>
      <c r="EA2" s="35"/>
      <c r="EB2" s="35"/>
      <c r="EC2" s="35"/>
      <c r="ED2" s="35"/>
      <c r="EE2" s="35"/>
      <c r="EF2" s="35"/>
      <c r="EG2" s="35"/>
      <c r="EH2" s="35"/>
      <c r="EI2" s="35"/>
      <c r="EJ2" s="35"/>
      <c r="EK2" s="35"/>
      <c r="EL2" s="35"/>
      <c r="EM2" s="35"/>
      <c r="EN2" s="35"/>
      <c r="EO2" s="35"/>
      <c r="EP2" s="35"/>
      <c r="EQ2" s="35"/>
      <c r="ER2" s="35"/>
      <c r="ES2" s="35"/>
      <c r="ET2" s="35"/>
    </row>
    <row r="3" spans="1:150" ht="14.25" customHeight="1">
      <c r="A3" s="39">
        <v>2</v>
      </c>
      <c r="B3" s="40" t="s">
        <v>587</v>
      </c>
      <c r="C3" s="40" t="s">
        <v>583</v>
      </c>
      <c r="D3" s="40"/>
      <c r="E3" s="40" t="s">
        <v>584</v>
      </c>
      <c r="F3" s="1" t="e">
        <f>VLOOKUP(E3,'Deskripsi-EYD'!$B$2:$E$170,4,FALSE)</f>
        <v>#N/A</v>
      </c>
      <c r="G3" s="35"/>
      <c r="H3" s="42" t="s">
        <v>588</v>
      </c>
      <c r="I3" s="42" t="s">
        <v>589</v>
      </c>
      <c r="J3" s="35"/>
      <c r="K3" s="35" t="str">
        <f ca="1">IFERROR(__xludf.DUMMYFUNCTION("""COMPUTED_VALUE"""),"Regex?")</f>
        <v>Regex?</v>
      </c>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row>
    <row r="4" spans="1:150" ht="14.25" customHeight="1">
      <c r="A4" s="39">
        <v>3</v>
      </c>
      <c r="B4" s="40" t="s">
        <v>590</v>
      </c>
      <c r="C4" s="40" t="s">
        <v>583</v>
      </c>
      <c r="D4" s="40"/>
      <c r="E4" s="40" t="s">
        <v>584</v>
      </c>
      <c r="F4" s="1" t="e">
        <f>VLOOKUP(E4,'Deskripsi-EYD'!$B$2:$E$170,4,FALSE)</f>
        <v>#N/A</v>
      </c>
      <c r="G4" s="35"/>
      <c r="H4" s="42" t="s">
        <v>591</v>
      </c>
      <c r="I4" s="42" t="s">
        <v>592</v>
      </c>
      <c r="J4" s="35"/>
      <c r="K4" s="35" t="str">
        <f ca="1">IFERROR(__xludf.DUMMYFUNCTION("""COMPUTED_VALUE"""),"Regex: ^(konsonan)er(konsonan)")</f>
        <v>Regex: ^(konsonan)er(konsonan)</v>
      </c>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row>
    <row r="5" spans="1:150" ht="14.25" customHeight="1">
      <c r="A5" s="39">
        <v>4</v>
      </c>
      <c r="B5" s="40" t="s">
        <v>593</v>
      </c>
      <c r="C5" s="40" t="s">
        <v>583</v>
      </c>
      <c r="D5" s="40"/>
      <c r="E5" s="40"/>
      <c r="F5" s="1" t="e">
        <f>VLOOKUP(E5,'Deskripsi-EYD'!$B$2:$E$170,4,FALSE)</f>
        <v>#N/A</v>
      </c>
      <c r="G5" s="35"/>
      <c r="H5" s="42" t="s">
        <v>594</v>
      </c>
      <c r="I5" s="42" t="s">
        <v>595</v>
      </c>
      <c r="J5" s="35"/>
      <c r="K5" s="35" t="str">
        <f ca="1">IFERROR(__xludf.DUMMYFUNCTION("""COMPUTED_VALUE"""),"Daftar")</f>
        <v>Daftar</v>
      </c>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c r="DI5" s="35"/>
      <c r="DJ5" s="35"/>
      <c r="DK5" s="35"/>
      <c r="DL5" s="35"/>
      <c r="DM5" s="35"/>
      <c r="DN5" s="35"/>
      <c r="DO5" s="35"/>
      <c r="DP5" s="35"/>
      <c r="DQ5" s="35"/>
      <c r="DR5" s="35"/>
      <c r="DS5" s="35"/>
      <c r="DT5" s="35"/>
      <c r="DU5" s="35"/>
      <c r="DV5" s="35"/>
      <c r="DW5" s="35"/>
      <c r="DX5" s="35"/>
      <c r="DY5" s="35"/>
      <c r="DZ5" s="35"/>
      <c r="EA5" s="35"/>
      <c r="EB5" s="35"/>
      <c r="EC5" s="35"/>
      <c r="ED5" s="35"/>
      <c r="EE5" s="35"/>
      <c r="EF5" s="35"/>
      <c r="EG5" s="35"/>
      <c r="EH5" s="35"/>
      <c r="EI5" s="35"/>
      <c r="EJ5" s="35"/>
      <c r="EK5" s="35"/>
      <c r="EL5" s="35"/>
      <c r="EM5" s="35"/>
      <c r="EN5" s="35"/>
      <c r="EO5" s="35"/>
      <c r="EP5" s="35"/>
      <c r="EQ5" s="35"/>
      <c r="ER5" s="35"/>
      <c r="ES5" s="35"/>
      <c r="ET5" s="35"/>
    </row>
    <row r="6" spans="1:150" ht="14.25" customHeight="1">
      <c r="A6" s="39">
        <v>5</v>
      </c>
      <c r="B6" s="40" t="s">
        <v>596</v>
      </c>
      <c r="C6" s="40" t="s">
        <v>583</v>
      </c>
      <c r="D6" s="40"/>
      <c r="E6" s="40" t="s">
        <v>584</v>
      </c>
      <c r="F6" s="1" t="e">
        <f>VLOOKUP(E6,'Deskripsi-EYD'!$B$2:$E$170,4,FALSE)</f>
        <v>#N/A</v>
      </c>
      <c r="G6" s="35"/>
      <c r="H6" s="35" t="s">
        <v>597</v>
      </c>
      <c r="I6" s="35"/>
      <c r="J6" s="35"/>
      <c r="K6" s="35" t="str">
        <f ca="1">IFERROR(__xludf.DUMMYFUNCTION("""COMPUTED_VALUE"""),"NNO")</f>
        <v>NNO</v>
      </c>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s="35"/>
      <c r="CA6" s="35"/>
      <c r="CB6" s="35"/>
      <c r="CC6" s="35"/>
      <c r="CD6" s="35"/>
      <c r="CE6" s="35"/>
      <c r="CF6" s="35"/>
      <c r="CG6" s="35"/>
      <c r="CH6" s="35"/>
      <c r="CI6" s="35"/>
      <c r="CJ6" s="35"/>
      <c r="CK6" s="35"/>
      <c r="CL6" s="35"/>
      <c r="CM6" s="35"/>
      <c r="CN6" s="35"/>
      <c r="CO6" s="35"/>
      <c r="CP6" s="35"/>
      <c r="CQ6" s="35"/>
      <c r="CR6" s="35"/>
      <c r="CS6" s="35"/>
      <c r="CT6" s="35"/>
      <c r="CU6" s="35"/>
      <c r="CV6" s="35"/>
      <c r="CW6" s="35"/>
      <c r="CX6" s="35"/>
      <c r="CY6" s="35"/>
      <c r="CZ6" s="35"/>
      <c r="DA6" s="35"/>
      <c r="DB6" s="35"/>
      <c r="DC6" s="35"/>
      <c r="DD6" s="35"/>
      <c r="DE6" s="35"/>
      <c r="DF6" s="35"/>
      <c r="DG6" s="35"/>
      <c r="DH6" s="35"/>
      <c r="DI6" s="35"/>
      <c r="DJ6" s="35"/>
      <c r="DK6" s="35"/>
      <c r="DL6" s="35"/>
      <c r="DM6" s="35"/>
      <c r="DN6" s="35"/>
      <c r="DO6" s="35"/>
      <c r="DP6" s="35"/>
      <c r="DQ6" s="35"/>
      <c r="DR6" s="35"/>
      <c r="DS6" s="35"/>
      <c r="DT6" s="35"/>
      <c r="DU6" s="35"/>
      <c r="DV6" s="35"/>
      <c r="DW6" s="35"/>
      <c r="DX6" s="35"/>
      <c r="DY6" s="35"/>
      <c r="DZ6" s="35"/>
      <c r="EA6" s="35"/>
      <c r="EB6" s="35"/>
      <c r="EC6" s="35"/>
      <c r="ED6" s="35"/>
      <c r="EE6" s="35"/>
      <c r="EF6" s="35"/>
      <c r="EG6" s="35"/>
      <c r="EH6" s="35"/>
      <c r="EI6" s="35"/>
      <c r="EJ6" s="35"/>
      <c r="EK6" s="35"/>
      <c r="EL6" s="35"/>
      <c r="EM6" s="35"/>
      <c r="EN6" s="35"/>
      <c r="EO6" s="35"/>
      <c r="EP6" s="35"/>
      <c r="EQ6" s="35"/>
      <c r="ER6" s="35"/>
      <c r="ES6" s="35"/>
      <c r="ET6" s="35"/>
    </row>
    <row r="7" spans="1:150" ht="14.25" customHeight="1">
      <c r="A7" s="39">
        <v>6</v>
      </c>
      <c r="B7" s="40" t="s">
        <v>598</v>
      </c>
      <c r="C7" s="40" t="s">
        <v>583</v>
      </c>
      <c r="D7" s="40"/>
      <c r="E7" s="40"/>
      <c r="F7" s="1" t="e">
        <f>VLOOKUP(E7,'Deskripsi-EYD'!$B$2:$E$170,4,FALSE)</f>
        <v>#N/A</v>
      </c>
      <c r="G7" s="35"/>
      <c r="H7" s="35" t="s">
        <v>599</v>
      </c>
      <c r="I7" s="35"/>
      <c r="J7" s="35"/>
      <c r="K7" s="35" t="str">
        <f ca="1">IFERROR(__xludf.DUMMYFUNCTION("""COMPUTED_VALUE"""),"NNP")</f>
        <v>NNP</v>
      </c>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row>
    <row r="8" spans="1:150" ht="14.25" customHeight="1">
      <c r="A8" s="39">
        <v>7</v>
      </c>
      <c r="B8" s="40" t="s">
        <v>600</v>
      </c>
      <c r="C8" s="40" t="s">
        <v>583</v>
      </c>
      <c r="D8" s="40"/>
      <c r="E8" s="40" t="s">
        <v>584</v>
      </c>
      <c r="F8" s="1" t="e">
        <f>VLOOKUP(E8,'Deskripsi-EYD'!$B$2:$E$170,4,FALSE)</f>
        <v>#N/A</v>
      </c>
      <c r="G8" s="35"/>
      <c r="H8" s="35" t="s">
        <v>601</v>
      </c>
      <c r="I8" s="35"/>
      <c r="J8" s="35"/>
      <c r="K8" s="35" t="str">
        <f ca="1">IFERROR(__xludf.DUMMYFUNCTION("""COMPUTED_VALUE"""),"VBI")</f>
        <v>VBI</v>
      </c>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c r="CR8" s="35"/>
      <c r="CS8" s="35"/>
      <c r="CT8" s="35"/>
      <c r="CU8" s="35"/>
      <c r="CV8" s="35"/>
      <c r="CW8" s="35"/>
      <c r="CX8" s="35"/>
      <c r="CY8" s="35"/>
      <c r="CZ8" s="35"/>
      <c r="DA8" s="35"/>
      <c r="DB8" s="35"/>
      <c r="DC8" s="35"/>
      <c r="DD8" s="35"/>
      <c r="DE8" s="35"/>
      <c r="DF8" s="35"/>
      <c r="DG8" s="35"/>
      <c r="DH8" s="35"/>
      <c r="DI8" s="35"/>
      <c r="DJ8" s="35"/>
      <c r="DK8" s="35"/>
      <c r="DL8" s="35"/>
      <c r="DM8" s="35"/>
      <c r="DN8" s="35"/>
      <c r="DO8" s="35"/>
      <c r="DP8" s="35"/>
      <c r="DQ8" s="35"/>
      <c r="DR8" s="35"/>
      <c r="DS8" s="35"/>
      <c r="DT8" s="35"/>
      <c r="DU8" s="35"/>
      <c r="DV8" s="35"/>
      <c r="DW8" s="35"/>
      <c r="DX8" s="35"/>
      <c r="DY8" s="35"/>
      <c r="DZ8" s="35"/>
      <c r="EA8" s="35"/>
      <c r="EB8" s="35"/>
      <c r="EC8" s="35"/>
      <c r="ED8" s="35"/>
      <c r="EE8" s="35"/>
      <c r="EF8" s="35"/>
      <c r="EG8" s="35"/>
      <c r="EH8" s="35"/>
      <c r="EI8" s="35"/>
      <c r="EJ8" s="35"/>
      <c r="EK8" s="35"/>
      <c r="EL8" s="35"/>
      <c r="EM8" s="35"/>
      <c r="EN8" s="35"/>
      <c r="EO8" s="35"/>
      <c r="EP8" s="35"/>
      <c r="EQ8" s="35"/>
      <c r="ER8" s="35"/>
      <c r="ES8" s="35"/>
      <c r="ET8" s="35"/>
    </row>
    <row r="9" spans="1:150" ht="14.25" customHeight="1">
      <c r="A9" s="39">
        <v>8</v>
      </c>
      <c r="B9" s="40" t="s">
        <v>602</v>
      </c>
      <c r="C9" s="40" t="s">
        <v>583</v>
      </c>
      <c r="D9" s="40"/>
      <c r="E9" s="40"/>
      <c r="F9" s="1" t="e">
        <f>VLOOKUP(E9,'Deskripsi-EYD'!$B$2:$E$170,4,FALSE)</f>
        <v>#N/A</v>
      </c>
      <c r="G9" s="35"/>
      <c r="H9" s="35" t="s">
        <v>603</v>
      </c>
      <c r="I9" s="35"/>
      <c r="J9" s="35"/>
      <c r="K9" s="35" t="str">
        <f ca="1">IFERROR(__xludf.DUMMYFUNCTION("""COMPUTED_VALUE"""),"VBT")</f>
        <v>VBT</v>
      </c>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c r="CR9" s="35"/>
      <c r="CS9" s="35"/>
      <c r="CT9" s="35"/>
      <c r="CU9" s="35"/>
      <c r="CV9" s="35"/>
      <c r="CW9" s="35"/>
      <c r="CX9" s="35"/>
      <c r="CY9" s="35"/>
      <c r="CZ9" s="35"/>
      <c r="DA9" s="35"/>
      <c r="DB9" s="35"/>
      <c r="DC9" s="35"/>
      <c r="DD9" s="35"/>
      <c r="DE9" s="35"/>
      <c r="DF9" s="35"/>
      <c r="DG9" s="35"/>
      <c r="DH9" s="35"/>
      <c r="DI9" s="35"/>
      <c r="DJ9" s="35"/>
      <c r="DK9" s="35"/>
      <c r="DL9" s="35"/>
      <c r="DM9" s="35"/>
      <c r="DN9" s="35"/>
      <c r="DO9" s="35"/>
      <c r="DP9" s="35"/>
      <c r="DQ9" s="35"/>
      <c r="DR9" s="35"/>
      <c r="DS9" s="35"/>
      <c r="DT9" s="35"/>
      <c r="DU9" s="35"/>
      <c r="DV9" s="35"/>
      <c r="DW9" s="35"/>
      <c r="DX9" s="35"/>
      <c r="DY9" s="35"/>
      <c r="DZ9" s="35"/>
      <c r="EA9" s="35"/>
      <c r="EB9" s="35"/>
      <c r="EC9" s="35"/>
      <c r="ED9" s="35"/>
      <c r="EE9" s="35"/>
      <c r="EF9" s="35"/>
      <c r="EG9" s="35"/>
      <c r="EH9" s="35"/>
      <c r="EI9" s="35"/>
      <c r="EJ9" s="35"/>
      <c r="EK9" s="35"/>
      <c r="EL9" s="35"/>
      <c r="EM9" s="35"/>
      <c r="EN9" s="35"/>
      <c r="EO9" s="35"/>
      <c r="EP9" s="35"/>
      <c r="EQ9" s="35"/>
      <c r="ER9" s="35"/>
      <c r="ES9" s="35"/>
      <c r="ET9" s="35"/>
    </row>
    <row r="10" spans="1:150" ht="14.25" customHeight="1">
      <c r="A10" s="39">
        <v>9</v>
      </c>
      <c r="B10" s="40" t="s">
        <v>604</v>
      </c>
      <c r="C10" s="40" t="s">
        <v>583</v>
      </c>
      <c r="D10" s="40"/>
      <c r="E10" s="40" t="s">
        <v>584</v>
      </c>
      <c r="F10" s="1" t="e">
        <f>VLOOKUP(E10,'Deskripsi-EYD'!$B$2:$E$170,4,FALSE)</f>
        <v>#N/A</v>
      </c>
      <c r="G10" s="35"/>
      <c r="H10" s="35" t="s">
        <v>605</v>
      </c>
      <c r="I10" s="35"/>
      <c r="J10" s="35"/>
      <c r="K10" s="35" t="str">
        <f ca="1">IFERROR(__xludf.DUMMYFUNCTION("""COMPUTED_VALUE"""),"VBP")</f>
        <v>VBP</v>
      </c>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row>
    <row r="11" spans="1:150" ht="14.25" customHeight="1">
      <c r="A11" s="39">
        <v>10</v>
      </c>
      <c r="B11" s="40" t="s">
        <v>606</v>
      </c>
      <c r="C11" s="40" t="s">
        <v>583</v>
      </c>
      <c r="D11" s="40"/>
      <c r="E11" s="40"/>
      <c r="F11" s="1" t="e">
        <f>VLOOKUP(E11,'Deskripsi-EYD'!$B$2:$E$170,4,FALSE)</f>
        <v>#N/A</v>
      </c>
      <c r="G11" s="35"/>
      <c r="H11" s="35" t="s">
        <v>607</v>
      </c>
      <c r="I11" s="35"/>
      <c r="J11" s="35"/>
      <c r="K11" s="35" t="str">
        <f ca="1">IFERROR(__xludf.DUMMYFUNCTION("""COMPUTED_VALUE"""),"VBL")</f>
        <v>VBL</v>
      </c>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row>
    <row r="12" spans="1:150" ht="14.25" customHeight="1">
      <c r="A12" s="39">
        <v>11</v>
      </c>
      <c r="B12" s="40" t="s">
        <v>608</v>
      </c>
      <c r="C12" s="40" t="s">
        <v>583</v>
      </c>
      <c r="D12" s="40" t="s">
        <v>609</v>
      </c>
      <c r="E12" s="40" t="s">
        <v>584</v>
      </c>
      <c r="F12" s="1" t="e">
        <f>VLOOKUP(E12,'Deskripsi-EYD'!$B$2:$E$170,4,FALSE)</f>
        <v>#N/A</v>
      </c>
      <c r="G12" s="35"/>
      <c r="H12" s="35" t="s">
        <v>610</v>
      </c>
      <c r="I12" s="35"/>
      <c r="J12" s="35"/>
      <c r="K12" s="35" t="str">
        <f ca="1">IFERROR(__xludf.DUMMYFUNCTION("""COMPUTED_VALUE"""),"VBE")</f>
        <v>VBE</v>
      </c>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s="35"/>
      <c r="CA12" s="35"/>
      <c r="CB12" s="35"/>
      <c r="CC12" s="35"/>
      <c r="CD12" s="35"/>
      <c r="CE12" s="35"/>
      <c r="CF12" s="35"/>
      <c r="CG12" s="35"/>
      <c r="CH12" s="35"/>
      <c r="CI12" s="35"/>
      <c r="CJ12" s="35"/>
      <c r="CK12" s="35"/>
      <c r="CL12" s="35"/>
      <c r="CM12" s="35"/>
      <c r="CN12" s="35"/>
      <c r="CO12" s="35"/>
      <c r="CP12" s="35"/>
      <c r="CQ12" s="35"/>
      <c r="CR12" s="35"/>
      <c r="CS12" s="35"/>
      <c r="CT12" s="35"/>
      <c r="CU12" s="35"/>
      <c r="CV12" s="35"/>
      <c r="CW12" s="35"/>
      <c r="CX12" s="35"/>
      <c r="CY12" s="35"/>
      <c r="CZ12" s="35"/>
      <c r="DA12" s="35"/>
      <c r="DB12" s="35"/>
      <c r="DC12" s="35"/>
      <c r="DD12" s="35"/>
      <c r="DE12" s="35"/>
      <c r="DF12" s="35"/>
      <c r="DG12" s="35"/>
      <c r="DH12" s="35"/>
      <c r="DI12" s="35"/>
      <c r="DJ12" s="35"/>
      <c r="DK12" s="35"/>
      <c r="DL12" s="35"/>
      <c r="DM12" s="35"/>
      <c r="DN12" s="35"/>
      <c r="DO12" s="35"/>
      <c r="DP12" s="35"/>
      <c r="DQ12" s="35"/>
      <c r="DR12" s="35"/>
      <c r="DS12" s="35"/>
      <c r="DT12" s="35"/>
      <c r="DU12" s="35"/>
      <c r="DV12" s="35"/>
      <c r="DW12" s="35"/>
      <c r="DX12" s="35"/>
      <c r="DY12" s="35"/>
      <c r="DZ12" s="35"/>
      <c r="EA12" s="35"/>
      <c r="EB12" s="35"/>
      <c r="EC12" s="35"/>
      <c r="ED12" s="35"/>
      <c r="EE12" s="35"/>
      <c r="EF12" s="35"/>
      <c r="EG12" s="35"/>
      <c r="EH12" s="35"/>
      <c r="EI12" s="35"/>
      <c r="EJ12" s="35"/>
      <c r="EK12" s="35"/>
      <c r="EL12" s="35"/>
      <c r="EM12" s="35"/>
      <c r="EN12" s="35"/>
      <c r="EO12" s="35"/>
      <c r="EP12" s="35"/>
      <c r="EQ12" s="35"/>
      <c r="ER12" s="35"/>
      <c r="ES12" s="35"/>
      <c r="ET12" s="35"/>
    </row>
    <row r="13" spans="1:150" ht="14.25" customHeight="1">
      <c r="A13" s="39">
        <v>12</v>
      </c>
      <c r="B13" s="40" t="s">
        <v>611</v>
      </c>
      <c r="C13" s="40" t="s">
        <v>583</v>
      </c>
      <c r="D13" s="40" t="s">
        <v>612</v>
      </c>
      <c r="E13" s="40" t="s">
        <v>584</v>
      </c>
      <c r="F13" s="1" t="e">
        <f>VLOOKUP(E13,'Deskripsi-EYD'!$B$2:$E$170,4,FALSE)</f>
        <v>#N/A</v>
      </c>
      <c r="G13" s="35"/>
      <c r="H13" s="35" t="s">
        <v>613</v>
      </c>
      <c r="I13" s="35"/>
      <c r="J13" s="35"/>
      <c r="K13" s="35" t="str">
        <f ca="1">IFERROR(__xludf.DUMMYFUNCTION("""COMPUTED_VALUE"""),"ADJ")</f>
        <v>ADJ</v>
      </c>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row>
    <row r="14" spans="1:150" ht="14.25" customHeight="1">
      <c r="A14" s="39">
        <v>13</v>
      </c>
      <c r="B14" s="40" t="s">
        <v>614</v>
      </c>
      <c r="C14" s="40" t="s">
        <v>583</v>
      </c>
      <c r="D14" s="40"/>
      <c r="E14" s="40" t="s">
        <v>584</v>
      </c>
      <c r="F14" s="1" t="e">
        <f>VLOOKUP(E14,'Deskripsi-EYD'!$B$2:$E$170,4,FALSE)</f>
        <v>#N/A</v>
      </c>
      <c r="G14" s="35"/>
      <c r="H14" s="35" t="s">
        <v>615</v>
      </c>
      <c r="I14" s="35"/>
      <c r="J14" s="35"/>
      <c r="K14" s="35" t="str">
        <f ca="1">IFERROR(__xludf.DUMMYFUNCTION("""COMPUTED_VALUE"""),"ADV")</f>
        <v>ADV</v>
      </c>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s="35"/>
      <c r="CA14" s="35"/>
      <c r="CB14" s="35"/>
      <c r="CC14" s="35"/>
      <c r="CD14" s="35"/>
      <c r="CE14" s="35"/>
      <c r="CF14" s="35"/>
      <c r="CG14" s="35"/>
      <c r="CH14" s="35"/>
      <c r="CI14" s="35"/>
      <c r="CJ14" s="35"/>
      <c r="CK14" s="35"/>
      <c r="CL14" s="35"/>
      <c r="CM14" s="35"/>
      <c r="CN14" s="35"/>
      <c r="CO14" s="35"/>
      <c r="CP14" s="35"/>
      <c r="CQ14" s="35"/>
      <c r="CR14" s="35"/>
      <c r="CS14" s="35"/>
      <c r="CT14" s="35"/>
      <c r="CU14" s="35"/>
      <c r="CV14" s="35"/>
      <c r="CW14" s="35"/>
      <c r="CX14" s="35"/>
      <c r="CY14" s="35"/>
      <c r="CZ14" s="35"/>
      <c r="DA14" s="35"/>
      <c r="DB14" s="35"/>
      <c r="DC14" s="35"/>
      <c r="DD14" s="35"/>
      <c r="DE14" s="35"/>
      <c r="DF14" s="35"/>
      <c r="DG14" s="35"/>
      <c r="DH14" s="35"/>
      <c r="DI14" s="35"/>
      <c r="DJ14" s="35"/>
      <c r="DK14" s="35"/>
      <c r="DL14" s="35"/>
      <c r="DM14" s="35"/>
      <c r="DN14" s="35"/>
      <c r="DO14" s="35"/>
      <c r="DP14" s="35"/>
      <c r="DQ14" s="35"/>
      <c r="DR14" s="35"/>
      <c r="DS14" s="35"/>
      <c r="DT14" s="35"/>
      <c r="DU14" s="35"/>
      <c r="DV14" s="35"/>
      <c r="DW14" s="35"/>
      <c r="DX14" s="35"/>
      <c r="DY14" s="35"/>
      <c r="DZ14" s="35"/>
      <c r="EA14" s="35"/>
      <c r="EB14" s="35"/>
      <c r="EC14" s="35"/>
      <c r="ED14" s="35"/>
      <c r="EE14" s="35"/>
      <c r="EF14" s="35"/>
      <c r="EG14" s="35"/>
      <c r="EH14" s="35"/>
      <c r="EI14" s="35"/>
      <c r="EJ14" s="35"/>
      <c r="EK14" s="35"/>
      <c r="EL14" s="35"/>
      <c r="EM14" s="35"/>
      <c r="EN14" s="35"/>
      <c r="EO14" s="35"/>
      <c r="EP14" s="35"/>
      <c r="EQ14" s="35"/>
      <c r="ER14" s="35"/>
      <c r="ES14" s="35"/>
      <c r="ET14" s="35"/>
    </row>
    <row r="15" spans="1:150" ht="14.25" customHeight="1">
      <c r="A15" s="39">
        <v>14</v>
      </c>
      <c r="B15" s="40" t="s">
        <v>616</v>
      </c>
      <c r="C15" s="40" t="s">
        <v>583</v>
      </c>
      <c r="D15" s="40" t="s">
        <v>609</v>
      </c>
      <c r="E15" s="40"/>
      <c r="F15" s="1" t="e">
        <f>VLOOKUP(E15,'Deskripsi-EYD'!$B$2:$E$170,4,FALSE)</f>
        <v>#N/A</v>
      </c>
      <c r="G15" s="35"/>
      <c r="H15" s="35" t="s">
        <v>617</v>
      </c>
      <c r="I15" s="35"/>
      <c r="J15" s="35"/>
      <c r="K15" s="35" t="str">
        <f ca="1">IFERROR(__xludf.DUMMYFUNCTION("""COMPUTED_VALUE"""),"ADK")</f>
        <v>ADK</v>
      </c>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c r="DB15" s="35"/>
      <c r="DC15" s="35"/>
      <c r="DD15" s="35"/>
      <c r="DE15" s="35"/>
      <c r="DF15" s="35"/>
      <c r="DG15" s="35"/>
      <c r="DH15" s="35"/>
      <c r="DI15" s="35"/>
      <c r="DJ15" s="35"/>
      <c r="DK15" s="35"/>
      <c r="DL15" s="35"/>
      <c r="DM15" s="35"/>
      <c r="DN15" s="35"/>
      <c r="DO15" s="35"/>
      <c r="DP15" s="35"/>
      <c r="DQ15" s="35"/>
      <c r="DR15" s="35"/>
      <c r="DS15" s="35"/>
      <c r="DT15" s="35"/>
      <c r="DU15" s="35"/>
      <c r="DV15" s="35"/>
      <c r="DW15" s="35"/>
      <c r="DX15" s="35"/>
      <c r="DY15" s="35"/>
      <c r="DZ15" s="35"/>
      <c r="EA15" s="35"/>
      <c r="EB15" s="35"/>
      <c r="EC15" s="35"/>
      <c r="ED15" s="35"/>
      <c r="EE15" s="35"/>
      <c r="EF15" s="35"/>
      <c r="EG15" s="35"/>
      <c r="EH15" s="35"/>
      <c r="EI15" s="35"/>
      <c r="EJ15" s="35"/>
      <c r="EK15" s="35"/>
      <c r="EL15" s="35"/>
      <c r="EM15" s="35"/>
      <c r="EN15" s="35"/>
      <c r="EO15" s="35"/>
      <c r="EP15" s="35"/>
      <c r="EQ15" s="35"/>
      <c r="ER15" s="35"/>
      <c r="ES15" s="35"/>
      <c r="ET15" s="35"/>
    </row>
    <row r="16" spans="1:150" ht="14.25" customHeight="1">
      <c r="A16" s="39">
        <v>15</v>
      </c>
      <c r="B16" s="40" t="s">
        <v>618</v>
      </c>
      <c r="C16" s="40" t="s">
        <v>583</v>
      </c>
      <c r="D16" s="40" t="s">
        <v>609</v>
      </c>
      <c r="E16" s="40"/>
      <c r="F16" s="1" t="e">
        <f>VLOOKUP(E16,'Deskripsi-EYD'!$B$2:$E$170,4,FALSE)</f>
        <v>#N/A</v>
      </c>
      <c r="G16" s="35"/>
      <c r="H16" s="35" t="s">
        <v>619</v>
      </c>
      <c r="I16" s="35"/>
      <c r="J16" s="35"/>
      <c r="K16" s="35" t="str">
        <f ca="1">IFERROR(__xludf.DUMMYFUNCTION("""COMPUTED_VALUE"""),"NEG")</f>
        <v>NEG</v>
      </c>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s="35"/>
      <c r="CA16" s="35"/>
      <c r="CB16" s="35"/>
      <c r="CC16" s="35"/>
      <c r="CD16" s="35"/>
      <c r="CE16" s="35"/>
      <c r="CF16" s="35"/>
      <c r="CG16" s="35"/>
      <c r="CH16" s="35"/>
      <c r="CI16" s="35"/>
      <c r="CJ16" s="35"/>
      <c r="CK16" s="35"/>
      <c r="CL16" s="35"/>
      <c r="CM16" s="35"/>
      <c r="CN16" s="35"/>
      <c r="CO16" s="35"/>
      <c r="CP16" s="35"/>
      <c r="CQ16" s="35"/>
      <c r="CR16" s="35"/>
      <c r="CS16" s="35"/>
      <c r="CT16" s="35"/>
      <c r="CU16" s="35"/>
      <c r="CV16" s="35"/>
      <c r="CW16" s="35"/>
      <c r="CX16" s="35"/>
      <c r="CY16" s="35"/>
      <c r="CZ16" s="35"/>
      <c r="DA16" s="35"/>
      <c r="DB16" s="35"/>
      <c r="DC16" s="35"/>
      <c r="DD16" s="35"/>
      <c r="DE16" s="35"/>
      <c r="DF16" s="35"/>
      <c r="DG16" s="35"/>
      <c r="DH16" s="35"/>
      <c r="DI16" s="35"/>
      <c r="DJ16" s="35"/>
      <c r="DK16" s="35"/>
      <c r="DL16" s="35"/>
      <c r="DM16" s="35"/>
      <c r="DN16" s="35"/>
      <c r="DO16" s="35"/>
      <c r="DP16" s="35"/>
      <c r="DQ16" s="35"/>
      <c r="DR16" s="35"/>
      <c r="DS16" s="35"/>
      <c r="DT16" s="35"/>
      <c r="DU16" s="35"/>
      <c r="DV16" s="35"/>
      <c r="DW16" s="35"/>
      <c r="DX16" s="35"/>
      <c r="DY16" s="35"/>
      <c r="DZ16" s="35"/>
      <c r="EA16" s="35"/>
      <c r="EB16" s="35"/>
      <c r="EC16" s="35"/>
      <c r="ED16" s="35"/>
      <c r="EE16" s="35"/>
      <c r="EF16" s="35"/>
      <c r="EG16" s="35"/>
      <c r="EH16" s="35"/>
      <c r="EI16" s="35"/>
      <c r="EJ16" s="35"/>
      <c r="EK16" s="35"/>
      <c r="EL16" s="35"/>
      <c r="EM16" s="35"/>
      <c r="EN16" s="35"/>
      <c r="EO16" s="35"/>
      <c r="EP16" s="35"/>
      <c r="EQ16" s="35"/>
      <c r="ER16" s="35"/>
      <c r="ES16" s="35"/>
      <c r="ET16" s="35"/>
    </row>
    <row r="17" spans="1:150" ht="14.25" customHeight="1">
      <c r="A17" s="39">
        <v>16</v>
      </c>
      <c r="B17" s="40" t="s">
        <v>620</v>
      </c>
      <c r="C17" s="40" t="s">
        <v>583</v>
      </c>
      <c r="D17" s="40" t="s">
        <v>609</v>
      </c>
      <c r="E17" s="40"/>
      <c r="F17" s="1" t="e">
        <f>VLOOKUP(E17,'Deskripsi-EYD'!$B$2:$E$170,4,FALSE)</f>
        <v>#N/A</v>
      </c>
      <c r="G17" s="35"/>
      <c r="H17" s="35" t="s">
        <v>621</v>
      </c>
      <c r="I17" s="35"/>
      <c r="J17" s="35"/>
      <c r="K17" s="35" t="str">
        <f ca="1">IFERROR(__xludf.DUMMYFUNCTION("""COMPUTED_VALUE"""),"PPO")</f>
        <v>PPO</v>
      </c>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s="35"/>
      <c r="CA17" s="35"/>
      <c r="CB17" s="35"/>
      <c r="CC17" s="35"/>
      <c r="CD17" s="35"/>
      <c r="CE17" s="35"/>
      <c r="CF17" s="35"/>
      <c r="CG17" s="35"/>
      <c r="CH17" s="35"/>
      <c r="CI17" s="35"/>
      <c r="CJ17" s="35"/>
      <c r="CK17" s="35"/>
      <c r="CL17" s="35"/>
      <c r="CM17" s="35"/>
      <c r="CN17" s="35"/>
      <c r="CO17" s="35"/>
      <c r="CP17" s="35"/>
      <c r="CQ17" s="35"/>
      <c r="CR17" s="35"/>
      <c r="CS17" s="35"/>
      <c r="CT17" s="35"/>
      <c r="CU17" s="35"/>
      <c r="CV17" s="35"/>
      <c r="CW17" s="35"/>
      <c r="CX17" s="35"/>
      <c r="CY17" s="35"/>
      <c r="CZ17" s="35"/>
      <c r="DA17" s="35"/>
      <c r="DB17" s="35"/>
      <c r="DC17" s="35"/>
      <c r="DD17" s="35"/>
      <c r="DE17" s="35"/>
      <c r="DF17" s="35"/>
      <c r="DG17" s="35"/>
      <c r="DH17" s="35"/>
      <c r="DI17" s="35"/>
      <c r="DJ17" s="35"/>
      <c r="DK17" s="35"/>
      <c r="DL17" s="35"/>
      <c r="DM17" s="35"/>
      <c r="DN17" s="35"/>
      <c r="DO17" s="35"/>
      <c r="DP17" s="35"/>
      <c r="DQ17" s="35"/>
      <c r="DR17" s="35"/>
      <c r="DS17" s="35"/>
      <c r="DT17" s="35"/>
      <c r="DU17" s="35"/>
      <c r="DV17" s="35"/>
      <c r="DW17" s="35"/>
      <c r="DX17" s="35"/>
      <c r="DY17" s="35"/>
      <c r="DZ17" s="35"/>
      <c r="EA17" s="35"/>
      <c r="EB17" s="35"/>
      <c r="EC17" s="35"/>
      <c r="ED17" s="35"/>
      <c r="EE17" s="35"/>
      <c r="EF17" s="35"/>
      <c r="EG17" s="35"/>
      <c r="EH17" s="35"/>
      <c r="EI17" s="35"/>
      <c r="EJ17" s="35"/>
      <c r="EK17" s="35"/>
      <c r="EL17" s="35"/>
      <c r="EM17" s="35"/>
      <c r="EN17" s="35"/>
      <c r="EO17" s="35"/>
      <c r="EP17" s="35"/>
      <c r="EQ17" s="35"/>
      <c r="ER17" s="35"/>
      <c r="ES17" s="35"/>
      <c r="ET17" s="35"/>
    </row>
    <row r="18" spans="1:150" ht="14.25" customHeight="1">
      <c r="A18" s="39">
        <v>17</v>
      </c>
      <c r="B18" s="40" t="s">
        <v>622</v>
      </c>
      <c r="C18" s="40" t="s">
        <v>583</v>
      </c>
      <c r="D18" s="40" t="s">
        <v>609</v>
      </c>
      <c r="E18" s="40"/>
      <c r="F18" s="1" t="e">
        <f>VLOOKUP(E18,'Deskripsi-EYD'!$B$2:$E$170,4,FALSE)</f>
        <v>#N/A</v>
      </c>
      <c r="G18" s="35"/>
      <c r="H18" s="35" t="s">
        <v>623</v>
      </c>
      <c r="I18" s="35"/>
      <c r="J18" s="35"/>
      <c r="K18" s="35" t="str">
        <f ca="1">IFERROR(__xludf.DUMMYFUNCTION("""COMPUTED_VALUE"""),"Named Entity")</f>
        <v>Named Entity</v>
      </c>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row>
    <row r="19" spans="1:150" ht="14.25" customHeight="1">
      <c r="A19" s="39">
        <v>18</v>
      </c>
      <c r="B19" s="40" t="s">
        <v>624</v>
      </c>
      <c r="C19" s="40" t="s">
        <v>583</v>
      </c>
      <c r="D19" s="40" t="s">
        <v>609</v>
      </c>
      <c r="E19" s="40"/>
      <c r="F19" s="1" t="e">
        <f>VLOOKUP(E19,'Deskripsi-EYD'!$B$2:$E$170,4,FALSE)</f>
        <v>#N/A</v>
      </c>
      <c r="G19" s="35"/>
      <c r="H19" s="35" t="s">
        <v>625</v>
      </c>
      <c r="I19" s="35"/>
      <c r="J19" s="35"/>
      <c r="K19" s="35" t="str">
        <f ca="1">IFERROR(__xludf.DUMMYFUNCTION("""COMPUTED_VALUE"""),"UNS")</f>
        <v>UNS</v>
      </c>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c r="BM19" s="35"/>
      <c r="BN19" s="35"/>
      <c r="BO19" s="35"/>
      <c r="BP19" s="35"/>
      <c r="BQ19" s="35"/>
      <c r="BR19" s="35"/>
      <c r="BS19" s="35"/>
      <c r="BT19" s="35"/>
      <c r="BU19" s="35"/>
      <c r="BV19" s="35"/>
      <c r="BW19" s="35"/>
      <c r="BX19" s="35"/>
      <c r="BY19" s="35"/>
      <c r="BZ19" s="35"/>
      <c r="CA19" s="35"/>
      <c r="CB19" s="35"/>
      <c r="CC19" s="35"/>
      <c r="CD19" s="35"/>
      <c r="CE19" s="35"/>
      <c r="CF19" s="35"/>
      <c r="CG19" s="35"/>
      <c r="CH19" s="35"/>
      <c r="CI19" s="35"/>
      <c r="CJ19" s="35"/>
      <c r="CK19" s="35"/>
      <c r="CL19" s="35"/>
      <c r="CM19" s="35"/>
      <c r="CN19" s="35"/>
      <c r="CO19" s="35"/>
      <c r="CP19" s="35"/>
      <c r="CQ19" s="35"/>
      <c r="CR19" s="35"/>
      <c r="CS19" s="35"/>
      <c r="CT19" s="35"/>
      <c r="CU19" s="35"/>
      <c r="CV19" s="35"/>
      <c r="CW19" s="35"/>
      <c r="CX19" s="35"/>
      <c r="CY19" s="35"/>
      <c r="CZ19" s="35"/>
      <c r="DA19" s="35"/>
      <c r="DB19" s="35"/>
      <c r="DC19" s="35"/>
      <c r="DD19" s="35"/>
      <c r="DE19" s="35"/>
      <c r="DF19" s="35"/>
      <c r="DG19" s="35"/>
      <c r="DH19" s="35"/>
      <c r="DI19" s="35"/>
      <c r="DJ19" s="35"/>
      <c r="DK19" s="35"/>
      <c r="DL19" s="35"/>
      <c r="DM19" s="35"/>
      <c r="DN19" s="35"/>
      <c r="DO19" s="35"/>
      <c r="DP19" s="35"/>
      <c r="DQ19" s="35"/>
      <c r="DR19" s="35"/>
      <c r="DS19" s="35"/>
      <c r="DT19" s="35"/>
      <c r="DU19" s="35"/>
      <c r="DV19" s="35"/>
      <c r="DW19" s="35"/>
      <c r="DX19" s="35"/>
      <c r="DY19" s="35"/>
      <c r="DZ19" s="35"/>
      <c r="EA19" s="35"/>
      <c r="EB19" s="35"/>
      <c r="EC19" s="35"/>
      <c r="ED19" s="35"/>
      <c r="EE19" s="35"/>
      <c r="EF19" s="35"/>
      <c r="EG19" s="35"/>
      <c r="EH19" s="35"/>
      <c r="EI19" s="35"/>
      <c r="EJ19" s="35"/>
      <c r="EK19" s="35"/>
      <c r="EL19" s="35"/>
      <c r="EM19" s="35"/>
      <c r="EN19" s="35"/>
      <c r="EO19" s="35"/>
      <c r="EP19" s="35"/>
      <c r="EQ19" s="35"/>
      <c r="ER19" s="35"/>
      <c r="ES19" s="35"/>
      <c r="ET19" s="35"/>
    </row>
    <row r="20" spans="1:150" ht="14.25" customHeight="1">
      <c r="A20" s="39">
        <v>19</v>
      </c>
      <c r="B20" s="40" t="s">
        <v>626</v>
      </c>
      <c r="C20" s="40" t="s">
        <v>583</v>
      </c>
      <c r="D20" s="40" t="s">
        <v>609</v>
      </c>
      <c r="E20" s="40"/>
      <c r="F20" s="1" t="e">
        <f>VLOOKUP(E20,'Deskripsi-EYD'!$B$2:$E$170,4,FALSE)</f>
        <v>#N/A</v>
      </c>
      <c r="G20" s="35"/>
      <c r="H20" s="35" t="s">
        <v>588</v>
      </c>
      <c r="I20" s="35"/>
      <c r="J20" s="35"/>
      <c r="K20" s="35" t="str">
        <f ca="1">IFERROR(__xludf.DUMMYFUNCTION("""COMPUTED_VALUE"""),"BIN")</f>
        <v>BIN</v>
      </c>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5"/>
      <c r="BO20" s="35"/>
      <c r="BP20" s="35"/>
      <c r="BQ20" s="35"/>
      <c r="BR20" s="35"/>
      <c r="BS20" s="35"/>
      <c r="BT20" s="35"/>
      <c r="BU20" s="35"/>
      <c r="BV20" s="35"/>
      <c r="BW20" s="35"/>
      <c r="BX20" s="35"/>
      <c r="BY20" s="35"/>
      <c r="BZ20" s="35"/>
      <c r="CA20" s="35"/>
      <c r="CB20" s="35"/>
      <c r="CC20" s="35"/>
      <c r="CD20" s="35"/>
      <c r="CE20" s="35"/>
      <c r="CF20" s="35"/>
      <c r="CG20" s="35"/>
      <c r="CH20" s="35"/>
      <c r="CI20" s="35"/>
      <c r="CJ20" s="35"/>
      <c r="CK20" s="35"/>
      <c r="CL20" s="35"/>
      <c r="CM20" s="35"/>
      <c r="CN20" s="35"/>
      <c r="CO20" s="35"/>
      <c r="CP20" s="35"/>
      <c r="CQ20" s="35"/>
      <c r="CR20" s="35"/>
      <c r="CS20" s="35"/>
      <c r="CT20" s="35"/>
      <c r="CU20" s="35"/>
      <c r="CV20" s="35"/>
      <c r="CW20" s="35"/>
      <c r="CX20" s="35"/>
      <c r="CY20" s="35"/>
      <c r="CZ20" s="35"/>
      <c r="DA20" s="35"/>
      <c r="DB20" s="35"/>
      <c r="DC20" s="35"/>
      <c r="DD20" s="35"/>
      <c r="DE20" s="35"/>
      <c r="DF20" s="35"/>
      <c r="DG20" s="35"/>
      <c r="DH20" s="35"/>
      <c r="DI20" s="35"/>
      <c r="DJ20" s="35"/>
      <c r="DK20" s="35"/>
      <c r="DL20" s="35"/>
      <c r="DM20" s="35"/>
      <c r="DN20" s="35"/>
      <c r="DO20" s="35"/>
      <c r="DP20" s="35"/>
      <c r="DQ20" s="35"/>
      <c r="DR20" s="35"/>
      <c r="DS20" s="35"/>
      <c r="DT20" s="35"/>
      <c r="DU20" s="35"/>
      <c r="DV20" s="35"/>
      <c r="DW20" s="35"/>
      <c r="DX20" s="35"/>
      <c r="DY20" s="35"/>
      <c r="DZ20" s="35"/>
      <c r="EA20" s="35"/>
      <c r="EB20" s="35"/>
      <c r="EC20" s="35"/>
      <c r="ED20" s="35"/>
      <c r="EE20" s="35"/>
      <c r="EF20" s="35"/>
      <c r="EG20" s="35"/>
      <c r="EH20" s="35"/>
      <c r="EI20" s="35"/>
      <c r="EJ20" s="35"/>
      <c r="EK20" s="35"/>
      <c r="EL20" s="35"/>
      <c r="EM20" s="35"/>
      <c r="EN20" s="35"/>
      <c r="EO20" s="35"/>
      <c r="EP20" s="35"/>
      <c r="EQ20" s="35"/>
      <c r="ER20" s="35"/>
      <c r="ES20" s="35"/>
      <c r="ET20" s="35"/>
    </row>
    <row r="21" spans="1:150" ht="14.25" customHeight="1">
      <c r="A21" s="39">
        <v>20</v>
      </c>
      <c r="B21" s="40" t="s">
        <v>627</v>
      </c>
      <c r="C21" s="40" t="s">
        <v>583</v>
      </c>
      <c r="D21" s="40" t="s">
        <v>609</v>
      </c>
      <c r="E21" s="40"/>
      <c r="F21" s="1" t="e">
        <f>VLOOKUP(E21,'Deskripsi-EYD'!$B$2:$E$170,4,FALSE)</f>
        <v>#N/A</v>
      </c>
      <c r="G21" s="35"/>
      <c r="H21" s="35" t="s">
        <v>628</v>
      </c>
      <c r="I21" s="35"/>
      <c r="J21" s="35"/>
      <c r="K21" s="35" t="str">
        <f ca="1">IFERROR(__xludf.DUMMYFUNCTION("""COMPUTED_VALUE"""),"CCN")</f>
        <v>CCN</v>
      </c>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c r="BP21" s="35"/>
      <c r="BQ21" s="35"/>
      <c r="BR21" s="35"/>
      <c r="BS21" s="35"/>
      <c r="BT21" s="35"/>
      <c r="BU21" s="35"/>
      <c r="BV21" s="35"/>
      <c r="BW21" s="35"/>
      <c r="BX21" s="35"/>
      <c r="BY21" s="35"/>
      <c r="BZ21" s="35"/>
      <c r="CA21" s="35"/>
      <c r="CB21" s="35"/>
      <c r="CC21" s="35"/>
      <c r="CD21" s="35"/>
      <c r="CE21" s="35"/>
      <c r="CF21" s="35"/>
      <c r="CG21" s="35"/>
      <c r="CH21" s="35"/>
      <c r="CI21" s="35"/>
      <c r="CJ21" s="35"/>
      <c r="CK21" s="35"/>
      <c r="CL21" s="35"/>
      <c r="CM21" s="35"/>
      <c r="CN21" s="35"/>
      <c r="CO21" s="35"/>
      <c r="CP21" s="35"/>
      <c r="CQ21" s="35"/>
      <c r="CR21" s="35"/>
      <c r="CS21" s="35"/>
      <c r="CT21" s="35"/>
      <c r="CU21" s="35"/>
      <c r="CV21" s="35"/>
      <c r="CW21" s="35"/>
      <c r="CX21" s="35"/>
      <c r="CY21" s="35"/>
      <c r="CZ21" s="35"/>
      <c r="DA21" s="35"/>
      <c r="DB21" s="35"/>
      <c r="DC21" s="35"/>
      <c r="DD21" s="35"/>
      <c r="DE21" s="35"/>
      <c r="DF21" s="35"/>
      <c r="DG21" s="35"/>
      <c r="DH21" s="35"/>
      <c r="DI21" s="35"/>
      <c r="DJ21" s="35"/>
      <c r="DK21" s="35"/>
      <c r="DL21" s="35"/>
      <c r="DM21" s="35"/>
      <c r="DN21" s="35"/>
      <c r="DO21" s="35"/>
      <c r="DP21" s="35"/>
      <c r="DQ21" s="35"/>
      <c r="DR21" s="35"/>
      <c r="DS21" s="35"/>
      <c r="DT21" s="35"/>
      <c r="DU21" s="35"/>
      <c r="DV21" s="35"/>
      <c r="DW21" s="35"/>
      <c r="DX21" s="35"/>
      <c r="DY21" s="35"/>
      <c r="DZ21" s="35"/>
      <c r="EA21" s="35"/>
      <c r="EB21" s="35"/>
      <c r="EC21" s="35"/>
      <c r="ED21" s="35"/>
      <c r="EE21" s="35"/>
      <c r="EF21" s="35"/>
      <c r="EG21" s="35"/>
      <c r="EH21" s="35"/>
      <c r="EI21" s="35"/>
      <c r="EJ21" s="35"/>
      <c r="EK21" s="35"/>
      <c r="EL21" s="35"/>
      <c r="EM21" s="35"/>
      <c r="EN21" s="35"/>
      <c r="EO21" s="35"/>
      <c r="EP21" s="35"/>
      <c r="EQ21" s="35"/>
      <c r="ER21" s="35"/>
      <c r="ES21" s="35"/>
      <c r="ET21" s="35"/>
    </row>
    <row r="22" spans="1:150" ht="14.25" customHeight="1">
      <c r="A22" s="39">
        <v>21</v>
      </c>
      <c r="B22" s="40" t="s">
        <v>629</v>
      </c>
      <c r="C22" s="40" t="s">
        <v>583</v>
      </c>
      <c r="D22" s="40" t="s">
        <v>630</v>
      </c>
      <c r="E22" s="40"/>
      <c r="F22" s="1" t="e">
        <f>VLOOKUP(E22,'Deskripsi-EYD'!$B$2:$E$170,4,FALSE)</f>
        <v>#N/A</v>
      </c>
      <c r="G22" s="35"/>
      <c r="H22" s="35" t="s">
        <v>631</v>
      </c>
      <c r="I22" s="35"/>
      <c r="J22" s="35"/>
      <c r="K22" s="35" t="str">
        <f ca="1">IFERROR(__xludf.DUMMYFUNCTION("""COMPUTED_VALUE"""),"PRR")</f>
        <v>PRR</v>
      </c>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5"/>
      <c r="DT22" s="35"/>
      <c r="DU22" s="35"/>
      <c r="DV22" s="35"/>
      <c r="DW22" s="35"/>
      <c r="DX22" s="35"/>
      <c r="DY22" s="35"/>
      <c r="DZ22" s="35"/>
      <c r="EA22" s="35"/>
      <c r="EB22" s="35"/>
      <c r="EC22" s="35"/>
      <c r="ED22" s="35"/>
      <c r="EE22" s="35"/>
      <c r="EF22" s="35"/>
      <c r="EG22" s="35"/>
      <c r="EH22" s="35"/>
      <c r="EI22" s="35"/>
      <c r="EJ22" s="35"/>
      <c r="EK22" s="35"/>
      <c r="EL22" s="35"/>
      <c r="EM22" s="35"/>
      <c r="EN22" s="35"/>
      <c r="EO22" s="35"/>
      <c r="EP22" s="35"/>
      <c r="EQ22" s="35"/>
      <c r="ER22" s="35"/>
      <c r="ES22" s="35"/>
      <c r="ET22" s="35"/>
    </row>
    <row r="23" spans="1:150" ht="14.25" customHeight="1">
      <c r="A23" s="39">
        <v>22</v>
      </c>
      <c r="B23" s="40" t="s">
        <v>67</v>
      </c>
      <c r="C23" s="40" t="s">
        <v>583</v>
      </c>
      <c r="D23" s="40"/>
      <c r="E23" s="40"/>
      <c r="F23" s="1" t="e">
        <f>VLOOKUP(E23,'Deskripsi-EYD'!$B$2:$E$170,4,FALSE)</f>
        <v>#N/A</v>
      </c>
      <c r="G23" s="35"/>
      <c r="H23" s="35" t="s">
        <v>632</v>
      </c>
      <c r="I23" s="35"/>
      <c r="J23" s="35"/>
      <c r="K23" s="35" t="str">
        <f ca="1">IFERROR(__xludf.DUMMYFUNCTION("""COMPUTED_VALUE"""),"PRN")</f>
        <v>PRN</v>
      </c>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c r="BP23" s="35"/>
      <c r="BQ23" s="35"/>
      <c r="BR23" s="35"/>
      <c r="BS23" s="35"/>
      <c r="BT23" s="35"/>
      <c r="BU23" s="35"/>
      <c r="BV23" s="35"/>
      <c r="BW23" s="35"/>
      <c r="BX23" s="35"/>
      <c r="BY23" s="35"/>
      <c r="BZ23" s="35"/>
      <c r="CA23" s="35"/>
      <c r="CB23" s="35"/>
      <c r="CC23" s="35"/>
      <c r="CD23" s="35"/>
      <c r="CE23" s="35"/>
      <c r="CF23" s="35"/>
      <c r="CG23" s="35"/>
      <c r="CH23" s="35"/>
      <c r="CI23" s="35"/>
      <c r="CJ23" s="35"/>
      <c r="CK23" s="35"/>
      <c r="CL23" s="35"/>
      <c r="CM23" s="35"/>
      <c r="CN23" s="35"/>
      <c r="CO23" s="35"/>
      <c r="CP23" s="35"/>
      <c r="CQ23" s="35"/>
      <c r="CR23" s="35"/>
      <c r="CS23" s="35"/>
      <c r="CT23" s="35"/>
      <c r="CU23" s="35"/>
      <c r="CV23" s="35"/>
      <c r="CW23" s="35"/>
      <c r="CX23" s="35"/>
      <c r="CY23" s="35"/>
      <c r="CZ23" s="35"/>
      <c r="DA23" s="35"/>
      <c r="DB23" s="35"/>
      <c r="DC23" s="35"/>
      <c r="DD23" s="35"/>
      <c r="DE23" s="35"/>
      <c r="DF23" s="35"/>
      <c r="DG23" s="35"/>
      <c r="DH23" s="35"/>
      <c r="DI23" s="35"/>
      <c r="DJ23" s="35"/>
      <c r="DK23" s="35"/>
      <c r="DL23" s="35"/>
      <c r="DM23" s="35"/>
      <c r="DN23" s="35"/>
      <c r="DO23" s="35"/>
      <c r="DP23" s="35"/>
      <c r="DQ23" s="35"/>
      <c r="DR23" s="35"/>
      <c r="DS23" s="35"/>
      <c r="DT23" s="35"/>
      <c r="DU23" s="35"/>
      <c r="DV23" s="35"/>
      <c r="DW23" s="35"/>
      <c r="DX23" s="35"/>
      <c r="DY23" s="35"/>
      <c r="DZ23" s="35"/>
      <c r="EA23" s="35"/>
      <c r="EB23" s="35"/>
      <c r="EC23" s="35"/>
      <c r="ED23" s="35"/>
      <c r="EE23" s="35"/>
      <c r="EF23" s="35"/>
      <c r="EG23" s="35"/>
      <c r="EH23" s="35"/>
      <c r="EI23" s="35"/>
      <c r="EJ23" s="35"/>
      <c r="EK23" s="35"/>
      <c r="EL23" s="35"/>
      <c r="EM23" s="35"/>
      <c r="EN23" s="35"/>
      <c r="EO23" s="35"/>
      <c r="EP23" s="35"/>
      <c r="EQ23" s="35"/>
      <c r="ER23" s="35"/>
      <c r="ES23" s="35"/>
      <c r="ET23" s="35"/>
    </row>
    <row r="24" spans="1:150" ht="14.25" customHeight="1">
      <c r="A24" s="39">
        <v>23</v>
      </c>
      <c r="B24" s="40" t="s">
        <v>70</v>
      </c>
      <c r="C24" s="40" t="s">
        <v>583</v>
      </c>
      <c r="D24" s="40"/>
      <c r="E24" s="40"/>
      <c r="F24" s="1" t="e">
        <f>VLOOKUP(E24,'Deskripsi-EYD'!$B$2:$E$170,4,FALSE)</f>
        <v>#N/A</v>
      </c>
      <c r="G24" s="35"/>
      <c r="H24" s="35" t="s">
        <v>633</v>
      </c>
      <c r="I24" s="35"/>
      <c r="J24" s="35"/>
      <c r="K24" s="35" t="str">
        <f ca="1">IFERROR(__xludf.DUMMYFUNCTION("""COMPUTED_VALUE"""),"PRK")</f>
        <v>PRK</v>
      </c>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c r="BP24" s="35"/>
      <c r="BQ24" s="35"/>
      <c r="BR24" s="35"/>
      <c r="BS24" s="35"/>
      <c r="BT24" s="35"/>
      <c r="BU24" s="35"/>
      <c r="BV24" s="35"/>
      <c r="BW24" s="35"/>
      <c r="BX24" s="35"/>
      <c r="BY24" s="35"/>
      <c r="BZ24" s="35"/>
      <c r="CA24" s="35"/>
      <c r="CB24" s="35"/>
      <c r="CC24" s="35"/>
      <c r="CD24" s="35"/>
      <c r="CE24" s="35"/>
      <c r="CF24" s="35"/>
      <c r="CG24" s="35"/>
      <c r="CH24" s="35"/>
      <c r="CI24" s="35"/>
      <c r="CJ24" s="35"/>
      <c r="CK24" s="35"/>
      <c r="CL24" s="35"/>
      <c r="CM24" s="35"/>
      <c r="CN24" s="35"/>
      <c r="CO24" s="35"/>
      <c r="CP24" s="35"/>
      <c r="CQ24" s="35"/>
      <c r="CR24" s="35"/>
      <c r="CS24" s="35"/>
      <c r="CT24" s="35"/>
      <c r="CU24" s="35"/>
      <c r="CV24" s="35"/>
      <c r="CW24" s="35"/>
      <c r="CX24" s="35"/>
      <c r="CY24" s="35"/>
      <c r="CZ24" s="35"/>
      <c r="DA24" s="35"/>
      <c r="DB24" s="35"/>
      <c r="DC24" s="35"/>
      <c r="DD24" s="35"/>
      <c r="DE24" s="35"/>
      <c r="DF24" s="35"/>
      <c r="DG24" s="35"/>
      <c r="DH24" s="35"/>
      <c r="DI24" s="35"/>
      <c r="DJ24" s="35"/>
      <c r="DK24" s="35"/>
      <c r="DL24" s="35"/>
      <c r="DM24" s="35"/>
      <c r="DN24" s="35"/>
      <c r="DO24" s="35"/>
      <c r="DP24" s="35"/>
      <c r="DQ24" s="35"/>
      <c r="DR24" s="35"/>
      <c r="DS24" s="35"/>
      <c r="DT24" s="35"/>
      <c r="DU24" s="35"/>
      <c r="DV24" s="35"/>
      <c r="DW24" s="35"/>
      <c r="DX24" s="35"/>
      <c r="DY24" s="35"/>
      <c r="DZ24" s="35"/>
      <c r="EA24" s="35"/>
      <c r="EB24" s="35"/>
      <c r="EC24" s="35"/>
      <c r="ED24" s="35"/>
      <c r="EE24" s="35"/>
      <c r="EF24" s="35"/>
      <c r="EG24" s="35"/>
      <c r="EH24" s="35"/>
      <c r="EI24" s="35"/>
      <c r="EJ24" s="35"/>
      <c r="EK24" s="35"/>
      <c r="EL24" s="35"/>
      <c r="EM24" s="35"/>
      <c r="EN24" s="35"/>
      <c r="EO24" s="35"/>
      <c r="EP24" s="35"/>
      <c r="EQ24" s="35"/>
      <c r="ER24" s="35"/>
      <c r="ES24" s="35"/>
      <c r="ET24" s="35"/>
    </row>
    <row r="25" spans="1:150" ht="14.25" customHeight="1">
      <c r="A25" s="39">
        <v>24</v>
      </c>
      <c r="B25" s="40" t="s">
        <v>634</v>
      </c>
      <c r="C25" s="40" t="s">
        <v>583</v>
      </c>
      <c r="D25" s="40" t="s">
        <v>635</v>
      </c>
      <c r="E25" s="40"/>
      <c r="F25" s="1" t="e">
        <f>VLOOKUP(E25,'Deskripsi-EYD'!$B$2:$E$170,4,FALSE)</f>
        <v>#N/A</v>
      </c>
      <c r="G25" s="35"/>
      <c r="H25" s="35" t="s">
        <v>591</v>
      </c>
      <c r="I25" s="35"/>
      <c r="J25" s="35"/>
      <c r="K25" s="35" t="str">
        <f ca="1">IFERROR(__xludf.DUMMYFUNCTION("""COMPUTED_VALUE"""),"TTL")</f>
        <v>TTL</v>
      </c>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c r="BM25" s="35"/>
      <c r="BN25" s="35"/>
      <c r="BO25" s="35"/>
      <c r="BP25" s="35"/>
      <c r="BQ25" s="35"/>
      <c r="BR25" s="35"/>
      <c r="BS25" s="35"/>
      <c r="BT25" s="35"/>
      <c r="BU25" s="35"/>
      <c r="BV25" s="35"/>
      <c r="BW25" s="35"/>
      <c r="BX25" s="35"/>
      <c r="BY25" s="35"/>
      <c r="BZ25" s="35"/>
      <c r="CA25" s="35"/>
      <c r="CB25" s="35"/>
      <c r="CC25" s="35"/>
      <c r="CD25" s="35"/>
      <c r="CE25" s="35"/>
      <c r="CF25" s="35"/>
      <c r="CG25" s="35"/>
      <c r="CH25" s="35"/>
      <c r="CI25" s="35"/>
      <c r="CJ25" s="35"/>
      <c r="CK25" s="35"/>
      <c r="CL25" s="35"/>
      <c r="CM25" s="35"/>
      <c r="CN25" s="35"/>
      <c r="CO25" s="35"/>
      <c r="CP25" s="35"/>
      <c r="CQ25" s="35"/>
      <c r="CR25" s="35"/>
      <c r="CS25" s="35"/>
      <c r="CT25" s="35"/>
      <c r="CU25" s="35"/>
      <c r="CV25" s="35"/>
      <c r="CW25" s="35"/>
      <c r="CX25" s="35"/>
      <c r="CY25" s="35"/>
      <c r="CZ25" s="35"/>
      <c r="DA25" s="35"/>
      <c r="DB25" s="35"/>
      <c r="DC25" s="35"/>
      <c r="DD25" s="35"/>
      <c r="DE25" s="35"/>
      <c r="DF25" s="35"/>
      <c r="DG25" s="35"/>
      <c r="DH25" s="35"/>
      <c r="DI25" s="35"/>
      <c r="DJ25" s="35"/>
      <c r="DK25" s="35"/>
      <c r="DL25" s="35"/>
      <c r="DM25" s="35"/>
      <c r="DN25" s="35"/>
      <c r="DO25" s="35"/>
      <c r="DP25" s="35"/>
      <c r="DQ25" s="35"/>
      <c r="DR25" s="35"/>
      <c r="DS25" s="35"/>
      <c r="DT25" s="35"/>
      <c r="DU25" s="35"/>
      <c r="DV25" s="35"/>
      <c r="DW25" s="35"/>
      <c r="DX25" s="35"/>
      <c r="DY25" s="35"/>
      <c r="DZ25" s="35"/>
      <c r="EA25" s="35"/>
      <c r="EB25" s="35"/>
      <c r="EC25" s="35"/>
      <c r="ED25" s="35"/>
      <c r="EE25" s="35"/>
      <c r="EF25" s="35"/>
      <c r="EG25" s="35"/>
      <c r="EH25" s="35"/>
      <c r="EI25" s="35"/>
      <c r="EJ25" s="35"/>
      <c r="EK25" s="35"/>
      <c r="EL25" s="35"/>
      <c r="EM25" s="35"/>
      <c r="EN25" s="35"/>
      <c r="EO25" s="35"/>
      <c r="EP25" s="35"/>
      <c r="EQ25" s="35"/>
      <c r="ER25" s="35"/>
      <c r="ES25" s="35"/>
      <c r="ET25" s="35"/>
    </row>
    <row r="26" spans="1:150" ht="14.25" customHeight="1">
      <c r="A26" s="39">
        <v>25</v>
      </c>
      <c r="B26" s="40" t="s">
        <v>636</v>
      </c>
      <c r="C26" s="40" t="s">
        <v>637</v>
      </c>
      <c r="D26" s="40" t="s">
        <v>609</v>
      </c>
      <c r="E26" s="40"/>
      <c r="F26" s="1" t="e">
        <f>VLOOKUP(E26,'Deskripsi-EYD'!$B$2:$E$170,4,FALSE)</f>
        <v>#N/A</v>
      </c>
      <c r="G26" s="35"/>
      <c r="H26" s="35" t="s">
        <v>638</v>
      </c>
      <c r="I26" s="35"/>
      <c r="J26" s="35"/>
      <c r="K26" s="35" t="str">
        <f ca="1">IFERROR(__xludf.DUMMYFUNCTION("""COMPUTED_VALUE"""),"Time")</f>
        <v>Time</v>
      </c>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c r="CD26" s="35"/>
      <c r="CE26" s="35"/>
      <c r="CF26" s="35"/>
      <c r="CG26" s="35"/>
      <c r="CH26" s="35"/>
      <c r="CI26" s="35"/>
      <c r="CJ26" s="35"/>
      <c r="CK26" s="35"/>
      <c r="CL26" s="35"/>
      <c r="CM26" s="35"/>
      <c r="CN26" s="35"/>
      <c r="CO26" s="35"/>
      <c r="CP26" s="35"/>
      <c r="CQ26" s="35"/>
      <c r="CR26" s="35"/>
      <c r="CS26" s="35"/>
      <c r="CT26" s="35"/>
      <c r="CU26" s="35"/>
      <c r="CV26" s="35"/>
      <c r="CW26" s="35"/>
      <c r="CX26" s="35"/>
      <c r="CY26" s="35"/>
      <c r="CZ26" s="35"/>
      <c r="DA26" s="35"/>
      <c r="DB26" s="35"/>
      <c r="DC26" s="35"/>
      <c r="DD26" s="35"/>
      <c r="DE26" s="35"/>
      <c r="DF26" s="35"/>
      <c r="DG26" s="35"/>
      <c r="DH26" s="35"/>
      <c r="DI26" s="35"/>
      <c r="DJ26" s="35"/>
      <c r="DK26" s="35"/>
      <c r="DL26" s="35"/>
      <c r="DM26" s="35"/>
      <c r="DN26" s="35"/>
      <c r="DO26" s="35"/>
      <c r="DP26" s="35"/>
      <c r="DQ26" s="35"/>
      <c r="DR26" s="35"/>
      <c r="DS26" s="35"/>
      <c r="DT26" s="35"/>
      <c r="DU26" s="35"/>
      <c r="DV26" s="35"/>
      <c r="DW26" s="35"/>
      <c r="DX26" s="35"/>
      <c r="DY26" s="35"/>
      <c r="DZ26" s="35"/>
      <c r="EA26" s="35"/>
      <c r="EB26" s="35"/>
      <c r="EC26" s="35"/>
      <c r="ED26" s="35"/>
      <c r="EE26" s="35"/>
      <c r="EF26" s="35"/>
      <c r="EG26" s="35"/>
      <c r="EH26" s="35"/>
      <c r="EI26" s="35"/>
      <c r="EJ26" s="35"/>
      <c r="EK26" s="35"/>
      <c r="EL26" s="35"/>
      <c r="EM26" s="35"/>
      <c r="EN26" s="35"/>
      <c r="EO26" s="35"/>
      <c r="EP26" s="35"/>
      <c r="EQ26" s="35"/>
      <c r="ER26" s="35"/>
      <c r="ES26" s="35"/>
      <c r="ET26" s="35"/>
    </row>
    <row r="27" spans="1:150" ht="14.25" customHeight="1">
      <c r="A27" s="39">
        <v>26</v>
      </c>
      <c r="B27" s="40" t="s">
        <v>639</v>
      </c>
      <c r="C27" s="40" t="s">
        <v>637</v>
      </c>
      <c r="D27" s="43" t="s">
        <v>640</v>
      </c>
      <c r="E27" s="40"/>
      <c r="F27" s="1" t="e">
        <f>VLOOKUP(E27,'Deskripsi-EYD'!$B$2:$E$170,4,FALSE)</f>
        <v>#N/A</v>
      </c>
      <c r="G27" s="35"/>
      <c r="H27" s="35" t="s">
        <v>641</v>
      </c>
      <c r="I27" s="35"/>
      <c r="J27" s="35"/>
      <c r="K27" s="35" t="str">
        <f ca="1">IFERROR(__xludf.DUMMYFUNCTION("""COMPUTED_VALUE"""),"Morfologi")</f>
        <v>Morfologi</v>
      </c>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c r="BP27" s="35"/>
      <c r="BQ27" s="35"/>
      <c r="BR27" s="35"/>
      <c r="BS27" s="35"/>
      <c r="BT27" s="35"/>
      <c r="BU27" s="35"/>
      <c r="BV27" s="35"/>
      <c r="BW27" s="35"/>
      <c r="BX27" s="35"/>
      <c r="BY27" s="35"/>
      <c r="BZ27" s="35"/>
      <c r="CA27" s="35"/>
      <c r="CB27" s="35"/>
      <c r="CC27" s="35"/>
      <c r="CD27" s="35"/>
      <c r="CE27" s="35"/>
      <c r="CF27" s="35"/>
      <c r="CG27" s="35"/>
      <c r="CH27" s="35"/>
      <c r="CI27" s="35"/>
      <c r="CJ27" s="35"/>
      <c r="CK27" s="35"/>
      <c r="CL27" s="35"/>
      <c r="CM27" s="35"/>
      <c r="CN27" s="35"/>
      <c r="CO27" s="35"/>
      <c r="CP27" s="35"/>
      <c r="CQ27" s="35"/>
      <c r="CR27" s="35"/>
      <c r="CS27" s="35"/>
      <c r="CT27" s="35"/>
      <c r="CU27" s="35"/>
      <c r="CV27" s="35"/>
      <c r="CW27" s="35"/>
      <c r="CX27" s="35"/>
      <c r="CY27" s="35"/>
      <c r="CZ27" s="35"/>
      <c r="DA27" s="35"/>
      <c r="DB27" s="35"/>
      <c r="DC27" s="35"/>
      <c r="DD27" s="35"/>
      <c r="DE27" s="35"/>
      <c r="DF27" s="35"/>
      <c r="DG27" s="35"/>
      <c r="DH27" s="35"/>
      <c r="DI27" s="35"/>
      <c r="DJ27" s="35"/>
      <c r="DK27" s="35"/>
      <c r="DL27" s="35"/>
      <c r="DM27" s="35"/>
      <c r="DN27" s="35"/>
      <c r="DO27" s="35"/>
      <c r="DP27" s="35"/>
      <c r="DQ27" s="35"/>
      <c r="DR27" s="35"/>
      <c r="DS27" s="35"/>
      <c r="DT27" s="35"/>
      <c r="DU27" s="35"/>
      <c r="DV27" s="35"/>
      <c r="DW27" s="35"/>
      <c r="DX27" s="35"/>
      <c r="DY27" s="35"/>
      <c r="DZ27" s="35"/>
      <c r="EA27" s="35"/>
      <c r="EB27" s="35"/>
      <c r="EC27" s="35"/>
      <c r="ED27" s="35"/>
      <c r="EE27" s="35"/>
      <c r="EF27" s="35"/>
      <c r="EG27" s="35"/>
      <c r="EH27" s="35"/>
      <c r="EI27" s="35"/>
      <c r="EJ27" s="35"/>
      <c r="EK27" s="35"/>
      <c r="EL27" s="35"/>
      <c r="EM27" s="35"/>
      <c r="EN27" s="35"/>
      <c r="EO27" s="35"/>
      <c r="EP27" s="35"/>
      <c r="EQ27" s="35"/>
      <c r="ER27" s="35"/>
      <c r="ES27" s="35"/>
      <c r="ET27" s="35"/>
    </row>
    <row r="28" spans="1:150" ht="14.25" customHeight="1">
      <c r="A28" s="39">
        <v>27</v>
      </c>
      <c r="B28" s="40" t="s">
        <v>642</v>
      </c>
      <c r="C28" s="40" t="s">
        <v>637</v>
      </c>
      <c r="D28" s="43" t="s">
        <v>643</v>
      </c>
      <c r="E28" s="40"/>
      <c r="F28" s="1" t="e">
        <f>VLOOKUP(E28,'Deskripsi-EYD'!$B$2:$E$170,4,FALSE)</f>
        <v>#N/A</v>
      </c>
      <c r="G28" s="35"/>
      <c r="H28" s="35" t="s">
        <v>644</v>
      </c>
      <c r="I28" s="35"/>
      <c r="J28" s="35"/>
      <c r="K28" s="35" t="str">
        <f ca="1">IFERROR(__xludf.DUMMYFUNCTION("""COMPUTED_VALUE"""),"PAR")</f>
        <v>PAR</v>
      </c>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c r="BV28" s="35"/>
      <c r="BW28" s="35"/>
      <c r="BX28" s="35"/>
      <c r="BY28" s="35"/>
      <c r="BZ28" s="35"/>
      <c r="CA28" s="35"/>
      <c r="CB28" s="35"/>
      <c r="CC28" s="35"/>
      <c r="CD28" s="35"/>
      <c r="CE28" s="35"/>
      <c r="CF28" s="35"/>
      <c r="CG28" s="35"/>
      <c r="CH28" s="35"/>
      <c r="CI28" s="35"/>
      <c r="CJ28" s="35"/>
      <c r="CK28" s="35"/>
      <c r="CL28" s="35"/>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c r="DY28" s="35"/>
      <c r="DZ28" s="35"/>
      <c r="EA28" s="35"/>
      <c r="EB28" s="35"/>
      <c r="EC28" s="35"/>
      <c r="ED28" s="35"/>
      <c r="EE28" s="35"/>
      <c r="EF28" s="35"/>
      <c r="EG28" s="35"/>
      <c r="EH28" s="35"/>
      <c r="EI28" s="35"/>
      <c r="EJ28" s="35"/>
      <c r="EK28" s="35"/>
      <c r="EL28" s="35"/>
      <c r="EM28" s="35"/>
      <c r="EN28" s="35"/>
      <c r="EO28" s="35"/>
      <c r="EP28" s="35"/>
      <c r="EQ28" s="35"/>
      <c r="ER28" s="35"/>
      <c r="ES28" s="35"/>
      <c r="ET28" s="35"/>
    </row>
    <row r="29" spans="1:150" ht="14.25" customHeight="1">
      <c r="A29" s="39">
        <v>28</v>
      </c>
      <c r="B29" s="40" t="s">
        <v>645</v>
      </c>
      <c r="C29" s="40" t="s">
        <v>637</v>
      </c>
      <c r="D29" s="43" t="s">
        <v>613</v>
      </c>
      <c r="E29" s="40"/>
      <c r="F29" s="1" t="e">
        <f>VLOOKUP(E29,'Deskripsi-EYD'!$B$2:$E$170,4,FALSE)</f>
        <v>#N/A</v>
      </c>
      <c r="G29" s="35"/>
      <c r="H29" s="35" t="s">
        <v>646</v>
      </c>
      <c r="I29" s="35"/>
      <c r="J29" s="35"/>
      <c r="K29" s="35" t="str">
        <f ca="1">IFERROR(__xludf.DUMMYFUNCTION("""COMPUTED_VALUE"""),"ABR")</f>
        <v>ABR</v>
      </c>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c r="BV29" s="35"/>
      <c r="BW29" s="35"/>
      <c r="BX29" s="35"/>
      <c r="BY29" s="35"/>
      <c r="BZ29" s="35"/>
      <c r="CA29" s="35"/>
      <c r="CB29" s="35"/>
      <c r="CC29" s="35"/>
      <c r="CD29" s="35"/>
      <c r="CE29" s="35"/>
      <c r="CF29" s="35"/>
      <c r="CG29" s="35"/>
      <c r="CH29" s="35"/>
      <c r="CI29" s="35"/>
      <c r="CJ29" s="35"/>
      <c r="CK29" s="35"/>
      <c r="CL29" s="35"/>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c r="DY29" s="35"/>
      <c r="DZ29" s="35"/>
      <c r="EA29" s="35"/>
      <c r="EB29" s="35"/>
      <c r="EC29" s="35"/>
      <c r="ED29" s="35"/>
      <c r="EE29" s="35"/>
      <c r="EF29" s="35"/>
      <c r="EG29" s="35"/>
      <c r="EH29" s="35"/>
      <c r="EI29" s="35"/>
      <c r="EJ29" s="35"/>
      <c r="EK29" s="35"/>
      <c r="EL29" s="35"/>
      <c r="EM29" s="35"/>
      <c r="EN29" s="35"/>
      <c r="EO29" s="35"/>
      <c r="EP29" s="35"/>
      <c r="EQ29" s="35"/>
      <c r="ER29" s="35"/>
      <c r="ES29" s="35"/>
      <c r="ET29" s="35"/>
    </row>
    <row r="30" spans="1:150" ht="14.25" customHeight="1">
      <c r="A30" s="39">
        <v>29</v>
      </c>
      <c r="B30" s="40" t="s">
        <v>647</v>
      </c>
      <c r="C30" s="40" t="s">
        <v>637</v>
      </c>
      <c r="D30" s="43" t="s">
        <v>648</v>
      </c>
      <c r="E30" s="40"/>
      <c r="F30" s="1" t="e">
        <f>VLOOKUP(E30,'Deskripsi-EYD'!$B$2:$E$170,4,FALSE)</f>
        <v>#N/A</v>
      </c>
      <c r="G30" s="35"/>
      <c r="H30" s="35" t="s">
        <v>649</v>
      </c>
      <c r="I30" s="35"/>
      <c r="J30" s="35"/>
      <c r="K30" s="35" t="str">
        <f ca="1">IFERROR(__xludf.DUMMYFUNCTION("""COMPUTED_VALUE"""),"NUM")</f>
        <v>NUM</v>
      </c>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row>
    <row r="31" spans="1:150" ht="14.25" customHeight="1">
      <c r="A31" s="39">
        <v>30</v>
      </c>
      <c r="B31" s="40" t="s">
        <v>650</v>
      </c>
      <c r="C31" s="40" t="s">
        <v>637</v>
      </c>
      <c r="D31" s="43" t="s">
        <v>615</v>
      </c>
      <c r="E31" s="40"/>
      <c r="F31" s="1" t="e">
        <f>VLOOKUP(E31,'Deskripsi-EYD'!$B$2:$E$170,4,FALSE)</f>
        <v>#N/A</v>
      </c>
      <c r="G31" s="35"/>
      <c r="H31" s="35" t="s">
        <v>651</v>
      </c>
      <c r="I31" s="35"/>
      <c r="J31" s="35"/>
      <c r="K31" s="35" t="str">
        <f ca="1">IFERROR(__xludf.DUMMYFUNCTION("""COMPUTED_VALUE"""),"KUA")</f>
        <v>KUA</v>
      </c>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row>
    <row r="32" spans="1:150" ht="14.25" customHeight="1">
      <c r="A32" s="39">
        <v>31</v>
      </c>
      <c r="B32" s="40" t="s">
        <v>652</v>
      </c>
      <c r="C32" s="40" t="s">
        <v>637</v>
      </c>
      <c r="D32" s="43" t="s">
        <v>621</v>
      </c>
      <c r="E32" s="40"/>
      <c r="F32" s="1" t="e">
        <f>VLOOKUP(E32,'Deskripsi-EYD'!$B$2:$E$170,4,FALSE)</f>
        <v>#N/A</v>
      </c>
      <c r="G32" s="35"/>
      <c r="H32" s="35" t="s">
        <v>653</v>
      </c>
      <c r="I32" s="35"/>
      <c r="J32" s="35"/>
      <c r="K32" s="35" t="str">
        <f ca="1">IFERROR(__xludf.DUMMYFUNCTION("""COMPUTED_VALUE"""),"ART")</f>
        <v>ART</v>
      </c>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row>
    <row r="33" spans="1:150" ht="14.25" customHeight="1">
      <c r="A33" s="39">
        <v>32</v>
      </c>
      <c r="B33" s="40" t="s">
        <v>654</v>
      </c>
      <c r="C33" s="40" t="s">
        <v>637</v>
      </c>
      <c r="D33" s="40" t="s">
        <v>655</v>
      </c>
      <c r="E33" s="40" t="s">
        <v>656</v>
      </c>
      <c r="F33" s="1" t="e">
        <f>VLOOKUP(E33,'Deskripsi-EYD'!$B$2:$E$170,4,FALSE)</f>
        <v>#N/A</v>
      </c>
      <c r="G33" s="35"/>
      <c r="H33" s="35" t="s">
        <v>594</v>
      </c>
      <c r="I33" s="35"/>
      <c r="J33" s="35"/>
      <c r="K33" s="35" t="str">
        <f ca="1">IFERROR(__xludf.DUMMYFUNCTION("""COMPUTED_VALUE"""),"CSN")</f>
        <v>CSN</v>
      </c>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row>
    <row r="34" spans="1:150" ht="14.25" customHeight="1">
      <c r="A34" s="39">
        <v>33</v>
      </c>
      <c r="B34" s="40" t="s">
        <v>657</v>
      </c>
      <c r="C34" s="40" t="s">
        <v>637</v>
      </c>
      <c r="D34" s="40" t="s">
        <v>655</v>
      </c>
      <c r="E34" s="40" t="s">
        <v>78</v>
      </c>
      <c r="F34" s="1" t="str">
        <f>VLOOKUP(E34,'Deskripsi-EYD'!$B$2:$E$170,4,FALSE)</f>
        <v>Ya</v>
      </c>
      <c r="G34" s="35"/>
      <c r="H34" s="35" t="s">
        <v>658</v>
      </c>
      <c r="I34" s="35"/>
      <c r="J34" s="35"/>
      <c r="K34" s="35" t="str">
        <f ca="1">IFERROR(__xludf.DUMMYFUNCTION("""COMPUTED_VALUE"""),"CSA")</f>
        <v>CSA</v>
      </c>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row>
    <row r="35" spans="1:150" ht="14.25" customHeight="1">
      <c r="A35" s="39">
        <v>34</v>
      </c>
      <c r="B35" s="40" t="s">
        <v>659</v>
      </c>
      <c r="C35" s="40" t="s">
        <v>637</v>
      </c>
      <c r="D35" s="40" t="s">
        <v>660</v>
      </c>
      <c r="E35" s="40" t="s">
        <v>81</v>
      </c>
      <c r="F35" s="1" t="str">
        <f>VLOOKUP(E35,'Deskripsi-EYD'!$B$2:$E$170,4,FALSE)</f>
        <v>Ya</v>
      </c>
      <c r="G35" s="35"/>
      <c r="H35" s="35" t="s">
        <v>661</v>
      </c>
      <c r="I35" s="35"/>
      <c r="J35" s="35"/>
      <c r="K35" s="35" t="str">
        <f ca="1">IFERROR(__xludf.DUMMYFUNCTION("""COMPUTED_VALUE"""),"INT")</f>
        <v>INT</v>
      </c>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35"/>
      <c r="DL35" s="35"/>
      <c r="DM35" s="35"/>
      <c r="DN35" s="35"/>
      <c r="DO35" s="35"/>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row>
    <row r="36" spans="1:150" ht="14.25" customHeight="1">
      <c r="A36" s="39">
        <v>35</v>
      </c>
      <c r="B36" s="40" t="s">
        <v>662</v>
      </c>
      <c r="C36" s="40" t="s">
        <v>637</v>
      </c>
      <c r="D36" s="43" t="s">
        <v>660</v>
      </c>
      <c r="E36" s="40" t="s">
        <v>81</v>
      </c>
      <c r="F36" s="1" t="str">
        <f>VLOOKUP(E36,'Deskripsi-EYD'!$B$2:$E$170,4,FALSE)</f>
        <v>Ya</v>
      </c>
      <c r="G36" s="35"/>
      <c r="H36" s="35" t="s">
        <v>663</v>
      </c>
      <c r="I36" s="35"/>
      <c r="J36" s="35"/>
      <c r="K36" s="35" t="str">
        <f ca="1">IFERROR(__xludf.DUMMYFUNCTION("""COMPUTED_VALUE"""),"VOK")</f>
        <v>VOK</v>
      </c>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row>
    <row r="37" spans="1:150" ht="14.25" customHeight="1">
      <c r="A37" s="39">
        <v>36</v>
      </c>
      <c r="B37" s="40" t="s">
        <v>664</v>
      </c>
      <c r="C37" s="40" t="s">
        <v>637</v>
      </c>
      <c r="D37" s="40" t="s">
        <v>655</v>
      </c>
      <c r="E37" s="40" t="s">
        <v>84</v>
      </c>
      <c r="F37" s="1" t="str">
        <f>VLOOKUP(E37,'Deskripsi-EYD'!$B$2:$E$170,4,FALSE)</f>
        <v>Ya</v>
      </c>
      <c r="G37" s="35"/>
      <c r="H37" s="35" t="s">
        <v>612</v>
      </c>
      <c r="I37" s="35"/>
      <c r="J37" s="35"/>
      <c r="K37" s="35" t="str">
        <f ca="1">IFERROR(__xludf.DUMMYFUNCTION("""COMPUTED_VALUE"""),"Date Regex")</f>
        <v>Date Regex</v>
      </c>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c r="BP37" s="35"/>
      <c r="BQ37" s="35"/>
      <c r="BR37" s="35"/>
      <c r="BS37" s="35"/>
      <c r="BT37" s="35"/>
      <c r="BU37" s="35"/>
      <c r="BV37" s="35"/>
      <c r="BW37" s="35"/>
      <c r="BX37" s="35"/>
      <c r="BY37" s="35"/>
      <c r="BZ37" s="35"/>
      <c r="CA37" s="35"/>
      <c r="CB37" s="35"/>
      <c r="CC37" s="35"/>
      <c r="CD37" s="35"/>
      <c r="CE37" s="35"/>
      <c r="CF37" s="35"/>
      <c r="CG37" s="35"/>
      <c r="CH37" s="35"/>
      <c r="CI37" s="35"/>
      <c r="CJ37" s="35"/>
      <c r="CK37" s="35"/>
      <c r="CL37" s="35"/>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c r="DY37" s="35"/>
      <c r="DZ37" s="35"/>
      <c r="EA37" s="35"/>
      <c r="EB37" s="35"/>
      <c r="EC37" s="35"/>
      <c r="ED37" s="35"/>
      <c r="EE37" s="35"/>
      <c r="EF37" s="35"/>
      <c r="EG37" s="35"/>
      <c r="EH37" s="35"/>
      <c r="EI37" s="35"/>
      <c r="EJ37" s="35"/>
      <c r="EK37" s="35"/>
      <c r="EL37" s="35"/>
      <c r="EM37" s="35"/>
      <c r="EN37" s="35"/>
      <c r="EO37" s="35"/>
      <c r="EP37" s="35"/>
      <c r="EQ37" s="35"/>
      <c r="ER37" s="35"/>
      <c r="ES37" s="35"/>
      <c r="ET37" s="35"/>
    </row>
    <row r="38" spans="1:150" ht="14.25" customHeight="1">
      <c r="A38" s="39">
        <v>37</v>
      </c>
      <c r="B38" s="40" t="s">
        <v>665</v>
      </c>
      <c r="C38" s="40" t="s">
        <v>637</v>
      </c>
      <c r="D38" s="40" t="s">
        <v>655</v>
      </c>
      <c r="E38" s="40" t="s">
        <v>84</v>
      </c>
      <c r="F38" s="1" t="str">
        <f>VLOOKUP(E38,'Deskripsi-EYD'!$B$2:$E$170,4,FALSE)</f>
        <v>Ya</v>
      </c>
      <c r="G38" s="35"/>
      <c r="H38" s="35" t="s">
        <v>666</v>
      </c>
      <c r="I38" s="35" t="s">
        <v>667</v>
      </c>
      <c r="J38" s="35"/>
      <c r="K38" s="35" t="str">
        <f ca="1">IFERROR(__xludf.DUMMYFUNCTION("""COMPUTED_VALUE"""),"INT-S")</f>
        <v>INT-S</v>
      </c>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c r="BP38" s="35"/>
      <c r="BQ38" s="35"/>
      <c r="BR38" s="35"/>
      <c r="BS38" s="35"/>
      <c r="BT38" s="35"/>
      <c r="BU38" s="35"/>
      <c r="BV38" s="35"/>
      <c r="BW38" s="35"/>
      <c r="BX38" s="35"/>
      <c r="BY38" s="35"/>
      <c r="BZ38" s="35"/>
      <c r="CA38" s="35"/>
      <c r="CB38" s="35"/>
      <c r="CC38" s="35"/>
      <c r="CD38" s="35"/>
      <c r="CE38" s="35"/>
      <c r="CF38" s="35"/>
      <c r="CG38" s="35"/>
      <c r="CH38" s="35"/>
      <c r="CI38" s="35"/>
      <c r="CJ38" s="35"/>
      <c r="CK38" s="35"/>
      <c r="CL38" s="35"/>
      <c r="CM38" s="35"/>
      <c r="CN38" s="35"/>
      <c r="CO38" s="35"/>
      <c r="CP38" s="35"/>
      <c r="CQ38" s="35"/>
      <c r="CR38" s="35"/>
      <c r="CS38" s="35"/>
      <c r="CT38" s="35"/>
      <c r="CU38" s="35"/>
      <c r="CV38" s="35"/>
      <c r="CW38" s="35"/>
      <c r="CX38" s="35"/>
      <c r="CY38" s="35"/>
      <c r="CZ38" s="35"/>
      <c r="DA38" s="35"/>
      <c r="DB38" s="35"/>
      <c r="DC38" s="35"/>
      <c r="DD38" s="35"/>
      <c r="DE38" s="35"/>
      <c r="DF38" s="35"/>
      <c r="DG38" s="35"/>
      <c r="DH38" s="35"/>
      <c r="DI38" s="35"/>
      <c r="DJ38" s="35"/>
      <c r="DK38" s="35"/>
      <c r="DL38" s="35"/>
      <c r="DM38" s="35"/>
      <c r="DN38" s="35"/>
      <c r="DO38" s="35"/>
      <c r="DP38" s="35"/>
      <c r="DQ38" s="35"/>
      <c r="DR38" s="35"/>
      <c r="DS38" s="35"/>
      <c r="DT38" s="35"/>
      <c r="DU38" s="35"/>
      <c r="DV38" s="35"/>
      <c r="DW38" s="35"/>
      <c r="DX38" s="35"/>
      <c r="DY38" s="35"/>
      <c r="DZ38" s="35"/>
      <c r="EA38" s="35"/>
      <c r="EB38" s="35"/>
      <c r="EC38" s="35"/>
      <c r="ED38" s="35"/>
      <c r="EE38" s="35"/>
      <c r="EF38" s="35"/>
      <c r="EG38" s="35"/>
      <c r="EH38" s="35"/>
      <c r="EI38" s="35"/>
      <c r="EJ38" s="35"/>
      <c r="EK38" s="35"/>
      <c r="EL38" s="35"/>
      <c r="EM38" s="35"/>
      <c r="EN38" s="35"/>
      <c r="EO38" s="35"/>
      <c r="EP38" s="35"/>
      <c r="EQ38" s="35"/>
      <c r="ER38" s="35"/>
      <c r="ES38" s="35"/>
      <c r="ET38" s="35"/>
    </row>
    <row r="39" spans="1:150" ht="14.25" customHeight="1">
      <c r="A39" s="39">
        <v>38</v>
      </c>
      <c r="B39" s="40" t="s">
        <v>668</v>
      </c>
      <c r="C39" s="40" t="s">
        <v>637</v>
      </c>
      <c r="D39" s="40" t="s">
        <v>655</v>
      </c>
      <c r="E39" s="40" t="s">
        <v>84</v>
      </c>
      <c r="F39" s="1" t="str">
        <f>VLOOKUP(E39,'Deskripsi-EYD'!$B$2:$E$170,4,FALSE)</f>
        <v>Ya</v>
      </c>
      <c r="G39" s="35"/>
      <c r="H39" s="35" t="s">
        <v>669</v>
      </c>
      <c r="I39" s="35" t="s">
        <v>670</v>
      </c>
      <c r="J39" s="35"/>
      <c r="K39" s="35" t="str">
        <f ca="1">IFERROR(__xludf.DUMMYFUNCTION("""COMPUTED_VALUE"""),"Syntactic parser")</f>
        <v>Syntactic parser</v>
      </c>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c r="CQ39" s="35"/>
      <c r="CR39" s="35"/>
      <c r="CS39" s="35"/>
      <c r="CT39" s="35"/>
      <c r="CU39" s="35"/>
      <c r="CV39" s="35"/>
      <c r="CW39" s="35"/>
      <c r="CX39" s="35"/>
      <c r="CY39" s="35"/>
      <c r="CZ39" s="35"/>
      <c r="DA39" s="35"/>
      <c r="DB39" s="35"/>
      <c r="DC39" s="35"/>
      <c r="DD39" s="35"/>
      <c r="DE39" s="35"/>
      <c r="DF39" s="35"/>
      <c r="DG39" s="35"/>
      <c r="DH39" s="35"/>
      <c r="DI39" s="35"/>
      <c r="DJ39" s="35"/>
      <c r="DK39" s="35"/>
      <c r="DL39" s="35"/>
      <c r="DM39" s="35"/>
      <c r="DN39" s="35"/>
      <c r="DO39" s="35"/>
      <c r="DP39" s="35"/>
      <c r="DQ39" s="35"/>
      <c r="DR39" s="35"/>
      <c r="DS39" s="35"/>
      <c r="DT39" s="35"/>
      <c r="DU39" s="35"/>
      <c r="DV39" s="35"/>
      <c r="DW39" s="35"/>
      <c r="DX39" s="35"/>
      <c r="DY39" s="35"/>
      <c r="DZ39" s="35"/>
      <c r="EA39" s="35"/>
      <c r="EB39" s="35"/>
      <c r="EC39" s="35"/>
      <c r="ED39" s="35"/>
      <c r="EE39" s="35"/>
      <c r="EF39" s="35"/>
      <c r="EG39" s="35"/>
      <c r="EH39" s="35"/>
      <c r="EI39" s="35"/>
      <c r="EJ39" s="35"/>
      <c r="EK39" s="35"/>
      <c r="EL39" s="35"/>
      <c r="EM39" s="35"/>
      <c r="EN39" s="35"/>
      <c r="EO39" s="35"/>
      <c r="EP39" s="35"/>
      <c r="EQ39" s="35"/>
      <c r="ER39" s="35"/>
      <c r="ES39" s="35"/>
      <c r="ET39" s="35"/>
    </row>
    <row r="40" spans="1:150" ht="14.25" customHeight="1">
      <c r="A40" s="39">
        <v>39</v>
      </c>
      <c r="B40" s="40" t="s">
        <v>671</v>
      </c>
      <c r="C40" s="40" t="s">
        <v>637</v>
      </c>
      <c r="D40" s="43" t="s">
        <v>585</v>
      </c>
      <c r="E40" s="40" t="s">
        <v>87</v>
      </c>
      <c r="F40" s="1" t="str">
        <f>VLOOKUP(E40,'Deskripsi-EYD'!$B$2:$E$170,4,FALSE)</f>
        <v>Ya</v>
      </c>
      <c r="G40" s="35"/>
      <c r="H40" s="35"/>
      <c r="I40" s="35"/>
      <c r="J40" s="35"/>
      <c r="K40" s="35" t="str">
        <f ca="1">IFERROR(__xludf.DUMMYFUNCTION("""COMPUTED_VALUE"""),"parser")</f>
        <v>parser</v>
      </c>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c r="CQ40" s="35"/>
      <c r="CR40" s="35"/>
      <c r="CS40" s="35"/>
      <c r="CT40" s="35"/>
      <c r="CU40" s="35"/>
      <c r="CV40" s="35"/>
      <c r="CW40" s="35"/>
      <c r="CX40" s="35"/>
      <c r="CY40" s="35"/>
      <c r="CZ40" s="35"/>
      <c r="DA40" s="35"/>
      <c r="DB40" s="35"/>
      <c r="DC40" s="35"/>
      <c r="DD40" s="35"/>
      <c r="DE40" s="35"/>
      <c r="DF40" s="35"/>
      <c r="DG40" s="35"/>
      <c r="DH40" s="35"/>
      <c r="DI40" s="35"/>
      <c r="DJ40" s="35"/>
      <c r="DK40" s="35"/>
      <c r="DL40" s="35"/>
      <c r="DM40" s="35"/>
      <c r="DN40" s="35"/>
      <c r="DO40" s="35"/>
      <c r="DP40" s="35"/>
      <c r="DQ40" s="35"/>
      <c r="DR40" s="35"/>
      <c r="DS40" s="35"/>
      <c r="DT40" s="35"/>
      <c r="DU40" s="35"/>
      <c r="DV40" s="35"/>
      <c r="DW40" s="35"/>
      <c r="DX40" s="35"/>
      <c r="DY40" s="35"/>
      <c r="DZ40" s="35"/>
      <c r="EA40" s="35"/>
      <c r="EB40" s="35"/>
      <c r="EC40" s="35"/>
      <c r="ED40" s="35"/>
      <c r="EE40" s="35"/>
      <c r="EF40" s="35"/>
      <c r="EG40" s="35"/>
      <c r="EH40" s="35"/>
      <c r="EI40" s="35"/>
      <c r="EJ40" s="35"/>
      <c r="EK40" s="35"/>
      <c r="EL40" s="35"/>
      <c r="EM40" s="35"/>
      <c r="EN40" s="35"/>
      <c r="EO40" s="35"/>
      <c r="EP40" s="35"/>
      <c r="EQ40" s="35"/>
      <c r="ER40" s="35"/>
      <c r="ES40" s="35"/>
      <c r="ET40" s="35"/>
    </row>
    <row r="41" spans="1:150" ht="14.25" customHeight="1">
      <c r="A41" s="39">
        <v>40</v>
      </c>
      <c r="B41" s="40" t="s">
        <v>672</v>
      </c>
      <c r="C41" s="40" t="s">
        <v>637</v>
      </c>
      <c r="D41" s="43" t="s">
        <v>673</v>
      </c>
      <c r="E41" s="40" t="s">
        <v>674</v>
      </c>
      <c r="F41" s="1" t="e">
        <f>VLOOKUP(E41,'Deskripsi-EYD'!$B$2:$E$170,4,FALSE)</f>
        <v>#N/A</v>
      </c>
      <c r="G41" s="35" t="s">
        <v>675</v>
      </c>
      <c r="H41" s="35"/>
      <c r="I41" s="35"/>
      <c r="J41" s="35"/>
      <c r="K41" s="35" t="str">
        <f ca="1">IFERROR(__xludf.DUMMYFUNCTION("""COMPUTED_VALUE"""),"Kamus")</f>
        <v>Kamus</v>
      </c>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c r="BM41" s="35"/>
      <c r="BN41" s="35"/>
      <c r="BO41" s="35"/>
      <c r="BP41" s="35"/>
      <c r="BQ41" s="35"/>
      <c r="BR41" s="35"/>
      <c r="BS41" s="35"/>
      <c r="BT41" s="35"/>
      <c r="BU41" s="35"/>
      <c r="BV41" s="35"/>
      <c r="BW41" s="35"/>
      <c r="BX41" s="35"/>
      <c r="BY41" s="35"/>
      <c r="BZ41" s="35"/>
      <c r="CA41" s="35"/>
      <c r="CB41" s="35"/>
      <c r="CC41" s="35"/>
      <c r="CD41" s="35"/>
      <c r="CE41" s="35"/>
      <c r="CF41" s="35"/>
      <c r="CG41" s="35"/>
      <c r="CH41" s="35"/>
      <c r="CI41" s="35"/>
      <c r="CJ41" s="35"/>
      <c r="CK41" s="35"/>
      <c r="CL41" s="35"/>
      <c r="CM41" s="35"/>
      <c r="CN41" s="35"/>
      <c r="CO41" s="35"/>
      <c r="CP41" s="35"/>
      <c r="CQ41" s="35"/>
      <c r="CR41" s="35"/>
      <c r="CS41" s="35"/>
      <c r="CT41" s="35"/>
      <c r="CU41" s="35"/>
      <c r="CV41" s="35"/>
      <c r="CW41" s="35"/>
      <c r="CX41" s="35"/>
      <c r="CY41" s="35"/>
      <c r="CZ41" s="35"/>
      <c r="DA41" s="35"/>
      <c r="DB41" s="35"/>
      <c r="DC41" s="35"/>
      <c r="DD41" s="35"/>
      <c r="DE41" s="35"/>
      <c r="DF41" s="35"/>
      <c r="DG41" s="35"/>
      <c r="DH41" s="35"/>
      <c r="DI41" s="35"/>
      <c r="DJ41" s="35"/>
      <c r="DK41" s="35"/>
      <c r="DL41" s="35"/>
      <c r="DM41" s="35"/>
      <c r="DN41" s="35"/>
      <c r="DO41" s="35"/>
      <c r="DP41" s="35"/>
      <c r="DQ41" s="35"/>
      <c r="DR41" s="35"/>
      <c r="DS41" s="35"/>
      <c r="DT41" s="35"/>
      <c r="DU41" s="35"/>
      <c r="DV41" s="35"/>
      <c r="DW41" s="35"/>
      <c r="DX41" s="35"/>
      <c r="DY41" s="35"/>
      <c r="DZ41" s="35"/>
      <c r="EA41" s="35"/>
      <c r="EB41" s="35"/>
      <c r="EC41" s="35"/>
      <c r="ED41" s="35"/>
      <c r="EE41" s="35"/>
      <c r="EF41" s="35"/>
      <c r="EG41" s="35"/>
      <c r="EH41" s="35"/>
      <c r="EI41" s="35"/>
      <c r="EJ41" s="35"/>
      <c r="EK41" s="35"/>
      <c r="EL41" s="35"/>
      <c r="EM41" s="35"/>
      <c r="EN41" s="35"/>
      <c r="EO41" s="35"/>
      <c r="EP41" s="35"/>
      <c r="EQ41" s="35"/>
      <c r="ER41" s="35"/>
      <c r="ES41" s="35"/>
      <c r="ET41" s="35"/>
    </row>
    <row r="42" spans="1:150" ht="14.25" customHeight="1">
      <c r="A42" s="39">
        <v>41</v>
      </c>
      <c r="B42" s="40" t="s">
        <v>676</v>
      </c>
      <c r="C42" s="40" t="s">
        <v>637</v>
      </c>
      <c r="D42" s="40" t="s">
        <v>655</v>
      </c>
      <c r="E42" s="40" t="s">
        <v>93</v>
      </c>
      <c r="F42" s="1" t="str">
        <f>VLOOKUP(E42,'Deskripsi-EYD'!$B$2:$E$170,4,FALSE)</f>
        <v>Ya</v>
      </c>
      <c r="G42" s="35"/>
      <c r="H42" s="35"/>
      <c r="I42" s="35"/>
      <c r="J42" s="35"/>
      <c r="K42" s="35" t="str">
        <f ca="1">IFERROR(__xludf.DUMMYFUNCTION("""COMPUTED_VALUE"""),"Kamus?Regex?")</f>
        <v>Kamus?Regex?</v>
      </c>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c r="BM42" s="35"/>
      <c r="BN42" s="35"/>
      <c r="BO42" s="35"/>
      <c r="BP42" s="35"/>
      <c r="BQ42" s="35"/>
      <c r="BR42" s="35"/>
      <c r="BS42" s="35"/>
      <c r="BT42" s="35"/>
      <c r="BU42" s="35"/>
      <c r="BV42" s="35"/>
      <c r="BW42" s="35"/>
      <c r="BX42" s="35"/>
      <c r="BY42" s="35"/>
      <c r="BZ42" s="35"/>
      <c r="CA42" s="35"/>
      <c r="CB42" s="35"/>
      <c r="CC42" s="35"/>
      <c r="CD42" s="35"/>
      <c r="CE42" s="35"/>
      <c r="CF42" s="35"/>
      <c r="CG42" s="35"/>
      <c r="CH42" s="35"/>
      <c r="CI42" s="35"/>
      <c r="CJ42" s="35"/>
      <c r="CK42" s="35"/>
      <c r="CL42" s="35"/>
      <c r="CM42" s="35"/>
      <c r="CN42" s="35"/>
      <c r="CO42" s="35"/>
      <c r="CP42" s="35"/>
      <c r="CQ42" s="35"/>
      <c r="CR42" s="35"/>
      <c r="CS42" s="35"/>
      <c r="CT42" s="35"/>
      <c r="CU42" s="35"/>
      <c r="CV42" s="35"/>
      <c r="CW42" s="35"/>
      <c r="CX42" s="35"/>
      <c r="CY42" s="35"/>
      <c r="CZ42" s="35"/>
      <c r="DA42" s="35"/>
      <c r="DB42" s="35"/>
      <c r="DC42" s="35"/>
      <c r="DD42" s="35"/>
      <c r="DE42" s="35"/>
      <c r="DF42" s="35"/>
      <c r="DG42" s="35"/>
      <c r="DH42" s="35"/>
      <c r="DI42" s="35"/>
      <c r="DJ42" s="35"/>
      <c r="DK42" s="35"/>
      <c r="DL42" s="35"/>
      <c r="DM42" s="35"/>
      <c r="DN42" s="35"/>
      <c r="DO42" s="35"/>
      <c r="DP42" s="35"/>
      <c r="DQ42" s="35"/>
      <c r="DR42" s="35"/>
      <c r="DS42" s="35"/>
      <c r="DT42" s="35"/>
      <c r="DU42" s="35"/>
      <c r="DV42" s="35"/>
      <c r="DW42" s="35"/>
      <c r="DX42" s="35"/>
      <c r="DY42" s="35"/>
      <c r="DZ42" s="35"/>
      <c r="EA42" s="35"/>
      <c r="EB42" s="35"/>
      <c r="EC42" s="35"/>
      <c r="ED42" s="35"/>
      <c r="EE42" s="35"/>
      <c r="EF42" s="35"/>
      <c r="EG42" s="35"/>
      <c r="EH42" s="35"/>
      <c r="EI42" s="35"/>
      <c r="EJ42" s="35"/>
      <c r="EK42" s="35"/>
      <c r="EL42" s="35"/>
      <c r="EM42" s="35"/>
      <c r="EN42" s="35"/>
      <c r="EO42" s="35"/>
      <c r="EP42" s="35"/>
      <c r="EQ42" s="35"/>
      <c r="ER42" s="35"/>
      <c r="ES42" s="35"/>
      <c r="ET42" s="35"/>
    </row>
    <row r="43" spans="1:150" ht="14.25" customHeight="1">
      <c r="A43" s="39">
        <v>42</v>
      </c>
      <c r="B43" s="40" t="s">
        <v>677</v>
      </c>
      <c r="C43" s="40" t="s">
        <v>637</v>
      </c>
      <c r="D43" s="40" t="s">
        <v>655</v>
      </c>
      <c r="E43" s="40" t="s">
        <v>93</v>
      </c>
      <c r="F43" s="1" t="str">
        <f>VLOOKUP(E43,'Deskripsi-EYD'!$B$2:$E$170,4,FALSE)</f>
        <v>Ya</v>
      </c>
      <c r="G43" s="35"/>
      <c r="H43" s="35"/>
      <c r="I43" s="35"/>
      <c r="J43" s="35"/>
      <c r="K43" s="35" t="str">
        <f ca="1">IFERROR(__xludf.DUMMYFUNCTION("""COMPUTED_VALUE"""),"SYM")</f>
        <v>SYM</v>
      </c>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c r="BM43" s="35"/>
      <c r="BN43" s="35"/>
      <c r="BO43" s="35"/>
      <c r="BP43" s="35"/>
      <c r="BQ43" s="35"/>
      <c r="BR43" s="35"/>
      <c r="BS43" s="35"/>
      <c r="BT43" s="35"/>
      <c r="BU43" s="35"/>
      <c r="BV43" s="35"/>
      <c r="BW43" s="35"/>
      <c r="BX43" s="35"/>
      <c r="BY43" s="35"/>
      <c r="BZ43" s="35"/>
      <c r="CA43" s="35"/>
      <c r="CB43" s="35"/>
      <c r="CC43" s="35"/>
      <c r="CD43" s="35"/>
      <c r="CE43" s="35"/>
      <c r="CF43" s="35"/>
      <c r="CG43" s="35"/>
      <c r="CH43" s="35"/>
      <c r="CI43" s="35"/>
      <c r="CJ43" s="35"/>
      <c r="CK43" s="35"/>
      <c r="CL43" s="35"/>
      <c r="CM43" s="35"/>
      <c r="CN43" s="35"/>
      <c r="CO43" s="35"/>
      <c r="CP43" s="35"/>
      <c r="CQ43" s="35"/>
      <c r="CR43" s="35"/>
      <c r="CS43" s="35"/>
      <c r="CT43" s="35"/>
      <c r="CU43" s="35"/>
      <c r="CV43" s="35"/>
      <c r="CW43" s="35"/>
      <c r="CX43" s="35"/>
      <c r="CY43" s="35"/>
      <c r="CZ43" s="35"/>
      <c r="DA43" s="35"/>
      <c r="DB43" s="35"/>
      <c r="DC43" s="35"/>
      <c r="DD43" s="35"/>
      <c r="DE43" s="35"/>
      <c r="DF43" s="35"/>
      <c r="DG43" s="35"/>
      <c r="DH43" s="35"/>
      <c r="DI43" s="35"/>
      <c r="DJ43" s="35"/>
      <c r="DK43" s="35"/>
      <c r="DL43" s="35"/>
      <c r="DM43" s="35"/>
      <c r="DN43" s="35"/>
      <c r="DO43" s="35"/>
      <c r="DP43" s="35"/>
      <c r="DQ43" s="35"/>
      <c r="DR43" s="35"/>
      <c r="DS43" s="35"/>
      <c r="DT43" s="35"/>
      <c r="DU43" s="35"/>
      <c r="DV43" s="35"/>
      <c r="DW43" s="35"/>
      <c r="DX43" s="35"/>
      <c r="DY43" s="35"/>
      <c r="DZ43" s="35"/>
      <c r="EA43" s="35"/>
      <c r="EB43" s="35"/>
      <c r="EC43" s="35"/>
      <c r="ED43" s="35"/>
      <c r="EE43" s="35"/>
      <c r="EF43" s="35"/>
      <c r="EG43" s="35"/>
      <c r="EH43" s="35"/>
      <c r="EI43" s="35"/>
      <c r="EJ43" s="35"/>
      <c r="EK43" s="35"/>
      <c r="EL43" s="35"/>
      <c r="EM43" s="35"/>
      <c r="EN43" s="35"/>
      <c r="EO43" s="35"/>
      <c r="EP43" s="35"/>
      <c r="EQ43" s="35"/>
      <c r="ER43" s="35"/>
      <c r="ES43" s="35"/>
      <c r="ET43" s="35"/>
    </row>
    <row r="44" spans="1:150" ht="14.25" customHeight="1">
      <c r="A44" s="39">
        <v>43</v>
      </c>
      <c r="B44" s="40" t="s">
        <v>678</v>
      </c>
      <c r="C44" s="40" t="s">
        <v>637</v>
      </c>
      <c r="D44" s="40" t="s">
        <v>655</v>
      </c>
      <c r="E44" s="40" t="s">
        <v>679</v>
      </c>
      <c r="F44" s="1" t="e">
        <f>VLOOKUP(E44,'Deskripsi-EYD'!$B$2:$E$170,4,FALSE)</f>
        <v>#N/A</v>
      </c>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row>
    <row r="45" spans="1:150" ht="14.25" customHeight="1">
      <c r="A45" s="39">
        <v>44</v>
      </c>
      <c r="B45" s="40" t="s">
        <v>680</v>
      </c>
      <c r="C45" s="40" t="s">
        <v>637</v>
      </c>
      <c r="D45" s="43" t="s">
        <v>681</v>
      </c>
      <c r="E45" s="40" t="s">
        <v>682</v>
      </c>
      <c r="F45" s="1" t="e">
        <f>VLOOKUP(E45,'Deskripsi-EYD'!$B$2:$E$170,4,FALSE)</f>
        <v>#N/A</v>
      </c>
    </row>
    <row r="46" spans="1:150" ht="14.25" customHeight="1">
      <c r="A46" s="39">
        <v>45</v>
      </c>
      <c r="B46" s="40" t="s">
        <v>683</v>
      </c>
      <c r="C46" s="40" t="s">
        <v>637</v>
      </c>
      <c r="D46" s="43" t="s">
        <v>588</v>
      </c>
      <c r="E46" s="40" t="s">
        <v>684</v>
      </c>
      <c r="F46" s="1" t="e">
        <f>VLOOKUP(E46,'Deskripsi-EYD'!$B$2:$E$170,4,FALSE)</f>
        <v>#N/A</v>
      </c>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row>
    <row r="47" spans="1:150" ht="14.25" customHeight="1">
      <c r="A47" s="39">
        <v>46</v>
      </c>
      <c r="B47" s="40" t="s">
        <v>685</v>
      </c>
      <c r="C47" s="40" t="s">
        <v>637</v>
      </c>
      <c r="D47" s="43" t="s">
        <v>588</v>
      </c>
      <c r="E47" s="40" t="s">
        <v>686</v>
      </c>
      <c r="F47" s="1" t="e">
        <f>VLOOKUP(E47,'Deskripsi-EYD'!$B$2:$E$170,4,FALSE)</f>
        <v>#N/A</v>
      </c>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row>
    <row r="48" spans="1:150" ht="14.25" customHeight="1">
      <c r="A48" s="39">
        <v>47</v>
      </c>
      <c r="B48" s="40" t="s">
        <v>687</v>
      </c>
      <c r="C48" s="40" t="s">
        <v>637</v>
      </c>
      <c r="D48" s="43" t="s">
        <v>588</v>
      </c>
      <c r="E48" s="40" t="s">
        <v>686</v>
      </c>
      <c r="F48" s="1" t="e">
        <f>VLOOKUP(E48,'Deskripsi-EYD'!$B$2:$E$170,4,FALSE)</f>
        <v>#N/A</v>
      </c>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row>
    <row r="49" spans="1:150" ht="14.25" customHeight="1">
      <c r="A49" s="39">
        <v>48</v>
      </c>
      <c r="B49" s="40" t="s">
        <v>688</v>
      </c>
      <c r="C49" s="40" t="s">
        <v>637</v>
      </c>
      <c r="D49" s="43" t="s">
        <v>588</v>
      </c>
      <c r="E49" s="40" t="s">
        <v>686</v>
      </c>
      <c r="F49" s="1" t="e">
        <f>VLOOKUP(E49,'Deskripsi-EYD'!$B$2:$E$170,4,FALSE)</f>
        <v>#N/A</v>
      </c>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row>
    <row r="50" spans="1:150" ht="14.25" customHeight="1">
      <c r="A50" s="39">
        <v>49</v>
      </c>
      <c r="B50" s="40" t="s">
        <v>689</v>
      </c>
      <c r="C50" s="40" t="s">
        <v>637</v>
      </c>
      <c r="D50" s="43" t="s">
        <v>588</v>
      </c>
      <c r="E50" s="40" t="s">
        <v>690</v>
      </c>
      <c r="F50" s="1" t="e">
        <f>VLOOKUP(E50,'Deskripsi-EYD'!$B$2:$E$170,4,FALSE)</f>
        <v>#N/A</v>
      </c>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row>
    <row r="51" spans="1:150" ht="14.25" customHeight="1">
      <c r="A51" s="39">
        <v>50</v>
      </c>
      <c r="B51" s="40" t="s">
        <v>691</v>
      </c>
      <c r="C51" s="40" t="s">
        <v>637</v>
      </c>
      <c r="D51" s="43" t="s">
        <v>588</v>
      </c>
      <c r="E51" s="40" t="s">
        <v>690</v>
      </c>
      <c r="F51" s="1" t="e">
        <f>VLOOKUP(E51,'Deskripsi-EYD'!$B$2:$E$170,4,FALSE)</f>
        <v>#N/A</v>
      </c>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row>
    <row r="52" spans="1:150" ht="14.25" customHeight="1">
      <c r="A52" s="39">
        <v>51</v>
      </c>
      <c r="B52" s="40" t="s">
        <v>687</v>
      </c>
      <c r="C52" s="40" t="s">
        <v>637</v>
      </c>
      <c r="D52" s="43" t="s">
        <v>588</v>
      </c>
      <c r="E52" s="40" t="s">
        <v>692</v>
      </c>
      <c r="F52" s="1" t="e">
        <f>VLOOKUP(E52,'Deskripsi-EYD'!$B$2:$E$170,4,FALSE)</f>
        <v>#N/A</v>
      </c>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row>
    <row r="53" spans="1:150" ht="14.25" customHeight="1">
      <c r="A53" s="39">
        <v>52</v>
      </c>
      <c r="B53" s="40" t="s">
        <v>688</v>
      </c>
      <c r="C53" s="40" t="s">
        <v>637</v>
      </c>
      <c r="D53" s="43" t="s">
        <v>588</v>
      </c>
      <c r="E53" s="40" t="s">
        <v>692</v>
      </c>
      <c r="F53" s="1" t="e">
        <f>VLOOKUP(E53,'Deskripsi-EYD'!$B$2:$E$170,4,FALSE)</f>
        <v>#N/A</v>
      </c>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row>
    <row r="54" spans="1:150" ht="14.25" customHeight="1">
      <c r="A54" s="39">
        <v>53</v>
      </c>
      <c r="B54" s="40" t="s">
        <v>693</v>
      </c>
      <c r="C54" s="40" t="s">
        <v>637</v>
      </c>
      <c r="D54" s="43" t="s">
        <v>588</v>
      </c>
      <c r="E54" s="40" t="s">
        <v>692</v>
      </c>
      <c r="F54" s="1" t="e">
        <f>VLOOKUP(E54,'Deskripsi-EYD'!$B$2:$E$170,4,FALSE)</f>
        <v>#N/A</v>
      </c>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row>
    <row r="55" spans="1:150" ht="14.25" customHeight="1">
      <c r="A55" s="39">
        <v>54</v>
      </c>
      <c r="B55" s="40" t="s">
        <v>694</v>
      </c>
      <c r="C55" s="40" t="s">
        <v>637</v>
      </c>
      <c r="D55" s="40" t="s">
        <v>588</v>
      </c>
      <c r="E55" s="40" t="s">
        <v>99</v>
      </c>
      <c r="F55" s="1" t="str">
        <f>VLOOKUP(E55,'Deskripsi-EYD'!$B$2:$E$170,4,FALSE)</f>
        <v>Ya</v>
      </c>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row>
    <row r="56" spans="1:150" ht="14.25" customHeight="1">
      <c r="A56" s="39">
        <v>55</v>
      </c>
      <c r="B56" s="40" t="s">
        <v>695</v>
      </c>
      <c r="C56" s="40" t="s">
        <v>637</v>
      </c>
      <c r="D56" s="40" t="s">
        <v>588</v>
      </c>
      <c r="E56" s="40" t="s">
        <v>696</v>
      </c>
      <c r="F56" s="1" t="e">
        <f>VLOOKUP(E56,'Deskripsi-EYD'!$B$2:$E$170,4,FALSE)</f>
        <v>#N/A</v>
      </c>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row>
    <row r="57" spans="1:150" ht="14.25" customHeight="1">
      <c r="A57" s="39">
        <v>56</v>
      </c>
      <c r="B57" s="40" t="s">
        <v>697</v>
      </c>
      <c r="C57" s="40" t="s">
        <v>637</v>
      </c>
      <c r="D57" s="40" t="s">
        <v>655</v>
      </c>
      <c r="E57" s="40" t="s">
        <v>102</v>
      </c>
      <c r="F57" s="1" t="str">
        <f>VLOOKUP(E57,'Deskripsi-EYD'!$B$2:$E$170,4,FALSE)</f>
        <v>Ya</v>
      </c>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row>
    <row r="58" spans="1:150" ht="14.25" customHeight="1">
      <c r="A58" s="39">
        <v>57</v>
      </c>
      <c r="B58" s="40" t="s">
        <v>698</v>
      </c>
      <c r="C58" s="40" t="s">
        <v>637</v>
      </c>
      <c r="D58" s="40" t="s">
        <v>655</v>
      </c>
      <c r="E58" s="40" t="s">
        <v>699</v>
      </c>
      <c r="F58" s="1" t="e">
        <f>VLOOKUP(E58,'Deskripsi-EYD'!$B$2:$E$170,4,FALSE)</f>
        <v>#N/A</v>
      </c>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row>
    <row r="59" spans="1:150" ht="14.25" customHeight="1">
      <c r="A59" s="39">
        <v>58</v>
      </c>
      <c r="B59" s="40" t="s">
        <v>700</v>
      </c>
      <c r="C59" s="40" t="s">
        <v>637</v>
      </c>
      <c r="D59" s="40" t="s">
        <v>655</v>
      </c>
      <c r="E59" s="40" t="s">
        <v>701</v>
      </c>
      <c r="F59" s="1" t="e">
        <f>VLOOKUP(E59,'Deskripsi-EYD'!$B$2:$E$170,4,FALSE)</f>
        <v>#N/A</v>
      </c>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row>
    <row r="60" spans="1:150" ht="14.25" customHeight="1">
      <c r="A60" s="39">
        <v>59</v>
      </c>
      <c r="B60" s="40" t="s">
        <v>702</v>
      </c>
      <c r="C60" s="40" t="s">
        <v>637</v>
      </c>
      <c r="D60" s="40" t="s">
        <v>655</v>
      </c>
      <c r="E60" s="40" t="s">
        <v>701</v>
      </c>
      <c r="F60" s="1" t="e">
        <f>VLOOKUP(E60,'Deskripsi-EYD'!$B$2:$E$170,4,FALSE)</f>
        <v>#N/A</v>
      </c>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row>
    <row r="61" spans="1:150" ht="14.25" customHeight="1">
      <c r="A61" s="39">
        <v>60</v>
      </c>
      <c r="B61" s="40" t="s">
        <v>703</v>
      </c>
      <c r="C61" s="40" t="s">
        <v>637</v>
      </c>
      <c r="D61" s="40" t="s">
        <v>655</v>
      </c>
      <c r="E61" s="40" t="s">
        <v>701</v>
      </c>
      <c r="F61" s="1" t="e">
        <f>VLOOKUP(E61,'Deskripsi-EYD'!$B$2:$E$170,4,FALSE)</f>
        <v>#N/A</v>
      </c>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row>
    <row r="62" spans="1:150" ht="14.25" customHeight="1">
      <c r="A62" s="39">
        <v>61</v>
      </c>
      <c r="B62" s="40" t="s">
        <v>704</v>
      </c>
      <c r="C62" s="40" t="s">
        <v>637</v>
      </c>
      <c r="D62" s="40" t="s">
        <v>655</v>
      </c>
      <c r="E62" s="40" t="s">
        <v>701</v>
      </c>
      <c r="F62" s="1" t="e">
        <f>VLOOKUP(E62,'Deskripsi-EYD'!$B$2:$E$170,4,FALSE)</f>
        <v>#N/A</v>
      </c>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row>
    <row r="63" spans="1:150" ht="14.25" customHeight="1">
      <c r="A63" s="39">
        <v>62</v>
      </c>
      <c r="B63" s="40" t="s">
        <v>705</v>
      </c>
      <c r="C63" s="40" t="s">
        <v>637</v>
      </c>
      <c r="D63" s="40" t="s">
        <v>706</v>
      </c>
      <c r="E63" s="40" t="s">
        <v>111</v>
      </c>
      <c r="F63" s="1" t="str">
        <f>VLOOKUP(E63,'Deskripsi-EYD'!$B$2:$E$170,4,FALSE)</f>
        <v>Ya</v>
      </c>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row>
    <row r="64" spans="1:150" ht="14.25" customHeight="1">
      <c r="A64" s="39">
        <v>63</v>
      </c>
      <c r="B64" s="40" t="s">
        <v>707</v>
      </c>
      <c r="C64" s="40" t="s">
        <v>637</v>
      </c>
      <c r="D64" s="40" t="s">
        <v>706</v>
      </c>
      <c r="E64" s="40" t="s">
        <v>111</v>
      </c>
      <c r="F64" s="1" t="str">
        <f>VLOOKUP(E64,'Deskripsi-EYD'!$B$2:$E$170,4,FALSE)</f>
        <v>Ya</v>
      </c>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row>
    <row r="65" spans="1:150" ht="14.25" customHeight="1">
      <c r="A65" s="39">
        <v>64</v>
      </c>
      <c r="B65" s="40" t="s">
        <v>708</v>
      </c>
      <c r="C65" s="40" t="s">
        <v>637</v>
      </c>
      <c r="D65" s="40" t="s">
        <v>706</v>
      </c>
      <c r="E65" s="40" t="s">
        <v>111</v>
      </c>
      <c r="F65" s="1" t="str">
        <f>VLOOKUP(E65,'Deskripsi-EYD'!$B$2:$E$170,4,FALSE)</f>
        <v>Ya</v>
      </c>
      <c r="G65" s="35"/>
      <c r="H65" s="35"/>
      <c r="I65" s="35"/>
      <c r="J65" s="35"/>
      <c r="K65" s="35"/>
      <c r="L65" s="35"/>
      <c r="M65" s="35"/>
      <c r="N65" s="35"/>
      <c r="O65" s="35"/>
      <c r="P65" s="35"/>
      <c r="Q65" s="35"/>
      <c r="R65" s="35"/>
      <c r="S65" s="35"/>
      <c r="T65" s="35"/>
      <c r="U65" s="35"/>
      <c r="V65" s="35"/>
      <c r="W65" s="35"/>
      <c r="X65" s="35"/>
      <c r="Y65" s="35"/>
      <c r="Z65" s="35"/>
      <c r="AA65" s="35"/>
      <c r="AB65" s="35"/>
      <c r="AC65" s="35"/>
      <c r="AD65" s="35"/>
      <c r="AE65" s="35"/>
      <c r="AF65" s="35"/>
      <c r="AG65" s="35"/>
      <c r="AH65" s="35"/>
      <c r="AI65" s="35"/>
      <c r="AJ65" s="35"/>
      <c r="AK65" s="35"/>
      <c r="AL65" s="35"/>
      <c r="AM65" s="35"/>
      <c r="AN65" s="35"/>
      <c r="AO65" s="35"/>
      <c r="AP65" s="35"/>
      <c r="AQ65" s="35"/>
      <c r="AR65" s="35"/>
      <c r="AS65" s="35"/>
      <c r="AT65" s="35"/>
      <c r="AU65" s="35"/>
      <c r="AV65" s="35"/>
      <c r="AW65" s="35"/>
      <c r="AX65" s="35"/>
      <c r="AY65" s="35"/>
      <c r="AZ65" s="35"/>
      <c r="BA65" s="35"/>
      <c r="BB65" s="35"/>
      <c r="BC65" s="35"/>
      <c r="BD65" s="35"/>
      <c r="BE65" s="35"/>
      <c r="BF65" s="35"/>
      <c r="BG65" s="35"/>
      <c r="BH65" s="35"/>
      <c r="BI65" s="35"/>
      <c r="BJ65" s="35"/>
      <c r="BK65" s="35"/>
      <c r="BL65" s="35"/>
      <c r="BM65" s="35"/>
      <c r="BN65" s="35"/>
      <c r="BO65" s="35"/>
      <c r="BP65" s="35"/>
      <c r="BQ65" s="35"/>
      <c r="BR65" s="35"/>
      <c r="BS65" s="35"/>
      <c r="BT65" s="35"/>
      <c r="BU65" s="35"/>
      <c r="BV65" s="35"/>
      <c r="BW65" s="35"/>
      <c r="BX65" s="35"/>
      <c r="BY65" s="35"/>
      <c r="BZ65" s="35"/>
      <c r="CA65" s="35"/>
      <c r="CB65" s="35"/>
      <c r="CC65" s="35"/>
      <c r="CD65" s="35"/>
      <c r="CE65" s="35"/>
      <c r="CF65" s="35"/>
      <c r="CG65" s="35"/>
      <c r="CH65" s="35"/>
      <c r="CI65" s="35"/>
      <c r="CJ65" s="35"/>
      <c r="CK65" s="35"/>
      <c r="CL65" s="35"/>
      <c r="CM65" s="35"/>
      <c r="CN65" s="35"/>
      <c r="CO65" s="35"/>
      <c r="CP65" s="35"/>
      <c r="CQ65" s="35"/>
      <c r="CR65" s="35"/>
      <c r="CS65" s="35"/>
      <c r="CT65" s="35"/>
      <c r="CU65" s="35"/>
      <c r="CV65" s="35"/>
      <c r="CW65" s="35"/>
      <c r="CX65" s="35"/>
      <c r="CY65" s="35"/>
      <c r="CZ65" s="35"/>
      <c r="DA65" s="35"/>
      <c r="DB65" s="35"/>
      <c r="DC65" s="35"/>
      <c r="DD65" s="35"/>
      <c r="DE65" s="35"/>
      <c r="DF65" s="35"/>
      <c r="DG65" s="35"/>
      <c r="DH65" s="35"/>
      <c r="DI65" s="35"/>
      <c r="DJ65" s="35"/>
      <c r="DK65" s="35"/>
      <c r="DL65" s="35"/>
      <c r="DM65" s="35"/>
      <c r="DN65" s="35"/>
      <c r="DO65" s="35"/>
      <c r="DP65" s="35"/>
      <c r="DQ65" s="35"/>
      <c r="DR65" s="35"/>
      <c r="DS65" s="35"/>
      <c r="DT65" s="35"/>
      <c r="DU65" s="35"/>
      <c r="DV65" s="35"/>
      <c r="DW65" s="35"/>
      <c r="DX65" s="35"/>
      <c r="DY65" s="35"/>
      <c r="DZ65" s="35"/>
      <c r="EA65" s="35"/>
      <c r="EB65" s="35"/>
      <c r="EC65" s="35"/>
      <c r="ED65" s="35"/>
      <c r="EE65" s="35"/>
      <c r="EF65" s="35"/>
      <c r="EG65" s="35"/>
      <c r="EH65" s="35"/>
      <c r="EI65" s="35"/>
      <c r="EJ65" s="35"/>
      <c r="EK65" s="35"/>
      <c r="EL65" s="35"/>
      <c r="EM65" s="35"/>
      <c r="EN65" s="35"/>
      <c r="EO65" s="35"/>
      <c r="EP65" s="35"/>
      <c r="EQ65" s="35"/>
      <c r="ER65" s="35"/>
      <c r="ES65" s="35"/>
      <c r="ET65" s="35"/>
    </row>
    <row r="66" spans="1:150" ht="14.25" customHeight="1">
      <c r="A66" s="39">
        <v>65</v>
      </c>
      <c r="B66" s="40" t="s">
        <v>709</v>
      </c>
      <c r="C66" s="40" t="s">
        <v>637</v>
      </c>
      <c r="D66" s="40" t="s">
        <v>706</v>
      </c>
      <c r="E66" s="40" t="s">
        <v>111</v>
      </c>
      <c r="F66" s="1" t="str">
        <f>VLOOKUP(E66,'Deskripsi-EYD'!$B$2:$E$170,4,FALSE)</f>
        <v>Ya</v>
      </c>
      <c r="G66" s="35"/>
      <c r="H66" s="35"/>
      <c r="I66" s="35"/>
      <c r="J66" s="35"/>
      <c r="K66" s="35"/>
      <c r="L66" s="35"/>
      <c r="M66" s="35"/>
      <c r="N66" s="35"/>
      <c r="O66" s="35"/>
      <c r="P66" s="35"/>
      <c r="Q66" s="35"/>
      <c r="R66" s="35"/>
      <c r="S66" s="35"/>
      <c r="T66" s="35"/>
      <c r="U66" s="35"/>
      <c r="V66" s="35"/>
      <c r="W66" s="35"/>
      <c r="X66" s="35"/>
      <c r="Y66" s="35"/>
      <c r="Z66" s="35"/>
      <c r="AA66" s="35"/>
      <c r="AB66" s="35"/>
      <c r="AC66" s="35"/>
      <c r="AD66" s="35"/>
      <c r="AE66" s="35"/>
      <c r="AF66" s="35"/>
      <c r="AG66" s="35"/>
      <c r="AH66" s="35"/>
      <c r="AI66" s="35"/>
      <c r="AJ66" s="35"/>
      <c r="AK66" s="35"/>
      <c r="AL66" s="35"/>
      <c r="AM66" s="35"/>
      <c r="AN66" s="35"/>
      <c r="AO66" s="35"/>
      <c r="AP66" s="35"/>
      <c r="AQ66" s="35"/>
      <c r="AR66" s="35"/>
      <c r="AS66" s="35"/>
      <c r="AT66" s="35"/>
      <c r="AU66" s="35"/>
      <c r="AV66" s="35"/>
      <c r="AW66" s="35"/>
      <c r="AX66" s="35"/>
      <c r="AY66" s="35"/>
      <c r="AZ66" s="35"/>
      <c r="BA66" s="35"/>
      <c r="BB66" s="35"/>
      <c r="BC66" s="35"/>
      <c r="BD66" s="35"/>
      <c r="BE66" s="35"/>
      <c r="BF66" s="35"/>
      <c r="BG66" s="35"/>
      <c r="BH66" s="35"/>
      <c r="BI66" s="35"/>
      <c r="BJ66" s="35"/>
      <c r="BK66" s="35"/>
      <c r="BL66" s="35"/>
      <c r="BM66" s="35"/>
      <c r="BN66" s="35"/>
      <c r="BO66" s="35"/>
      <c r="BP66" s="35"/>
      <c r="BQ66" s="35"/>
      <c r="BR66" s="35"/>
      <c r="BS66" s="35"/>
      <c r="BT66" s="35"/>
      <c r="BU66" s="35"/>
      <c r="BV66" s="35"/>
      <c r="BW66" s="35"/>
      <c r="BX66" s="35"/>
      <c r="BY66" s="35"/>
      <c r="BZ66" s="35"/>
      <c r="CA66" s="35"/>
      <c r="CB66" s="35"/>
      <c r="CC66" s="35"/>
      <c r="CD66" s="35"/>
      <c r="CE66" s="35"/>
      <c r="CF66" s="35"/>
      <c r="CG66" s="35"/>
      <c r="CH66" s="35"/>
      <c r="CI66" s="35"/>
      <c r="CJ66" s="35"/>
      <c r="CK66" s="35"/>
      <c r="CL66" s="35"/>
      <c r="CM66" s="35"/>
      <c r="CN66" s="35"/>
      <c r="CO66" s="35"/>
      <c r="CP66" s="35"/>
      <c r="CQ66" s="35"/>
      <c r="CR66" s="35"/>
      <c r="CS66" s="35"/>
      <c r="CT66" s="35"/>
      <c r="CU66" s="35"/>
      <c r="CV66" s="35"/>
      <c r="CW66" s="35"/>
      <c r="CX66" s="35"/>
      <c r="CY66" s="35"/>
      <c r="CZ66" s="35"/>
      <c r="DA66" s="35"/>
      <c r="DB66" s="35"/>
      <c r="DC66" s="35"/>
      <c r="DD66" s="35"/>
      <c r="DE66" s="35"/>
      <c r="DF66" s="35"/>
      <c r="DG66" s="35"/>
      <c r="DH66" s="35"/>
      <c r="DI66" s="35"/>
      <c r="DJ66" s="35"/>
      <c r="DK66" s="35"/>
      <c r="DL66" s="35"/>
      <c r="DM66" s="35"/>
      <c r="DN66" s="35"/>
      <c r="DO66" s="35"/>
      <c r="DP66" s="35"/>
      <c r="DQ66" s="35"/>
      <c r="DR66" s="35"/>
      <c r="DS66" s="35"/>
      <c r="DT66" s="35"/>
      <c r="DU66" s="35"/>
      <c r="DV66" s="35"/>
      <c r="DW66" s="35"/>
      <c r="DX66" s="35"/>
      <c r="DY66" s="35"/>
      <c r="DZ66" s="35"/>
      <c r="EA66" s="35"/>
      <c r="EB66" s="35"/>
      <c r="EC66" s="35"/>
      <c r="ED66" s="35"/>
      <c r="EE66" s="35"/>
      <c r="EF66" s="35"/>
      <c r="EG66" s="35"/>
      <c r="EH66" s="35"/>
      <c r="EI66" s="35"/>
      <c r="EJ66" s="35"/>
      <c r="EK66" s="35"/>
      <c r="EL66" s="35"/>
      <c r="EM66" s="35"/>
      <c r="EN66" s="35"/>
      <c r="EO66" s="35"/>
      <c r="EP66" s="35"/>
      <c r="EQ66" s="35"/>
      <c r="ER66" s="35"/>
      <c r="ES66" s="35"/>
      <c r="ET66" s="35"/>
    </row>
    <row r="67" spans="1:150" ht="14.25" customHeight="1">
      <c r="A67" s="39">
        <v>66</v>
      </c>
      <c r="B67" s="40" t="s">
        <v>710</v>
      </c>
      <c r="C67" s="40" t="s">
        <v>637</v>
      </c>
      <c r="D67" s="43" t="s">
        <v>655</v>
      </c>
      <c r="E67" s="40" t="s">
        <v>711</v>
      </c>
      <c r="F67" s="1" t="e">
        <f>VLOOKUP(E67,'Deskripsi-EYD'!$B$2:$E$170,4,FALSE)</f>
        <v>#N/A</v>
      </c>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35"/>
      <c r="AT67" s="35"/>
      <c r="AU67" s="35"/>
      <c r="AV67" s="35"/>
      <c r="AW67" s="35"/>
      <c r="AX67" s="35"/>
      <c r="AY67" s="35"/>
      <c r="AZ67" s="35"/>
      <c r="BA67" s="35"/>
      <c r="BB67" s="35"/>
      <c r="BC67" s="35"/>
      <c r="BD67" s="35"/>
      <c r="BE67" s="35"/>
      <c r="BF67" s="35"/>
      <c r="BG67" s="35"/>
      <c r="BH67" s="35"/>
      <c r="BI67" s="35"/>
      <c r="BJ67" s="35"/>
      <c r="BK67" s="35"/>
      <c r="BL67" s="35"/>
      <c r="BM67" s="35"/>
      <c r="BN67" s="35"/>
      <c r="BO67" s="35"/>
      <c r="BP67" s="35"/>
      <c r="BQ67" s="35"/>
      <c r="BR67" s="35"/>
      <c r="BS67" s="35"/>
      <c r="BT67" s="35"/>
      <c r="BU67" s="35"/>
      <c r="BV67" s="35"/>
      <c r="BW67" s="35"/>
      <c r="BX67" s="35"/>
      <c r="BY67" s="35"/>
      <c r="BZ67" s="35"/>
      <c r="CA67" s="35"/>
      <c r="CB67" s="35"/>
      <c r="CC67" s="35"/>
      <c r="CD67" s="35"/>
      <c r="CE67" s="35"/>
      <c r="CF67" s="35"/>
      <c r="CG67" s="35"/>
      <c r="CH67" s="35"/>
      <c r="CI67" s="35"/>
      <c r="CJ67" s="35"/>
      <c r="CK67" s="35"/>
      <c r="CL67" s="35"/>
      <c r="CM67" s="35"/>
      <c r="CN67" s="35"/>
      <c r="CO67" s="35"/>
      <c r="CP67" s="35"/>
      <c r="CQ67" s="35"/>
      <c r="CR67" s="35"/>
      <c r="CS67" s="35"/>
      <c r="CT67" s="35"/>
      <c r="CU67" s="35"/>
      <c r="CV67" s="35"/>
      <c r="CW67" s="35"/>
      <c r="CX67" s="35"/>
      <c r="CY67" s="35"/>
      <c r="CZ67" s="35"/>
      <c r="DA67" s="35"/>
      <c r="DB67" s="35"/>
      <c r="DC67" s="35"/>
      <c r="DD67" s="35"/>
      <c r="DE67" s="35"/>
      <c r="DF67" s="35"/>
      <c r="DG67" s="35"/>
      <c r="DH67" s="35"/>
      <c r="DI67" s="35"/>
      <c r="DJ67" s="35"/>
      <c r="DK67" s="35"/>
      <c r="DL67" s="35"/>
      <c r="DM67" s="35"/>
      <c r="DN67" s="35"/>
      <c r="DO67" s="35"/>
      <c r="DP67" s="35"/>
      <c r="DQ67" s="35"/>
      <c r="DR67" s="35"/>
      <c r="DS67" s="35"/>
      <c r="DT67" s="35"/>
      <c r="DU67" s="35"/>
      <c r="DV67" s="35"/>
      <c r="DW67" s="35"/>
      <c r="DX67" s="35"/>
      <c r="DY67" s="35"/>
      <c r="DZ67" s="35"/>
      <c r="EA67" s="35"/>
      <c r="EB67" s="35"/>
      <c r="EC67" s="35"/>
      <c r="ED67" s="35"/>
      <c r="EE67" s="35"/>
      <c r="EF67" s="35"/>
      <c r="EG67" s="35"/>
      <c r="EH67" s="35"/>
      <c r="EI67" s="35"/>
      <c r="EJ67" s="35"/>
      <c r="EK67" s="35"/>
      <c r="EL67" s="35"/>
      <c r="EM67" s="35"/>
      <c r="EN67" s="35"/>
      <c r="EO67" s="35"/>
      <c r="EP67" s="35"/>
      <c r="EQ67" s="35"/>
      <c r="ER67" s="35"/>
      <c r="ES67" s="35"/>
      <c r="ET67" s="35"/>
    </row>
    <row r="68" spans="1:150" ht="14.25" customHeight="1">
      <c r="A68" s="39">
        <v>67</v>
      </c>
      <c r="B68" s="40" t="s">
        <v>712</v>
      </c>
      <c r="C68" s="40" t="s">
        <v>637</v>
      </c>
      <c r="D68" s="40" t="s">
        <v>655</v>
      </c>
      <c r="E68" s="40" t="s">
        <v>713</v>
      </c>
      <c r="F68" s="1" t="e">
        <f>VLOOKUP(E68,'Deskripsi-EYD'!$B$2:$E$170,4,FALSE)</f>
        <v>#N/A</v>
      </c>
      <c r="G68" s="35"/>
      <c r="H68" s="35"/>
      <c r="I68" s="35"/>
      <c r="J68" s="35"/>
      <c r="K68" s="35"/>
      <c r="L68" s="35"/>
      <c r="M68" s="35"/>
      <c r="N68" s="35"/>
      <c r="O68" s="35"/>
      <c r="P68" s="35"/>
      <c r="Q68" s="35"/>
      <c r="R68" s="35"/>
      <c r="S68" s="35"/>
      <c r="T68" s="35"/>
      <c r="U68" s="35"/>
      <c r="V68" s="35"/>
      <c r="W68" s="35"/>
      <c r="X68" s="35"/>
      <c r="Y68" s="35"/>
      <c r="Z68" s="35"/>
      <c r="AA68" s="35"/>
      <c r="AB68" s="35"/>
      <c r="AC68" s="35"/>
      <c r="AD68" s="35"/>
      <c r="AE68" s="35"/>
      <c r="AF68" s="35"/>
      <c r="AG68" s="35"/>
      <c r="AH68" s="35"/>
      <c r="AI68" s="35"/>
      <c r="AJ68" s="35"/>
      <c r="AK68" s="35"/>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5"/>
      <c r="CA68" s="35"/>
      <c r="CB68" s="35"/>
      <c r="CC68" s="35"/>
      <c r="CD68" s="35"/>
      <c r="CE68" s="35"/>
      <c r="CF68" s="35"/>
      <c r="CG68" s="35"/>
      <c r="CH68" s="35"/>
      <c r="CI68" s="35"/>
      <c r="CJ68" s="35"/>
      <c r="CK68" s="35"/>
      <c r="CL68" s="35"/>
      <c r="CM68" s="35"/>
      <c r="CN68" s="35"/>
      <c r="CO68" s="35"/>
      <c r="CP68" s="35"/>
      <c r="CQ68" s="35"/>
      <c r="CR68" s="35"/>
      <c r="CS68" s="35"/>
      <c r="CT68" s="35"/>
      <c r="CU68" s="35"/>
      <c r="CV68" s="35"/>
      <c r="CW68" s="35"/>
      <c r="CX68" s="35"/>
      <c r="CY68" s="35"/>
      <c r="CZ68" s="35"/>
      <c r="DA68" s="35"/>
      <c r="DB68" s="35"/>
      <c r="DC68" s="35"/>
      <c r="DD68" s="35"/>
      <c r="DE68" s="35"/>
      <c r="DF68" s="35"/>
      <c r="DG68" s="35"/>
      <c r="DH68" s="35"/>
      <c r="DI68" s="35"/>
      <c r="DJ68" s="35"/>
      <c r="DK68" s="35"/>
      <c r="DL68" s="35"/>
      <c r="DM68" s="35"/>
      <c r="DN68" s="35"/>
      <c r="DO68" s="35"/>
      <c r="DP68" s="35"/>
      <c r="DQ68" s="35"/>
      <c r="DR68" s="35"/>
      <c r="DS68" s="35"/>
      <c r="DT68" s="35"/>
      <c r="DU68" s="35"/>
      <c r="DV68" s="35"/>
      <c r="DW68" s="35"/>
      <c r="DX68" s="35"/>
      <c r="DY68" s="35"/>
      <c r="DZ68" s="35"/>
      <c r="EA68" s="35"/>
      <c r="EB68" s="35"/>
      <c r="EC68" s="35"/>
      <c r="ED68" s="35"/>
      <c r="EE68" s="35"/>
      <c r="EF68" s="35"/>
      <c r="EG68" s="35"/>
      <c r="EH68" s="35"/>
      <c r="EI68" s="35"/>
      <c r="EJ68" s="35"/>
      <c r="EK68" s="35"/>
      <c r="EL68" s="35"/>
      <c r="EM68" s="35"/>
      <c r="EN68" s="35"/>
      <c r="EO68" s="35"/>
      <c r="EP68" s="35"/>
      <c r="EQ68" s="35"/>
      <c r="ER68" s="35"/>
      <c r="ES68" s="35"/>
      <c r="ET68" s="35"/>
    </row>
    <row r="69" spans="1:150" ht="14.25" customHeight="1">
      <c r="A69" s="39">
        <v>68</v>
      </c>
      <c r="B69" s="44" t="s">
        <v>714</v>
      </c>
      <c r="C69" s="40" t="s">
        <v>637</v>
      </c>
      <c r="D69" s="43" t="s">
        <v>715</v>
      </c>
      <c r="E69" s="40" t="s">
        <v>716</v>
      </c>
      <c r="F69" s="1" t="e">
        <f>VLOOKUP(E69,'Deskripsi-EYD'!$B$2:$E$170,4,FALSE)</f>
        <v>#N/A</v>
      </c>
      <c r="G69" s="35" t="s">
        <v>717</v>
      </c>
      <c r="H69" s="35"/>
      <c r="I69" s="35"/>
      <c r="J69" s="35"/>
      <c r="K69" s="35"/>
      <c r="L69" s="35"/>
      <c r="M69" s="35"/>
      <c r="N69" s="35"/>
      <c r="O69" s="35"/>
      <c r="P69" s="35"/>
      <c r="Q69" s="35"/>
      <c r="R69" s="35"/>
      <c r="S69" s="35"/>
      <c r="T69" s="35"/>
      <c r="U69" s="35"/>
      <c r="V69" s="35"/>
      <c r="W69" s="35"/>
      <c r="X69" s="35"/>
      <c r="Y69" s="35"/>
      <c r="Z69" s="35"/>
      <c r="AA69" s="35"/>
      <c r="AB69" s="35"/>
      <c r="AC69" s="35"/>
      <c r="AD69" s="35"/>
      <c r="AE69" s="35"/>
      <c r="AF69" s="35"/>
      <c r="AG69" s="35"/>
      <c r="AH69" s="35"/>
      <c r="AI69" s="35"/>
      <c r="AJ69" s="35"/>
      <c r="AK69" s="35"/>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5"/>
      <c r="CA69" s="35"/>
      <c r="CB69" s="35"/>
      <c r="CC69" s="35"/>
      <c r="CD69" s="35"/>
      <c r="CE69" s="35"/>
      <c r="CF69" s="35"/>
      <c r="CG69" s="35"/>
      <c r="CH69" s="35"/>
      <c r="CI69" s="35"/>
      <c r="CJ69" s="35"/>
      <c r="CK69" s="35"/>
      <c r="CL69" s="35"/>
      <c r="CM69" s="35"/>
      <c r="CN69" s="35"/>
      <c r="CO69" s="35"/>
      <c r="CP69" s="35"/>
      <c r="CQ69" s="35"/>
      <c r="CR69" s="35"/>
      <c r="CS69" s="35"/>
      <c r="CT69" s="35"/>
      <c r="CU69" s="35"/>
      <c r="CV69" s="35"/>
      <c r="CW69" s="35"/>
      <c r="CX69" s="35"/>
      <c r="CY69" s="35"/>
      <c r="CZ69" s="35"/>
      <c r="DA69" s="35"/>
      <c r="DB69" s="35"/>
      <c r="DC69" s="35"/>
      <c r="DD69" s="35"/>
      <c r="DE69" s="35"/>
      <c r="DF69" s="35"/>
      <c r="DG69" s="35"/>
      <c r="DH69" s="35"/>
      <c r="DI69" s="35"/>
      <c r="DJ69" s="35"/>
      <c r="DK69" s="35"/>
      <c r="DL69" s="35"/>
      <c r="DM69" s="35"/>
      <c r="DN69" s="35"/>
      <c r="DO69" s="35"/>
      <c r="DP69" s="35"/>
      <c r="DQ69" s="35"/>
      <c r="DR69" s="35"/>
      <c r="DS69" s="35"/>
      <c r="DT69" s="35"/>
      <c r="DU69" s="35"/>
      <c r="DV69" s="35"/>
      <c r="DW69" s="35"/>
      <c r="DX69" s="35"/>
      <c r="DY69" s="35"/>
      <c r="DZ69" s="35"/>
      <c r="EA69" s="35"/>
      <c r="EB69" s="35"/>
      <c r="EC69" s="35"/>
      <c r="ED69" s="35"/>
      <c r="EE69" s="35"/>
      <c r="EF69" s="35"/>
      <c r="EG69" s="35"/>
      <c r="EH69" s="35"/>
      <c r="EI69" s="35"/>
      <c r="EJ69" s="35"/>
      <c r="EK69" s="35"/>
      <c r="EL69" s="35"/>
      <c r="EM69" s="35"/>
      <c r="EN69" s="35"/>
      <c r="EO69" s="35"/>
      <c r="EP69" s="35"/>
      <c r="EQ69" s="35"/>
      <c r="ER69" s="35"/>
      <c r="ES69" s="35"/>
      <c r="ET69" s="35"/>
    </row>
    <row r="70" spans="1:150" ht="14.25" customHeight="1">
      <c r="A70" s="39">
        <v>69</v>
      </c>
      <c r="B70" s="40" t="s">
        <v>718</v>
      </c>
      <c r="C70" s="40" t="s">
        <v>637</v>
      </c>
      <c r="D70" s="40" t="s">
        <v>655</v>
      </c>
      <c r="E70" s="40" t="s">
        <v>130</v>
      </c>
      <c r="F70" s="1" t="str">
        <f>VLOOKUP(E70,'Deskripsi-EYD'!$B$2:$E$170,4,FALSE)</f>
        <v>Ya</v>
      </c>
    </row>
    <row r="71" spans="1:150" ht="14.25" customHeight="1">
      <c r="A71" s="39">
        <v>70</v>
      </c>
      <c r="B71" s="40" t="s">
        <v>719</v>
      </c>
      <c r="C71" s="40" t="s">
        <v>637</v>
      </c>
      <c r="D71" s="40" t="s">
        <v>655</v>
      </c>
      <c r="E71" s="40" t="s">
        <v>133</v>
      </c>
      <c r="F71" s="1" t="str">
        <f>VLOOKUP(E71,'Deskripsi-EYD'!$B$2:$E$170,4,FALSE)</f>
        <v>Ya</v>
      </c>
    </row>
    <row r="72" spans="1:150" ht="14.25" customHeight="1">
      <c r="A72" s="39">
        <v>71</v>
      </c>
      <c r="B72" s="40" t="s">
        <v>720</v>
      </c>
      <c r="C72" s="40" t="s">
        <v>637</v>
      </c>
      <c r="D72" s="45" t="s">
        <v>655</v>
      </c>
      <c r="E72" s="40" t="s">
        <v>133</v>
      </c>
      <c r="F72" s="1" t="str">
        <f>VLOOKUP(E72,'Deskripsi-EYD'!$B$2:$E$170,4,FALSE)</f>
        <v>Ya</v>
      </c>
    </row>
    <row r="73" spans="1:150" ht="14.25" customHeight="1">
      <c r="A73" s="39">
        <v>72</v>
      </c>
      <c r="B73" s="40" t="s">
        <v>721</v>
      </c>
      <c r="C73" s="40" t="s">
        <v>637</v>
      </c>
      <c r="D73" s="45" t="s">
        <v>655</v>
      </c>
      <c r="E73" s="40" t="s">
        <v>133</v>
      </c>
      <c r="F73" s="1" t="str">
        <f>VLOOKUP(E73,'Deskripsi-EYD'!$B$2:$E$170,4,FALSE)</f>
        <v>Ya</v>
      </c>
    </row>
    <row r="74" spans="1:150" ht="14.25" customHeight="1">
      <c r="A74" s="39">
        <v>73</v>
      </c>
      <c r="B74" s="40" t="s">
        <v>722</v>
      </c>
      <c r="C74" s="40" t="s">
        <v>637</v>
      </c>
      <c r="D74" s="45" t="s">
        <v>655</v>
      </c>
      <c r="E74" s="40" t="s">
        <v>133</v>
      </c>
      <c r="F74" s="1" t="str">
        <f>VLOOKUP(E74,'Deskripsi-EYD'!$B$2:$E$170,4,FALSE)</f>
        <v>Ya</v>
      </c>
    </row>
    <row r="75" spans="1:150" ht="14.25" customHeight="1">
      <c r="A75" s="39">
        <v>74</v>
      </c>
      <c r="B75" s="40" t="s">
        <v>723</v>
      </c>
      <c r="C75" s="40" t="s">
        <v>637</v>
      </c>
      <c r="D75" s="45" t="s">
        <v>623</v>
      </c>
      <c r="E75" s="40" t="s">
        <v>133</v>
      </c>
      <c r="F75" s="1" t="str">
        <f>VLOOKUP(E75,'Deskripsi-EYD'!$B$2:$E$170,4,FALSE)</f>
        <v>Ya</v>
      </c>
    </row>
    <row r="76" spans="1:150" ht="14.25" customHeight="1">
      <c r="A76" s="39">
        <v>75</v>
      </c>
      <c r="B76" s="40" t="s">
        <v>724</v>
      </c>
      <c r="C76" s="40" t="s">
        <v>637</v>
      </c>
      <c r="D76" s="45" t="s">
        <v>623</v>
      </c>
      <c r="E76" s="40" t="s">
        <v>136</v>
      </c>
      <c r="F76" s="1" t="str">
        <f>VLOOKUP(E76,'Deskripsi-EYD'!$B$2:$E$170,4,FALSE)</f>
        <v>Ya</v>
      </c>
    </row>
    <row r="77" spans="1:150" ht="14.25" customHeight="1">
      <c r="A77" s="39">
        <v>76</v>
      </c>
      <c r="B77" s="40" t="s">
        <v>725</v>
      </c>
      <c r="C77" s="40" t="s">
        <v>637</v>
      </c>
      <c r="D77" s="45" t="s">
        <v>623</v>
      </c>
      <c r="E77" s="40" t="s">
        <v>136</v>
      </c>
      <c r="F77" s="1" t="str">
        <f>VLOOKUP(E77,'Deskripsi-EYD'!$B$2:$E$170,4,FALSE)</f>
        <v>Ya</v>
      </c>
    </row>
    <row r="78" spans="1:150" ht="14.25" customHeight="1">
      <c r="A78" s="39">
        <v>77</v>
      </c>
      <c r="B78" s="40" t="s">
        <v>726</v>
      </c>
      <c r="C78" s="40" t="s">
        <v>637</v>
      </c>
      <c r="D78" s="45" t="s">
        <v>623</v>
      </c>
      <c r="E78" s="40" t="s">
        <v>136</v>
      </c>
      <c r="F78" s="1" t="str">
        <f>VLOOKUP(E78,'Deskripsi-EYD'!$B$2:$E$170,4,FALSE)</f>
        <v>Ya</v>
      </c>
    </row>
    <row r="79" spans="1:150" ht="14.25" customHeight="1">
      <c r="A79" s="39">
        <v>78</v>
      </c>
      <c r="B79" s="40" t="s">
        <v>727</v>
      </c>
      <c r="C79" s="40" t="s">
        <v>637</v>
      </c>
      <c r="D79" s="45" t="s">
        <v>623</v>
      </c>
      <c r="E79" s="40" t="s">
        <v>136</v>
      </c>
      <c r="F79" s="1" t="str">
        <f>VLOOKUP(E79,'Deskripsi-EYD'!$B$2:$E$170,4,FALSE)</f>
        <v>Ya</v>
      </c>
    </row>
    <row r="80" spans="1:150" ht="14.25" customHeight="1">
      <c r="A80" s="39">
        <v>79</v>
      </c>
      <c r="B80" s="40" t="s">
        <v>728</v>
      </c>
      <c r="C80" s="40" t="s">
        <v>637</v>
      </c>
      <c r="D80" s="40" t="s">
        <v>655</v>
      </c>
      <c r="E80" s="40" t="s">
        <v>136</v>
      </c>
      <c r="F80" s="1" t="str">
        <f>VLOOKUP(E80,'Deskripsi-EYD'!$B$2:$E$170,4,FALSE)</f>
        <v>Ya</v>
      </c>
    </row>
    <row r="81" spans="1:7" ht="14.25" customHeight="1">
      <c r="A81" s="39">
        <v>80</v>
      </c>
      <c r="B81" s="40" t="s">
        <v>729</v>
      </c>
      <c r="C81" s="40" t="s">
        <v>637</v>
      </c>
      <c r="D81" s="43" t="s">
        <v>588</v>
      </c>
      <c r="E81" s="40" t="s">
        <v>139</v>
      </c>
      <c r="F81" s="1" t="str">
        <f>VLOOKUP(E81,'Deskripsi-EYD'!$B$2:$E$170,4,FALSE)</f>
        <v>Ya</v>
      </c>
    </row>
    <row r="82" spans="1:7" ht="14.25" customHeight="1">
      <c r="A82" s="39">
        <v>81</v>
      </c>
      <c r="B82" s="40" t="s">
        <v>730</v>
      </c>
      <c r="C82" s="40" t="s">
        <v>637</v>
      </c>
      <c r="D82" s="43" t="s">
        <v>588</v>
      </c>
      <c r="E82" s="40" t="s">
        <v>139</v>
      </c>
      <c r="F82" s="1" t="str">
        <f>VLOOKUP(E82,'Deskripsi-EYD'!$B$2:$E$170,4,FALSE)</f>
        <v>Ya</v>
      </c>
    </row>
    <row r="83" spans="1:7" ht="14.25" customHeight="1">
      <c r="A83" s="39">
        <v>82</v>
      </c>
      <c r="B83" s="46" t="s">
        <v>731</v>
      </c>
      <c r="C83" s="40" t="s">
        <v>637</v>
      </c>
      <c r="D83" s="43" t="s">
        <v>628</v>
      </c>
      <c r="E83" s="40" t="s">
        <v>142</v>
      </c>
      <c r="F83" s="1" t="str">
        <f>VLOOKUP(E83,'Deskripsi-EYD'!$B$2:$E$170,4,FALSE)</f>
        <v>Ya</v>
      </c>
    </row>
    <row r="84" spans="1:7" ht="14.25" customHeight="1">
      <c r="A84" s="39">
        <v>83</v>
      </c>
      <c r="B84" s="40" t="s">
        <v>732</v>
      </c>
      <c r="C84" s="40" t="s">
        <v>637</v>
      </c>
      <c r="D84" s="43" t="s">
        <v>628</v>
      </c>
      <c r="E84" s="40" t="s">
        <v>145</v>
      </c>
      <c r="F84" s="1" t="str">
        <f>VLOOKUP(E84,'Deskripsi-EYD'!$B$2:$E$170,4,FALSE)</f>
        <v>Ya</v>
      </c>
    </row>
    <row r="85" spans="1:7" ht="14.25" customHeight="1">
      <c r="A85" s="39">
        <v>84</v>
      </c>
      <c r="B85" s="40" t="s">
        <v>733</v>
      </c>
      <c r="C85" s="40" t="s">
        <v>637</v>
      </c>
      <c r="D85" s="43" t="s">
        <v>628</v>
      </c>
      <c r="E85" s="40" t="s">
        <v>148</v>
      </c>
      <c r="F85" s="1" t="str">
        <f>VLOOKUP(E85,'Deskripsi-EYD'!$B$2:$E$170,4,FALSE)</f>
        <v>Ya</v>
      </c>
    </row>
    <row r="86" spans="1:7" ht="14.25" customHeight="1">
      <c r="A86" s="39">
        <v>85</v>
      </c>
      <c r="B86" s="40" t="s">
        <v>734</v>
      </c>
      <c r="C86" s="40" t="s">
        <v>637</v>
      </c>
      <c r="D86" s="43" t="s">
        <v>597</v>
      </c>
      <c r="E86" s="40" t="s">
        <v>151</v>
      </c>
      <c r="F86" s="1" t="str">
        <f>VLOOKUP(E86,'Deskripsi-EYD'!$B$2:$E$170,4,FALSE)</f>
        <v>Ya</v>
      </c>
      <c r="G86" s="1" t="s">
        <v>735</v>
      </c>
    </row>
    <row r="87" spans="1:7" ht="14.25" customHeight="1">
      <c r="A87" s="39">
        <v>86</v>
      </c>
      <c r="B87" s="40" t="s">
        <v>736</v>
      </c>
      <c r="C87" s="40" t="s">
        <v>637</v>
      </c>
      <c r="D87" s="40"/>
      <c r="E87" s="40" t="s">
        <v>737</v>
      </c>
      <c r="F87" s="1" t="e">
        <f>VLOOKUP(E87,'Deskripsi-EYD'!$B$2:$E$170,4,FALSE)</f>
        <v>#N/A</v>
      </c>
    </row>
    <row r="88" spans="1:7" ht="14.25" customHeight="1">
      <c r="A88" s="39">
        <v>87</v>
      </c>
      <c r="B88" s="40" t="s">
        <v>738</v>
      </c>
      <c r="C88" s="40" t="s">
        <v>637</v>
      </c>
      <c r="D88" s="43" t="s">
        <v>583</v>
      </c>
      <c r="E88" s="40" t="s">
        <v>178</v>
      </c>
      <c r="F88" s="1" t="str">
        <f>VLOOKUP(E88,'Deskripsi-EYD'!$B$2:$E$170,4,FALSE)</f>
        <v>Ya</v>
      </c>
    </row>
    <row r="89" spans="1:7" ht="14.25" customHeight="1">
      <c r="A89" s="39">
        <v>88</v>
      </c>
      <c r="B89" s="44" t="s">
        <v>739</v>
      </c>
      <c r="C89" s="40" t="s">
        <v>637</v>
      </c>
      <c r="D89" s="43" t="s">
        <v>583</v>
      </c>
      <c r="E89" s="40" t="s">
        <v>187</v>
      </c>
      <c r="F89" s="1" t="str">
        <f>VLOOKUP(E89,'Deskripsi-EYD'!$B$2:$E$170,4,FALSE)</f>
        <v>Ya</v>
      </c>
    </row>
    <row r="90" spans="1:7" ht="14.25" customHeight="1">
      <c r="A90" s="39">
        <v>89</v>
      </c>
      <c r="B90" s="40" t="s">
        <v>740</v>
      </c>
      <c r="C90" s="40" t="s">
        <v>637</v>
      </c>
      <c r="D90" s="43" t="s">
        <v>583</v>
      </c>
      <c r="E90" s="40" t="s">
        <v>210</v>
      </c>
      <c r="F90" s="1" t="str">
        <f>VLOOKUP(E90,'Deskripsi-EYD'!$B$2:$E$170,4,FALSE)</f>
        <v>Ya</v>
      </c>
    </row>
    <row r="91" spans="1:7" ht="14.25" customHeight="1">
      <c r="A91" s="39">
        <v>90</v>
      </c>
      <c r="B91" s="40" t="s">
        <v>741</v>
      </c>
      <c r="C91" s="40" t="s">
        <v>637</v>
      </c>
      <c r="D91" s="43" t="s">
        <v>621</v>
      </c>
      <c r="E91" s="40" t="s">
        <v>255</v>
      </c>
      <c r="F91" s="1" t="str">
        <f>VLOOKUP(E91,'Deskripsi-EYD'!$B$2:$E$170,4,FALSE)</f>
        <v>Ya</v>
      </c>
    </row>
    <row r="92" spans="1:7" ht="14.25" customHeight="1">
      <c r="A92" s="39">
        <v>91</v>
      </c>
      <c r="B92" s="40" t="s">
        <v>742</v>
      </c>
      <c r="C92" s="40" t="s">
        <v>637</v>
      </c>
      <c r="D92" s="43" t="s">
        <v>743</v>
      </c>
      <c r="E92" s="40" t="s">
        <v>744</v>
      </c>
      <c r="F92" s="1" t="e">
        <f>VLOOKUP(E92,'Deskripsi-EYD'!$B$2:$E$170,4,FALSE)</f>
        <v>#N/A</v>
      </c>
      <c r="G92" s="41" t="s">
        <v>745</v>
      </c>
    </row>
    <row r="93" spans="1:7" ht="14.25" customHeight="1">
      <c r="A93" s="39">
        <v>92</v>
      </c>
      <c r="B93" s="40" t="s">
        <v>746</v>
      </c>
      <c r="C93" s="40" t="s">
        <v>637</v>
      </c>
      <c r="D93" s="43" t="s">
        <v>747</v>
      </c>
      <c r="E93" s="40" t="s">
        <v>267</v>
      </c>
      <c r="F93" s="1" t="str">
        <f>VLOOKUP(E93,'Deskripsi-EYD'!$B$2:$E$170,4,FALSE)</f>
        <v>Ya</v>
      </c>
    </row>
    <row r="94" spans="1:7" ht="14.25" customHeight="1">
      <c r="A94" s="39">
        <v>93</v>
      </c>
      <c r="B94" s="40" t="s">
        <v>748</v>
      </c>
      <c r="C94" s="40" t="s">
        <v>637</v>
      </c>
      <c r="D94" s="43" t="s">
        <v>747</v>
      </c>
      <c r="E94" s="40" t="s">
        <v>267</v>
      </c>
      <c r="F94" s="1" t="str">
        <f>VLOOKUP(E94,'Deskripsi-EYD'!$B$2:$E$170,4,FALSE)</f>
        <v>Ya</v>
      </c>
    </row>
    <row r="95" spans="1:7" ht="14.25" customHeight="1">
      <c r="A95" s="39">
        <v>94</v>
      </c>
      <c r="B95" s="40" t="s">
        <v>749</v>
      </c>
      <c r="C95" s="40" t="s">
        <v>637</v>
      </c>
      <c r="D95" s="43" t="s">
        <v>621</v>
      </c>
      <c r="E95" s="40" t="s">
        <v>267</v>
      </c>
      <c r="F95" s="1" t="str">
        <f>VLOOKUP(E95,'Deskripsi-EYD'!$B$2:$E$170,4,FALSE)</f>
        <v>Ya</v>
      </c>
    </row>
    <row r="96" spans="1:7" ht="14.25" customHeight="1">
      <c r="A96" s="39">
        <v>95</v>
      </c>
      <c r="B96" s="40" t="s">
        <v>750</v>
      </c>
      <c r="C96" s="40" t="s">
        <v>637</v>
      </c>
      <c r="D96" s="43" t="s">
        <v>621</v>
      </c>
      <c r="E96" s="40" t="s">
        <v>267</v>
      </c>
      <c r="F96" s="1" t="str">
        <f>VLOOKUP(E96,'Deskripsi-EYD'!$B$2:$E$170,4,FALSE)</f>
        <v>Ya</v>
      </c>
    </row>
    <row r="97" spans="1:7" ht="14.25" customHeight="1">
      <c r="A97" s="39">
        <v>96</v>
      </c>
      <c r="B97" s="40" t="s">
        <v>24</v>
      </c>
      <c r="C97" s="40" t="s">
        <v>637</v>
      </c>
      <c r="D97" s="43" t="s">
        <v>591</v>
      </c>
      <c r="E97" s="40" t="s">
        <v>751</v>
      </c>
      <c r="F97" s="1" t="e">
        <f>VLOOKUP(E97,'Deskripsi-EYD'!$B$2:$E$170,4,FALSE)</f>
        <v>#N/A</v>
      </c>
    </row>
    <row r="98" spans="1:7" ht="14.25" customHeight="1">
      <c r="A98" s="39">
        <v>97</v>
      </c>
      <c r="B98" s="40" t="s">
        <v>752</v>
      </c>
      <c r="C98" s="40" t="s">
        <v>637</v>
      </c>
      <c r="D98" s="43" t="s">
        <v>591</v>
      </c>
      <c r="E98" s="40" t="s">
        <v>753</v>
      </c>
      <c r="F98" s="1" t="e">
        <f>VLOOKUP(E98,'Deskripsi-EYD'!$B$2:$E$170,4,FALSE)</f>
        <v>#N/A</v>
      </c>
    </row>
    <row r="99" spans="1:7" ht="14.25" customHeight="1">
      <c r="A99" s="39">
        <v>98</v>
      </c>
      <c r="B99" s="40" t="s">
        <v>754</v>
      </c>
      <c r="C99" s="40" t="s">
        <v>637</v>
      </c>
      <c r="D99" s="43" t="s">
        <v>591</v>
      </c>
      <c r="E99" s="40" t="s">
        <v>755</v>
      </c>
      <c r="F99" s="1" t="e">
        <f>VLOOKUP(E99,'Deskripsi-EYD'!$B$2:$E$170,4,FALSE)</f>
        <v>#N/A</v>
      </c>
    </row>
    <row r="100" spans="1:7" ht="14.25" customHeight="1">
      <c r="A100" s="39">
        <v>99</v>
      </c>
      <c r="B100" s="40" t="s">
        <v>756</v>
      </c>
      <c r="C100" s="40" t="s">
        <v>637</v>
      </c>
      <c r="D100" s="43" t="s">
        <v>591</v>
      </c>
      <c r="E100" s="40" t="s">
        <v>286</v>
      </c>
      <c r="F100" s="1" t="str">
        <f>VLOOKUP(E100,'Deskripsi-EYD'!$B$2:$E$170,4,FALSE)</f>
        <v>Ya</v>
      </c>
    </row>
    <row r="101" spans="1:7" ht="14.25" customHeight="1">
      <c r="A101" s="39">
        <v>100</v>
      </c>
      <c r="B101" s="40" t="s">
        <v>757</v>
      </c>
      <c r="C101" s="40" t="s">
        <v>637</v>
      </c>
      <c r="D101" s="43" t="s">
        <v>758</v>
      </c>
      <c r="E101" s="40" t="s">
        <v>759</v>
      </c>
      <c r="F101" s="1" t="e">
        <f>VLOOKUP(E101,'Deskripsi-EYD'!$B$2:$E$170,4,FALSE)</f>
        <v>#N/A</v>
      </c>
      <c r="G101" s="41" t="s">
        <v>760</v>
      </c>
    </row>
    <row r="102" spans="1:7" ht="14.25" customHeight="1">
      <c r="A102" s="39">
        <v>101</v>
      </c>
      <c r="B102" s="44" t="s">
        <v>761</v>
      </c>
      <c r="C102" s="40" t="s">
        <v>637</v>
      </c>
      <c r="D102" s="43" t="s">
        <v>758</v>
      </c>
      <c r="E102" s="40" t="s">
        <v>759</v>
      </c>
      <c r="F102" s="1" t="e">
        <f>VLOOKUP(E102,'Deskripsi-EYD'!$B$2:$E$170,4,FALSE)</f>
        <v>#N/A</v>
      </c>
      <c r="G102" s="41" t="s">
        <v>760</v>
      </c>
    </row>
    <row r="103" spans="1:7" ht="14.25" customHeight="1">
      <c r="A103" s="39">
        <v>102</v>
      </c>
      <c r="B103" s="40" t="s">
        <v>762</v>
      </c>
      <c r="C103" s="40" t="s">
        <v>637</v>
      </c>
      <c r="D103" s="43" t="s">
        <v>638</v>
      </c>
      <c r="E103" s="40" t="s">
        <v>763</v>
      </c>
      <c r="F103" s="1" t="e">
        <f>VLOOKUP(E103,'Deskripsi-EYD'!$B$2:$E$170,4,FALSE)</f>
        <v>#N/A</v>
      </c>
    </row>
    <row r="104" spans="1:7" ht="14.25" customHeight="1">
      <c r="A104" s="39">
        <v>103</v>
      </c>
      <c r="B104" s="40" t="s">
        <v>764</v>
      </c>
      <c r="C104" s="40" t="s">
        <v>637</v>
      </c>
      <c r="D104" s="43" t="s">
        <v>638</v>
      </c>
      <c r="E104" s="40" t="s">
        <v>765</v>
      </c>
      <c r="F104" s="1" t="e">
        <f>VLOOKUP(E104,'Deskripsi-EYD'!$B$2:$E$170,4,FALSE)</f>
        <v>#N/A</v>
      </c>
    </row>
    <row r="105" spans="1:7" ht="14.25" customHeight="1">
      <c r="A105" s="39">
        <v>104</v>
      </c>
      <c r="B105" s="40" t="s">
        <v>766</v>
      </c>
      <c r="C105" s="40" t="s">
        <v>637</v>
      </c>
      <c r="D105" s="43" t="s">
        <v>638</v>
      </c>
      <c r="E105" s="45" t="s">
        <v>298</v>
      </c>
      <c r="F105" s="1" t="str">
        <f>VLOOKUP(E105,'Deskripsi-EYD'!$B$2:$E$170,4,FALSE)</f>
        <v>Tidak</v>
      </c>
    </row>
    <row r="106" spans="1:7" ht="14.25" customHeight="1">
      <c r="A106" s="39">
        <v>105</v>
      </c>
      <c r="B106" s="40" t="s">
        <v>767</v>
      </c>
      <c r="C106" s="40" t="s">
        <v>637</v>
      </c>
      <c r="D106" s="43" t="s">
        <v>638</v>
      </c>
      <c r="E106" s="45" t="s">
        <v>298</v>
      </c>
      <c r="F106" s="1" t="str">
        <f>VLOOKUP(E106,'Deskripsi-EYD'!$B$2:$E$170,4,FALSE)</f>
        <v>Tidak</v>
      </c>
    </row>
    <row r="107" spans="1:7" ht="14.25" customHeight="1">
      <c r="A107" s="39">
        <v>106</v>
      </c>
      <c r="B107" s="40" t="s">
        <v>768</v>
      </c>
      <c r="C107" s="40" t="s">
        <v>637</v>
      </c>
      <c r="D107" s="43" t="s">
        <v>769</v>
      </c>
      <c r="E107" s="40" t="s">
        <v>770</v>
      </c>
      <c r="F107" s="1" t="e">
        <f>VLOOKUP(E107,'Deskripsi-EYD'!$B$2:$E$170,4,FALSE)</f>
        <v>#N/A</v>
      </c>
      <c r="G107" s="41" t="s">
        <v>771</v>
      </c>
    </row>
    <row r="108" spans="1:7" ht="14.25" customHeight="1">
      <c r="A108" s="39">
        <v>107</v>
      </c>
      <c r="B108" s="40" t="s">
        <v>772</v>
      </c>
      <c r="C108" s="40" t="s">
        <v>637</v>
      </c>
      <c r="D108" s="43" t="s">
        <v>638</v>
      </c>
      <c r="E108" s="40" t="s">
        <v>304</v>
      </c>
      <c r="F108" s="1" t="str">
        <f>VLOOKUP(E108,'Deskripsi-EYD'!$B$2:$E$170,4,FALSE)</f>
        <v>Ya</v>
      </c>
    </row>
    <row r="109" spans="1:7" ht="14.25" customHeight="1">
      <c r="A109" s="39">
        <v>108</v>
      </c>
      <c r="B109" s="44" t="s">
        <v>773</v>
      </c>
      <c r="C109" s="40" t="s">
        <v>637</v>
      </c>
      <c r="D109" s="43" t="s">
        <v>641</v>
      </c>
      <c r="E109" s="40" t="s">
        <v>307</v>
      </c>
      <c r="F109" s="1" t="str">
        <f>VLOOKUP(E109,'Deskripsi-EYD'!$B$2:$E$170,4,FALSE)</f>
        <v>Ya</v>
      </c>
    </row>
    <row r="110" spans="1:7" ht="14.25" customHeight="1">
      <c r="A110" s="39">
        <v>109</v>
      </c>
      <c r="B110" s="40" t="s">
        <v>774</v>
      </c>
      <c r="C110" s="40" t="s">
        <v>637</v>
      </c>
      <c r="D110" s="43" t="s">
        <v>638</v>
      </c>
      <c r="E110" s="40" t="s">
        <v>310</v>
      </c>
      <c r="F110" s="1" t="str">
        <f>VLOOKUP(E110,'Deskripsi-EYD'!$B$2:$E$170,4,FALSE)</f>
        <v>Ya</v>
      </c>
    </row>
    <row r="111" spans="1:7" ht="14.25" customHeight="1">
      <c r="A111" s="39">
        <v>110</v>
      </c>
      <c r="B111" s="40" t="s">
        <v>775</v>
      </c>
      <c r="C111" s="40" t="s">
        <v>637</v>
      </c>
      <c r="D111" s="43" t="s">
        <v>638</v>
      </c>
      <c r="E111" s="40" t="s">
        <v>313</v>
      </c>
      <c r="F111" s="1" t="str">
        <f>VLOOKUP(E111,'Deskripsi-EYD'!$B$2:$E$170,4,FALSE)</f>
        <v>Ya</v>
      </c>
    </row>
    <row r="112" spans="1:7" ht="14.25" customHeight="1">
      <c r="A112" s="39">
        <v>111</v>
      </c>
      <c r="B112" s="40" t="s">
        <v>776</v>
      </c>
      <c r="C112" s="40" t="s">
        <v>637</v>
      </c>
      <c r="D112" s="43" t="s">
        <v>638</v>
      </c>
      <c r="E112" s="40" t="s">
        <v>316</v>
      </c>
      <c r="F112" s="1" t="str">
        <f>VLOOKUP(E112,'Deskripsi-EYD'!$B$2:$E$170,4,FALSE)</f>
        <v>Ya</v>
      </c>
    </row>
    <row r="113" spans="1:7" ht="14.25" customHeight="1">
      <c r="A113" s="39">
        <v>112</v>
      </c>
      <c r="B113" s="40" t="s">
        <v>777</v>
      </c>
      <c r="C113" s="40" t="s">
        <v>637</v>
      </c>
      <c r="D113" s="43" t="s">
        <v>638</v>
      </c>
      <c r="E113" s="40" t="s">
        <v>316</v>
      </c>
      <c r="F113" s="1" t="str">
        <f>VLOOKUP(E113,'Deskripsi-EYD'!$B$2:$E$170,4,FALSE)</f>
        <v>Ya</v>
      </c>
    </row>
    <row r="114" spans="1:7" ht="14.25" customHeight="1">
      <c r="A114" s="39">
        <v>113</v>
      </c>
      <c r="B114" s="40" t="s">
        <v>778</v>
      </c>
      <c r="C114" s="40" t="s">
        <v>637</v>
      </c>
      <c r="D114" s="43" t="s">
        <v>638</v>
      </c>
      <c r="E114" s="40" t="s">
        <v>779</v>
      </c>
      <c r="F114" s="1" t="e">
        <f>VLOOKUP(E114,'Deskripsi-EYD'!$B$2:$E$170,4,FALSE)</f>
        <v>#N/A</v>
      </c>
    </row>
    <row r="115" spans="1:7" ht="14.25" customHeight="1">
      <c r="A115" s="39">
        <v>114</v>
      </c>
      <c r="B115" s="40" t="s">
        <v>780</v>
      </c>
      <c r="C115" s="40" t="s">
        <v>637</v>
      </c>
      <c r="D115" s="43" t="s">
        <v>638</v>
      </c>
      <c r="E115" s="40" t="s">
        <v>779</v>
      </c>
      <c r="F115" s="1" t="e">
        <f>VLOOKUP(E115,'Deskripsi-EYD'!$B$2:$E$170,4,FALSE)</f>
        <v>#N/A</v>
      </c>
    </row>
    <row r="116" spans="1:7" ht="14.25" customHeight="1">
      <c r="A116" s="39">
        <v>115</v>
      </c>
      <c r="B116" s="40" t="s">
        <v>781</v>
      </c>
      <c r="C116" s="40" t="s">
        <v>637</v>
      </c>
      <c r="D116" s="43" t="s">
        <v>638</v>
      </c>
      <c r="E116" s="40" t="s">
        <v>779</v>
      </c>
      <c r="F116" s="1" t="e">
        <f>VLOOKUP(E116,'Deskripsi-EYD'!$B$2:$E$170,4,FALSE)</f>
        <v>#N/A</v>
      </c>
    </row>
    <row r="117" spans="1:7" ht="14.25" customHeight="1">
      <c r="A117" s="39">
        <v>116</v>
      </c>
      <c r="B117" s="40" t="s">
        <v>782</v>
      </c>
      <c r="C117" s="40" t="s">
        <v>637</v>
      </c>
      <c r="D117" s="43" t="s">
        <v>638</v>
      </c>
      <c r="E117" s="40" t="s">
        <v>323</v>
      </c>
      <c r="F117" s="1" t="str">
        <f>VLOOKUP(E117,'Deskripsi-EYD'!$B$2:$E$170,4,FALSE)</f>
        <v>Ya</v>
      </c>
    </row>
    <row r="118" spans="1:7" ht="14.25" customHeight="1">
      <c r="A118" s="39">
        <v>117</v>
      </c>
      <c r="B118" s="40" t="s">
        <v>783</v>
      </c>
      <c r="C118" s="40" t="s">
        <v>637</v>
      </c>
      <c r="D118" s="43" t="s">
        <v>638</v>
      </c>
      <c r="E118" s="45" t="s">
        <v>326</v>
      </c>
      <c r="F118" s="1" t="str">
        <f>VLOOKUP(E118,'Deskripsi-EYD'!$B$2:$E$170,4,FALSE)</f>
        <v>Tidak</v>
      </c>
    </row>
    <row r="119" spans="1:7" ht="14.25" customHeight="1">
      <c r="A119" s="39">
        <v>118</v>
      </c>
      <c r="B119" s="40" t="s">
        <v>784</v>
      </c>
      <c r="C119" s="40" t="s">
        <v>637</v>
      </c>
      <c r="D119" s="43" t="s">
        <v>638</v>
      </c>
      <c r="E119" s="40" t="s">
        <v>329</v>
      </c>
      <c r="F119" s="1" t="str">
        <f>VLOOKUP(E119,'Deskripsi-EYD'!$B$2:$E$170,4,FALSE)</f>
        <v>Ya</v>
      </c>
    </row>
    <row r="120" spans="1:7" ht="14.25" customHeight="1">
      <c r="A120" s="39">
        <v>119</v>
      </c>
      <c r="B120" s="40" t="s">
        <v>785</v>
      </c>
      <c r="C120" s="40" t="s">
        <v>637</v>
      </c>
      <c r="D120" s="43" t="s">
        <v>786</v>
      </c>
      <c r="E120" s="40" t="s">
        <v>787</v>
      </c>
      <c r="F120" s="1" t="e">
        <f>VLOOKUP(E120,'Deskripsi-EYD'!$B$2:$E$170,4,FALSE)</f>
        <v>#N/A</v>
      </c>
      <c r="G120" s="41" t="s">
        <v>788</v>
      </c>
    </row>
    <row r="121" spans="1:7" ht="14.25" customHeight="1">
      <c r="A121" s="39">
        <v>120</v>
      </c>
      <c r="B121" s="40" t="s">
        <v>789</v>
      </c>
      <c r="C121" s="40" t="s">
        <v>637</v>
      </c>
      <c r="D121" s="43" t="s">
        <v>631</v>
      </c>
      <c r="E121" s="40" t="s">
        <v>338</v>
      </c>
      <c r="F121" s="1" t="str">
        <f>VLOOKUP(E121,'Deskripsi-EYD'!$B$2:$E$170,4,FALSE)</f>
        <v>Ya</v>
      </c>
    </row>
    <row r="122" spans="1:7" ht="14.25" customHeight="1">
      <c r="A122" s="39">
        <v>121</v>
      </c>
      <c r="B122" s="40" t="s">
        <v>790</v>
      </c>
      <c r="C122" s="40" t="s">
        <v>637</v>
      </c>
      <c r="D122" s="43" t="s">
        <v>644</v>
      </c>
      <c r="E122" s="40" t="s">
        <v>791</v>
      </c>
      <c r="F122" s="1" t="e">
        <f>VLOOKUP(E122,'Deskripsi-EYD'!$B$2:$E$170,4,FALSE)</f>
        <v>#N/A</v>
      </c>
    </row>
    <row r="123" spans="1:7" ht="14.25" customHeight="1">
      <c r="A123" s="39">
        <v>122</v>
      </c>
      <c r="B123" s="40" t="s">
        <v>792</v>
      </c>
      <c r="C123" s="40" t="s">
        <v>637</v>
      </c>
      <c r="D123" s="43" t="s">
        <v>638</v>
      </c>
      <c r="E123" s="40" t="s">
        <v>793</v>
      </c>
      <c r="F123" s="1" t="e">
        <f>VLOOKUP(E123,'Deskripsi-EYD'!$B$2:$E$170,4,FALSE)</f>
        <v>#N/A</v>
      </c>
    </row>
    <row r="124" spans="1:7" ht="14.25" customHeight="1">
      <c r="A124" s="39">
        <v>123</v>
      </c>
      <c r="B124" s="40" t="s">
        <v>794</v>
      </c>
      <c r="C124" s="40" t="s">
        <v>637</v>
      </c>
      <c r="D124" s="43" t="s">
        <v>638</v>
      </c>
      <c r="E124" s="40" t="s">
        <v>795</v>
      </c>
      <c r="F124" s="1" t="e">
        <f>VLOOKUP(E124,'Deskripsi-EYD'!$B$2:$E$170,4,FALSE)</f>
        <v>#N/A</v>
      </c>
    </row>
    <row r="125" spans="1:7" ht="14.25" customHeight="1">
      <c r="A125" s="39">
        <v>124</v>
      </c>
      <c r="B125" s="40" t="s">
        <v>796</v>
      </c>
      <c r="C125" s="40" t="s">
        <v>637</v>
      </c>
      <c r="D125" s="43" t="s">
        <v>797</v>
      </c>
      <c r="E125" s="40" t="s">
        <v>798</v>
      </c>
      <c r="F125" s="1" t="e">
        <f>VLOOKUP(E125,'Deskripsi-EYD'!$B$2:$E$170,4,FALSE)</f>
        <v>#N/A</v>
      </c>
      <c r="G125" s="41" t="s">
        <v>799</v>
      </c>
    </row>
    <row r="126" spans="1:7" ht="14.25" customHeight="1">
      <c r="A126" s="39">
        <v>125</v>
      </c>
      <c r="B126" s="40" t="s">
        <v>800</v>
      </c>
      <c r="C126" s="40" t="s">
        <v>637</v>
      </c>
      <c r="D126" s="43" t="s">
        <v>666</v>
      </c>
      <c r="E126" s="40" t="s">
        <v>403</v>
      </c>
      <c r="F126" s="1" t="str">
        <f>VLOOKUP(E126,'Deskripsi-EYD'!$B$2:$E$170,4,FALSE)</f>
        <v>Sebagian</v>
      </c>
    </row>
    <row r="127" spans="1:7" ht="14.25" customHeight="1">
      <c r="A127" s="39">
        <v>126</v>
      </c>
      <c r="B127" s="40" t="s">
        <v>801</v>
      </c>
      <c r="C127" s="40" t="s">
        <v>637</v>
      </c>
      <c r="D127" s="43" t="s">
        <v>802</v>
      </c>
      <c r="E127" s="45" t="s">
        <v>406</v>
      </c>
      <c r="F127" s="1" t="str">
        <f>VLOOKUP(E127,'Deskripsi-EYD'!$B$2:$E$170,4,FALSE)</f>
        <v>Tidak</v>
      </c>
      <c r="G127" s="41" t="s">
        <v>803</v>
      </c>
    </row>
    <row r="128" spans="1:7" ht="14.25" customHeight="1">
      <c r="A128" s="39">
        <v>127</v>
      </c>
      <c r="B128" s="40" t="s">
        <v>804</v>
      </c>
      <c r="C128" s="40" t="s">
        <v>637</v>
      </c>
      <c r="D128" s="43" t="s">
        <v>805</v>
      </c>
      <c r="E128" s="45" t="s">
        <v>415</v>
      </c>
      <c r="F128" s="1" t="str">
        <f>VLOOKUP(E128,'Deskripsi-EYD'!$B$2:$E$170,4,FALSE)</f>
        <v>Tidak</v>
      </c>
    </row>
    <row r="129" spans="1:6" ht="14.25" customHeight="1">
      <c r="A129" s="39">
        <v>128</v>
      </c>
      <c r="B129" s="40" t="s">
        <v>806</v>
      </c>
      <c r="C129" s="40" t="s">
        <v>637</v>
      </c>
      <c r="D129" s="43" t="s">
        <v>655</v>
      </c>
      <c r="E129" s="45" t="s">
        <v>415</v>
      </c>
      <c r="F129" s="1" t="str">
        <f>VLOOKUP(E129,'Deskripsi-EYD'!$B$2:$E$170,4,FALSE)</f>
        <v>Tidak</v>
      </c>
    </row>
    <row r="130" spans="1:6" ht="14.25" customHeight="1">
      <c r="A130" s="39">
        <v>129</v>
      </c>
      <c r="B130" s="40" t="s">
        <v>807</v>
      </c>
      <c r="C130" s="40" t="s">
        <v>637</v>
      </c>
      <c r="D130" s="43" t="s">
        <v>594</v>
      </c>
      <c r="E130" s="45" t="s">
        <v>418</v>
      </c>
      <c r="F130" s="1" t="str">
        <f>VLOOKUP(E130,'Deskripsi-EYD'!$B$2:$E$170,4,FALSE)</f>
        <v>Tidak</v>
      </c>
    </row>
    <row r="131" spans="1:6" ht="14.25" customHeight="1">
      <c r="A131" s="39">
        <v>130</v>
      </c>
      <c r="B131" s="40" t="s">
        <v>808</v>
      </c>
      <c r="C131" s="40" t="s">
        <v>637</v>
      </c>
      <c r="D131" s="43" t="s">
        <v>594</v>
      </c>
      <c r="E131" s="45" t="s">
        <v>418</v>
      </c>
      <c r="F131" s="1" t="str">
        <f>VLOOKUP(E131,'Deskripsi-EYD'!$B$2:$E$170,4,FALSE)</f>
        <v>Tidak</v>
      </c>
    </row>
    <row r="132" spans="1:6" ht="14.25" customHeight="1">
      <c r="A132" s="39">
        <v>131</v>
      </c>
      <c r="B132" s="40" t="s">
        <v>809</v>
      </c>
      <c r="C132" s="40" t="s">
        <v>637</v>
      </c>
      <c r="D132" s="43" t="s">
        <v>655</v>
      </c>
      <c r="E132" s="45" t="s">
        <v>421</v>
      </c>
      <c r="F132" s="1" t="str">
        <f>VLOOKUP(E132,'Deskripsi-EYD'!$B$2:$E$170,4,FALSE)</f>
        <v>Tidak</v>
      </c>
    </row>
    <row r="133" spans="1:6" ht="14.25" customHeight="1">
      <c r="A133" s="39">
        <v>132</v>
      </c>
      <c r="B133" s="40" t="s">
        <v>810</v>
      </c>
      <c r="C133" s="40" t="s">
        <v>637</v>
      </c>
      <c r="D133" s="43" t="s">
        <v>655</v>
      </c>
      <c r="E133" s="45" t="s">
        <v>421</v>
      </c>
      <c r="F133" s="1" t="str">
        <f>VLOOKUP(E133,'Deskripsi-EYD'!$B$2:$E$170,4,FALSE)</f>
        <v>Tidak</v>
      </c>
    </row>
    <row r="134" spans="1:6" ht="14.25" customHeight="1">
      <c r="A134" s="39">
        <v>133</v>
      </c>
      <c r="B134" s="40" t="s">
        <v>811</v>
      </c>
      <c r="C134" s="40" t="s">
        <v>637</v>
      </c>
      <c r="D134" s="43" t="s">
        <v>638</v>
      </c>
      <c r="E134" s="40" t="s">
        <v>425</v>
      </c>
      <c r="F134" s="1" t="str">
        <f>VLOOKUP(E134,'Deskripsi-EYD'!$B$2:$E$170,4,FALSE)</f>
        <v>Sebagian</v>
      </c>
    </row>
    <row r="135" spans="1:6" ht="14.25" customHeight="1">
      <c r="A135" s="39">
        <v>134</v>
      </c>
      <c r="B135" s="40" t="s">
        <v>812</v>
      </c>
      <c r="C135" s="40" t="s">
        <v>637</v>
      </c>
      <c r="D135" s="43" t="s">
        <v>661</v>
      </c>
      <c r="E135" s="45" t="s">
        <v>428</v>
      </c>
      <c r="F135" s="1" t="str">
        <f>VLOOKUP(E135,'Deskripsi-EYD'!$B$2:$E$170,4,FALSE)</f>
        <v>Tidak</v>
      </c>
    </row>
    <row r="136" spans="1:6" ht="14.25" customHeight="1">
      <c r="A136" s="39">
        <v>135</v>
      </c>
      <c r="B136" s="40" t="s">
        <v>813</v>
      </c>
      <c r="C136" s="40" t="s">
        <v>637</v>
      </c>
      <c r="D136" s="43" t="s">
        <v>661</v>
      </c>
      <c r="E136" s="45" t="s">
        <v>428</v>
      </c>
      <c r="F136" s="1" t="str">
        <f>VLOOKUP(E136,'Deskripsi-EYD'!$B$2:$E$170,4,FALSE)</f>
        <v>Tidak</v>
      </c>
    </row>
    <row r="137" spans="1:6" ht="14.25" customHeight="1">
      <c r="A137" s="39">
        <v>136</v>
      </c>
      <c r="B137" s="40" t="s">
        <v>814</v>
      </c>
      <c r="C137" s="40" t="s">
        <v>637</v>
      </c>
      <c r="D137" s="43" t="s">
        <v>661</v>
      </c>
      <c r="E137" s="45" t="s">
        <v>439</v>
      </c>
      <c r="F137" s="1" t="str">
        <f>VLOOKUP(E137,'Deskripsi-EYD'!$B$2:$E$170,4,FALSE)</f>
        <v>Tidak</v>
      </c>
    </row>
    <row r="138" spans="1:6" ht="14.25" customHeight="1">
      <c r="A138" s="39">
        <v>137</v>
      </c>
      <c r="B138" s="40" t="s">
        <v>815</v>
      </c>
      <c r="C138" s="40" t="s">
        <v>637</v>
      </c>
      <c r="D138" s="40" t="s">
        <v>816</v>
      </c>
      <c r="E138" s="45" t="s">
        <v>445</v>
      </c>
      <c r="F138" s="1" t="str">
        <f>VLOOKUP(E138,'Deskripsi-EYD'!$B$2:$E$170,4,FALSE)</f>
        <v>Tidak</v>
      </c>
    </row>
    <row r="139" spans="1:6" ht="14.25" customHeight="1">
      <c r="A139" s="39">
        <v>138</v>
      </c>
      <c r="B139" s="40" t="s">
        <v>817</v>
      </c>
      <c r="C139" s="40" t="s">
        <v>637</v>
      </c>
      <c r="D139" s="40" t="s">
        <v>638</v>
      </c>
      <c r="E139" s="45" t="s">
        <v>465</v>
      </c>
      <c r="F139" s="1" t="str">
        <f>VLOOKUP(E139,'Deskripsi-EYD'!$B$2:$E$170,4,FALSE)</f>
        <v>Tidak</v>
      </c>
    </row>
    <row r="140" spans="1:6" ht="14.25" customHeight="1">
      <c r="A140" s="39">
        <v>139</v>
      </c>
      <c r="B140" s="40" t="s">
        <v>818</v>
      </c>
      <c r="C140" s="40" t="s">
        <v>637</v>
      </c>
      <c r="D140" s="43" t="s">
        <v>805</v>
      </c>
      <c r="E140" s="40" t="s">
        <v>473</v>
      </c>
      <c r="F140" s="1" t="str">
        <f>VLOOKUP(E140,'Deskripsi-EYD'!$B$2:$E$170,4,FALSE)</f>
        <v>Ya</v>
      </c>
    </row>
    <row r="141" spans="1:6" ht="14.25" customHeight="1">
      <c r="A141" s="39">
        <v>140</v>
      </c>
      <c r="B141" s="40" t="s">
        <v>819</v>
      </c>
      <c r="C141" s="40" t="s">
        <v>637</v>
      </c>
      <c r="D141" s="40" t="s">
        <v>638</v>
      </c>
      <c r="E141" s="45" t="s">
        <v>479</v>
      </c>
      <c r="F141" s="1" t="str">
        <f>VLOOKUP(E141,'Deskripsi-EYD'!$B$2:$E$170,4,FALSE)</f>
        <v>Tidak</v>
      </c>
    </row>
    <row r="142" spans="1:6" ht="14.25" customHeight="1">
      <c r="A142" s="39">
        <v>141</v>
      </c>
      <c r="B142" s="40" t="s">
        <v>820</v>
      </c>
      <c r="C142" s="40" t="s">
        <v>637</v>
      </c>
      <c r="D142" s="43" t="s">
        <v>821</v>
      </c>
      <c r="E142" s="40" t="s">
        <v>822</v>
      </c>
      <c r="F142" s="1" t="e">
        <f>VLOOKUP(E142,'Deskripsi-EYD'!$B$2:$E$170,4,FALSE)</f>
        <v>#N/A</v>
      </c>
    </row>
    <row r="143" spans="1:6" ht="14.25" customHeight="1">
      <c r="A143" s="39">
        <v>142</v>
      </c>
      <c r="B143" s="40" t="s">
        <v>823</v>
      </c>
      <c r="C143" s="40" t="s">
        <v>637</v>
      </c>
      <c r="D143" s="40" t="s">
        <v>663</v>
      </c>
      <c r="E143" s="45" t="s">
        <v>492</v>
      </c>
      <c r="F143" s="1" t="str">
        <f>VLOOKUP(E143,'Deskripsi-EYD'!$B$2:$E$170,4,FALSE)</f>
        <v>Tidak</v>
      </c>
    </row>
    <row r="144" spans="1:6" ht="14.25" customHeight="1">
      <c r="A144" s="39">
        <v>143</v>
      </c>
      <c r="B144" s="40" t="s">
        <v>824</v>
      </c>
      <c r="C144" s="40" t="s">
        <v>637</v>
      </c>
      <c r="D144" s="40" t="s">
        <v>663</v>
      </c>
      <c r="E144" s="45" t="s">
        <v>492</v>
      </c>
      <c r="F144" s="1" t="str">
        <f>VLOOKUP(E144,'Deskripsi-EYD'!$B$2:$E$170,4,FALSE)</f>
        <v>Tidak</v>
      </c>
    </row>
    <row r="145" spans="1:6" ht="14.25" customHeight="1">
      <c r="A145" s="39">
        <v>144</v>
      </c>
      <c r="B145" s="40" t="s">
        <v>825</v>
      </c>
      <c r="C145" s="40" t="s">
        <v>637</v>
      </c>
      <c r="D145" s="43" t="s">
        <v>826</v>
      </c>
      <c r="E145" s="40" t="s">
        <v>498</v>
      </c>
      <c r="F145" s="1" t="str">
        <f>VLOOKUP(E145,'Deskripsi-EYD'!$B$2:$E$170,4,FALSE)</f>
        <v>Sebagian</v>
      </c>
    </row>
    <row r="146" spans="1:6" ht="14.25" customHeight="1">
      <c r="A146" s="39">
        <v>145</v>
      </c>
      <c r="B146" s="44" t="s">
        <v>827</v>
      </c>
      <c r="C146" s="40" t="s">
        <v>637</v>
      </c>
      <c r="D146" s="43" t="s">
        <v>651</v>
      </c>
      <c r="E146" s="40" t="s">
        <v>516</v>
      </c>
      <c r="F146" s="1" t="str">
        <f>VLOOKUP(E146,'Deskripsi-EYD'!$B$2:$E$170,4,FALSE)</f>
        <v>Sebagian</v>
      </c>
    </row>
    <row r="147" spans="1:6" ht="14.25" customHeight="1">
      <c r="A147" s="39">
        <v>146</v>
      </c>
      <c r="B147" s="40" t="s">
        <v>828</v>
      </c>
      <c r="C147" s="40" t="s">
        <v>637</v>
      </c>
      <c r="D147" s="40" t="s">
        <v>829</v>
      </c>
      <c r="E147" s="45" t="s">
        <v>525</v>
      </c>
      <c r="F147" s="1" t="str">
        <f>VLOOKUP(E147,'Deskripsi-EYD'!$B$2:$E$170,4,FALSE)</f>
        <v>Tidak</v>
      </c>
    </row>
    <row r="148" spans="1:6" ht="14.25" customHeight="1">
      <c r="A148" s="39">
        <v>147</v>
      </c>
      <c r="B148" s="40" t="s">
        <v>830</v>
      </c>
      <c r="C148" s="40" t="s">
        <v>637</v>
      </c>
      <c r="D148" s="40"/>
      <c r="E148" s="45" t="s">
        <v>531</v>
      </c>
      <c r="F148" s="1" t="str">
        <f>VLOOKUP(E148,'Deskripsi-EYD'!$B$2:$E$170,4,FALSE)</f>
        <v>Tidak</v>
      </c>
    </row>
    <row r="149" spans="1:6" ht="14.25" customHeight="1">
      <c r="A149" s="39">
        <v>148</v>
      </c>
      <c r="B149" s="44" t="s">
        <v>831</v>
      </c>
      <c r="C149" s="40" t="s">
        <v>637</v>
      </c>
      <c r="D149" s="40"/>
      <c r="E149" s="45" t="s">
        <v>534</v>
      </c>
      <c r="F149" s="1" t="str">
        <f>VLOOKUP(E149,'Deskripsi-EYD'!$B$2:$E$170,4,FALSE)</f>
        <v>Tidak</v>
      </c>
    </row>
    <row r="150" spans="1:6" ht="14.25" customHeight="1">
      <c r="A150" s="39">
        <v>149</v>
      </c>
      <c r="B150" s="40" t="s">
        <v>832</v>
      </c>
      <c r="C150" s="40" t="s">
        <v>637</v>
      </c>
      <c r="D150" s="40"/>
      <c r="E150" s="45" t="s">
        <v>537</v>
      </c>
      <c r="F150" s="1" t="str">
        <f>VLOOKUP(E150,'Deskripsi-EYD'!$B$2:$E$170,4,FALSE)</f>
        <v>Tidak</v>
      </c>
    </row>
    <row r="151" spans="1:6" ht="14.25" customHeight="1">
      <c r="A151" s="39">
        <v>150</v>
      </c>
      <c r="B151" s="40" t="s">
        <v>833</v>
      </c>
      <c r="C151" s="40" t="s">
        <v>637</v>
      </c>
      <c r="D151" s="40"/>
      <c r="E151" s="45" t="s">
        <v>543</v>
      </c>
      <c r="F151" s="1" t="str">
        <f>VLOOKUP(E151,'Deskripsi-EYD'!$B$2:$E$170,4,FALSE)</f>
        <v>Tidak</v>
      </c>
    </row>
    <row r="152" spans="1:6" ht="14.25" customHeight="1">
      <c r="A152" s="39">
        <v>151</v>
      </c>
      <c r="B152" s="40" t="s">
        <v>834</v>
      </c>
      <c r="C152" s="40" t="s">
        <v>637</v>
      </c>
      <c r="D152" s="40"/>
      <c r="E152" s="45" t="s">
        <v>567</v>
      </c>
      <c r="F152" s="1" t="str">
        <f>VLOOKUP(E152,'Deskripsi-EYD'!$B$2:$E$170,4,FALSE)</f>
        <v>Tidak</v>
      </c>
    </row>
    <row r="153" spans="1:6" ht="14.25" customHeight="1">
      <c r="A153" s="34"/>
    </row>
    <row r="154" spans="1:6" ht="14.25" customHeight="1">
      <c r="A154" s="34"/>
    </row>
    <row r="155" spans="1:6" ht="14.25" customHeight="1">
      <c r="A155" s="34"/>
    </row>
    <row r="156" spans="1:6" ht="14.25" customHeight="1">
      <c r="A156" s="34"/>
    </row>
    <row r="157" spans="1:6" ht="14.25" customHeight="1">
      <c r="A157" s="34"/>
    </row>
    <row r="158" spans="1:6" ht="14.25" customHeight="1">
      <c r="A158" s="34"/>
    </row>
    <row r="159" spans="1:6" ht="14.25" customHeight="1">
      <c r="A159" s="34"/>
    </row>
    <row r="160" spans="1:6" ht="14.25" customHeight="1">
      <c r="A160" s="34"/>
    </row>
    <row r="161" spans="1:1" ht="14.25" customHeight="1">
      <c r="A161" s="34"/>
    </row>
    <row r="162" spans="1:1" ht="14.25" customHeight="1">
      <c r="A162" s="34"/>
    </row>
    <row r="163" spans="1:1" ht="14.25" customHeight="1">
      <c r="A163" s="34"/>
    </row>
    <row r="164" spans="1:1" ht="14.25" customHeight="1">
      <c r="A164" s="34"/>
    </row>
    <row r="165" spans="1:1" ht="14.25" customHeight="1">
      <c r="A165" s="34"/>
    </row>
    <row r="166" spans="1:1" ht="14.25" customHeight="1">
      <c r="A166" s="34"/>
    </row>
    <row r="167" spans="1:1" ht="14.25" customHeight="1">
      <c r="A167" s="34"/>
    </row>
    <row r="168" spans="1:1" ht="14.25" customHeight="1">
      <c r="A168" s="34"/>
    </row>
    <row r="169" spans="1:1" ht="14.25" customHeight="1">
      <c r="A169" s="34"/>
    </row>
    <row r="170" spans="1:1" ht="14.25" customHeight="1">
      <c r="A170" s="34"/>
    </row>
    <row r="171" spans="1:1" ht="14.25" customHeight="1">
      <c r="A171" s="34"/>
    </row>
    <row r="172" spans="1:1" ht="14.25" customHeight="1">
      <c r="A172" s="34"/>
    </row>
    <row r="173" spans="1:1" ht="14.25" customHeight="1">
      <c r="A173" s="34"/>
    </row>
    <row r="174" spans="1:1" ht="14.25" customHeight="1">
      <c r="A174" s="34"/>
    </row>
    <row r="175" spans="1:1" ht="14.25" customHeight="1">
      <c r="A175" s="34"/>
    </row>
    <row r="176" spans="1:1" ht="14.25" customHeight="1">
      <c r="A176" s="34"/>
    </row>
    <row r="177" spans="1:1" ht="14.25" customHeight="1">
      <c r="A177" s="34"/>
    </row>
    <row r="178" spans="1:1" ht="14.25" customHeight="1">
      <c r="A178" s="34"/>
    </row>
    <row r="179" spans="1:1" ht="14.25" customHeight="1">
      <c r="A179" s="34"/>
    </row>
    <row r="180" spans="1:1" ht="14.25" customHeight="1">
      <c r="A180" s="34"/>
    </row>
    <row r="181" spans="1:1" ht="14.25" customHeight="1">
      <c r="A181" s="34"/>
    </row>
    <row r="182" spans="1:1" ht="14.25" customHeight="1">
      <c r="A182" s="34"/>
    </row>
    <row r="183" spans="1:1" ht="14.25" customHeight="1">
      <c r="A183" s="34"/>
    </row>
    <row r="184" spans="1:1" ht="14.25" customHeight="1">
      <c r="A184" s="34"/>
    </row>
    <row r="185" spans="1:1" ht="14.25" customHeight="1">
      <c r="A185" s="34"/>
    </row>
    <row r="186" spans="1:1" ht="14.25" customHeight="1">
      <c r="A186" s="34"/>
    </row>
    <row r="187" spans="1:1" ht="14.25" customHeight="1">
      <c r="A187" s="34"/>
    </row>
    <row r="188" spans="1:1" ht="14.25" customHeight="1">
      <c r="A188" s="34"/>
    </row>
    <row r="189" spans="1:1" ht="14.25" customHeight="1">
      <c r="A189" s="34"/>
    </row>
    <row r="190" spans="1:1" ht="14.25" customHeight="1">
      <c r="A190" s="34"/>
    </row>
    <row r="191" spans="1:1" ht="14.25" customHeight="1">
      <c r="A191" s="34"/>
    </row>
    <row r="192" spans="1:1" ht="14.25" customHeight="1">
      <c r="A192" s="34"/>
    </row>
    <row r="193" spans="1:1" ht="14.25" customHeight="1">
      <c r="A193" s="34"/>
    </row>
    <row r="194" spans="1:1" ht="14.25" customHeight="1">
      <c r="A194" s="34"/>
    </row>
    <row r="195" spans="1:1" ht="14.25" customHeight="1">
      <c r="A195" s="34"/>
    </row>
    <row r="196" spans="1:1" ht="14.25" customHeight="1">
      <c r="A196" s="34"/>
    </row>
    <row r="197" spans="1:1" ht="14.25" customHeight="1">
      <c r="A197" s="34"/>
    </row>
    <row r="198" spans="1:1" ht="14.25" customHeight="1">
      <c r="A198" s="34"/>
    </row>
    <row r="199" spans="1:1" ht="14.25" customHeight="1">
      <c r="A199" s="34"/>
    </row>
    <row r="200" spans="1:1" ht="14.25" customHeight="1">
      <c r="A200" s="34"/>
    </row>
    <row r="201" spans="1:1" ht="14.25" customHeight="1">
      <c r="A201" s="34"/>
    </row>
    <row r="202" spans="1:1" ht="14.25" customHeight="1">
      <c r="A202" s="34"/>
    </row>
    <row r="203" spans="1:1" ht="14.25" customHeight="1">
      <c r="A203" s="34"/>
    </row>
    <row r="204" spans="1:1" ht="14.25" customHeight="1">
      <c r="A204" s="34"/>
    </row>
    <row r="205" spans="1:1" ht="14.25" customHeight="1">
      <c r="A205" s="34"/>
    </row>
    <row r="206" spans="1:1" ht="14.25" customHeight="1">
      <c r="A206" s="34"/>
    </row>
    <row r="207" spans="1:1" ht="14.25" customHeight="1">
      <c r="A207" s="34"/>
    </row>
    <row r="208" spans="1:1" ht="14.25" customHeight="1">
      <c r="A208" s="34"/>
    </row>
    <row r="209" spans="1:1" ht="14.25" customHeight="1">
      <c r="A209" s="34"/>
    </row>
    <row r="210" spans="1:1" ht="14.25" customHeight="1">
      <c r="A210" s="34"/>
    </row>
    <row r="211" spans="1:1" ht="14.25" customHeight="1">
      <c r="A211" s="34"/>
    </row>
    <row r="212" spans="1:1" ht="14.25" customHeight="1">
      <c r="A212" s="34"/>
    </row>
    <row r="213" spans="1:1" ht="14.25" customHeight="1">
      <c r="A213" s="34"/>
    </row>
    <row r="214" spans="1:1" ht="14.25" customHeight="1">
      <c r="A214" s="34"/>
    </row>
    <row r="215" spans="1:1" ht="14.25" customHeight="1">
      <c r="A215" s="34"/>
    </row>
    <row r="216" spans="1:1" ht="14.25" customHeight="1">
      <c r="A216" s="34"/>
    </row>
    <row r="217" spans="1:1" ht="14.25" customHeight="1">
      <c r="A217" s="34"/>
    </row>
    <row r="218" spans="1:1" ht="14.25" customHeight="1">
      <c r="A218" s="34"/>
    </row>
    <row r="219" spans="1:1" ht="14.25" customHeight="1">
      <c r="A219" s="34"/>
    </row>
    <row r="220" spans="1:1" ht="14.25" customHeight="1">
      <c r="A220" s="34"/>
    </row>
    <row r="221" spans="1:1" ht="14.25" customHeight="1">
      <c r="A221" s="34"/>
    </row>
    <row r="222" spans="1:1" ht="14.25" customHeight="1">
      <c r="A222" s="34"/>
    </row>
    <row r="223" spans="1:1" ht="14.25" customHeight="1">
      <c r="A223" s="34"/>
    </row>
    <row r="224" spans="1:1" ht="14.25" customHeight="1">
      <c r="A224" s="34"/>
    </row>
    <row r="225" spans="1:1" ht="14.25" customHeight="1">
      <c r="A225" s="34"/>
    </row>
    <row r="226" spans="1:1" ht="14.25" customHeight="1">
      <c r="A226" s="34"/>
    </row>
    <row r="227" spans="1:1" ht="14.25" customHeight="1">
      <c r="A227" s="34"/>
    </row>
    <row r="228" spans="1:1" ht="14.25" customHeight="1">
      <c r="A228" s="34"/>
    </row>
    <row r="229" spans="1:1" ht="14.25" customHeight="1">
      <c r="A229" s="34"/>
    </row>
    <row r="230" spans="1:1" ht="14.25" customHeight="1">
      <c r="A230" s="34"/>
    </row>
    <row r="231" spans="1:1" ht="14.25" customHeight="1">
      <c r="A231" s="34"/>
    </row>
    <row r="232" spans="1:1" ht="14.25" customHeight="1">
      <c r="A232" s="34"/>
    </row>
    <row r="233" spans="1:1" ht="14.25" customHeight="1">
      <c r="A233" s="34"/>
    </row>
    <row r="234" spans="1:1" ht="14.25" customHeight="1">
      <c r="A234" s="34"/>
    </row>
    <row r="235" spans="1:1" ht="14.25" customHeight="1">
      <c r="A235" s="34"/>
    </row>
    <row r="236" spans="1:1" ht="14.25" customHeight="1">
      <c r="A236" s="34"/>
    </row>
    <row r="237" spans="1:1" ht="14.25" customHeight="1">
      <c r="A237" s="34"/>
    </row>
    <row r="238" spans="1:1" ht="14.25" customHeight="1">
      <c r="A238" s="34"/>
    </row>
    <row r="239" spans="1:1" ht="14.25" customHeight="1">
      <c r="A239" s="34"/>
    </row>
    <row r="240" spans="1:1" ht="14.25" customHeight="1">
      <c r="A240" s="34"/>
    </row>
    <row r="241" spans="1:1" ht="14.25" customHeight="1">
      <c r="A241" s="34"/>
    </row>
    <row r="242" spans="1:1" ht="14.25" customHeight="1">
      <c r="A242" s="34"/>
    </row>
    <row r="243" spans="1:1" ht="14.25" customHeight="1">
      <c r="A243" s="34"/>
    </row>
    <row r="244" spans="1:1" ht="14.25" customHeight="1">
      <c r="A244" s="34"/>
    </row>
    <row r="245" spans="1:1" ht="14.25" customHeight="1">
      <c r="A245" s="34"/>
    </row>
    <row r="246" spans="1:1" ht="14.25" customHeight="1">
      <c r="A246" s="34"/>
    </row>
    <row r="247" spans="1:1" ht="14.25" customHeight="1">
      <c r="A247" s="34"/>
    </row>
    <row r="248" spans="1:1" ht="14.25" customHeight="1">
      <c r="A248" s="34"/>
    </row>
    <row r="249" spans="1:1" ht="14.25" customHeight="1">
      <c r="A249" s="34"/>
    </row>
    <row r="250" spans="1:1" ht="14.25" customHeight="1">
      <c r="A250" s="34"/>
    </row>
    <row r="251" spans="1:1" ht="14.25" customHeight="1">
      <c r="A251" s="34"/>
    </row>
    <row r="252" spans="1:1" ht="14.25" customHeight="1">
      <c r="A252" s="34"/>
    </row>
    <row r="253" spans="1:1" ht="14.25" customHeight="1">
      <c r="A253" s="34"/>
    </row>
    <row r="254" spans="1:1" ht="14.25" customHeight="1">
      <c r="A254" s="34"/>
    </row>
    <row r="255" spans="1:1" ht="14.25" customHeight="1">
      <c r="A255" s="34"/>
    </row>
    <row r="256" spans="1:1" ht="14.25" customHeight="1">
      <c r="A256" s="34"/>
    </row>
    <row r="257" spans="1:1" ht="14.25" customHeight="1">
      <c r="A257" s="34"/>
    </row>
    <row r="258" spans="1:1" ht="14.25" customHeight="1">
      <c r="A258" s="34"/>
    </row>
    <row r="259" spans="1:1" ht="14.25" customHeight="1">
      <c r="A259" s="34"/>
    </row>
    <row r="260" spans="1:1" ht="14.25" customHeight="1">
      <c r="A260" s="34"/>
    </row>
    <row r="261" spans="1:1" ht="14.25" customHeight="1">
      <c r="A261" s="34"/>
    </row>
    <row r="262" spans="1:1" ht="14.25" customHeight="1">
      <c r="A262" s="34"/>
    </row>
    <row r="263" spans="1:1" ht="14.25" customHeight="1">
      <c r="A263" s="34"/>
    </row>
    <row r="264" spans="1:1" ht="14.25" customHeight="1">
      <c r="A264" s="34"/>
    </row>
    <row r="265" spans="1:1" ht="14.25" customHeight="1">
      <c r="A265" s="34"/>
    </row>
    <row r="266" spans="1:1" ht="14.25" customHeight="1">
      <c r="A266" s="34"/>
    </row>
    <row r="267" spans="1:1" ht="14.25" customHeight="1">
      <c r="A267" s="34"/>
    </row>
    <row r="268" spans="1:1" ht="14.25" customHeight="1">
      <c r="A268" s="34"/>
    </row>
    <row r="269" spans="1:1" ht="14.25" customHeight="1">
      <c r="A269" s="34"/>
    </row>
    <row r="270" spans="1:1" ht="14.25" customHeight="1">
      <c r="A270" s="34"/>
    </row>
    <row r="271" spans="1:1" ht="14.25" customHeight="1">
      <c r="A271" s="34"/>
    </row>
    <row r="272" spans="1:1" ht="14.25" customHeight="1">
      <c r="A272" s="34"/>
    </row>
    <row r="273" spans="1:1" ht="14.25" customHeight="1">
      <c r="A273" s="34"/>
    </row>
    <row r="274" spans="1:1" ht="14.25" customHeight="1">
      <c r="A274" s="34"/>
    </row>
    <row r="275" spans="1:1" ht="14.25" customHeight="1">
      <c r="A275" s="34"/>
    </row>
    <row r="276" spans="1:1" ht="14.25" customHeight="1">
      <c r="A276" s="34"/>
    </row>
    <row r="277" spans="1:1" ht="14.25" customHeight="1">
      <c r="A277" s="34"/>
    </row>
    <row r="278" spans="1:1" ht="14.25" customHeight="1">
      <c r="A278" s="34"/>
    </row>
    <row r="279" spans="1:1" ht="14.25" customHeight="1">
      <c r="A279" s="34"/>
    </row>
    <row r="280" spans="1:1" ht="14.25" customHeight="1">
      <c r="A280" s="34"/>
    </row>
    <row r="281" spans="1:1" ht="14.25" customHeight="1">
      <c r="A281" s="34"/>
    </row>
    <row r="282" spans="1:1" ht="14.25" customHeight="1">
      <c r="A282" s="34"/>
    </row>
    <row r="283" spans="1:1" ht="14.25" customHeight="1">
      <c r="A283" s="34"/>
    </row>
    <row r="284" spans="1:1" ht="14.25" customHeight="1">
      <c r="A284" s="34"/>
    </row>
    <row r="285" spans="1:1" ht="14.25" customHeight="1">
      <c r="A285" s="34"/>
    </row>
    <row r="286" spans="1:1" ht="14.25" customHeight="1">
      <c r="A286" s="34"/>
    </row>
    <row r="287" spans="1:1" ht="14.25" customHeight="1">
      <c r="A287" s="34"/>
    </row>
    <row r="288" spans="1:1" ht="14.25" customHeight="1">
      <c r="A288" s="34"/>
    </row>
    <row r="289" spans="1:1" ht="14.25" customHeight="1">
      <c r="A289" s="34"/>
    </row>
    <row r="290" spans="1:1" ht="14.25" customHeight="1">
      <c r="A290" s="34"/>
    </row>
    <row r="291" spans="1:1" ht="14.25" customHeight="1">
      <c r="A291" s="34"/>
    </row>
    <row r="292" spans="1:1" ht="14.25" customHeight="1">
      <c r="A292" s="34"/>
    </row>
    <row r="293" spans="1:1" ht="14.25" customHeight="1">
      <c r="A293" s="34"/>
    </row>
    <row r="294" spans="1:1" ht="14.25" customHeight="1">
      <c r="A294" s="34"/>
    </row>
    <row r="295" spans="1:1" ht="14.25" customHeight="1">
      <c r="A295" s="34"/>
    </row>
    <row r="296" spans="1:1" ht="14.25" customHeight="1">
      <c r="A296" s="34"/>
    </row>
    <row r="297" spans="1:1" ht="14.25" customHeight="1">
      <c r="A297" s="34"/>
    </row>
    <row r="298" spans="1:1" ht="14.25" customHeight="1">
      <c r="A298" s="34"/>
    </row>
    <row r="299" spans="1:1" ht="14.25" customHeight="1">
      <c r="A299" s="34"/>
    </row>
    <row r="300" spans="1:1" ht="14.25" customHeight="1">
      <c r="A300" s="34"/>
    </row>
    <row r="301" spans="1:1" ht="14.25" customHeight="1">
      <c r="A301" s="34"/>
    </row>
    <row r="302" spans="1:1" ht="14.25" customHeight="1">
      <c r="A302" s="34"/>
    </row>
    <row r="303" spans="1:1" ht="14.25" customHeight="1">
      <c r="A303" s="34"/>
    </row>
    <row r="304" spans="1:1" ht="14.25" customHeight="1">
      <c r="A304" s="34"/>
    </row>
    <row r="305" spans="1:1" ht="14.25" customHeight="1">
      <c r="A305" s="34"/>
    </row>
    <row r="306" spans="1:1" ht="14.25" customHeight="1">
      <c r="A306" s="34"/>
    </row>
    <row r="307" spans="1:1" ht="14.25" customHeight="1">
      <c r="A307" s="34"/>
    </row>
    <row r="308" spans="1:1" ht="14.25" customHeight="1">
      <c r="A308" s="34"/>
    </row>
    <row r="309" spans="1:1" ht="14.25" customHeight="1">
      <c r="A309" s="34"/>
    </row>
    <row r="310" spans="1:1" ht="14.25" customHeight="1">
      <c r="A310" s="34"/>
    </row>
    <row r="311" spans="1:1" ht="14.25" customHeight="1">
      <c r="A311" s="34"/>
    </row>
    <row r="312" spans="1:1" ht="14.25" customHeight="1">
      <c r="A312" s="34"/>
    </row>
    <row r="313" spans="1:1" ht="14.25" customHeight="1">
      <c r="A313" s="34"/>
    </row>
    <row r="314" spans="1:1" ht="14.25" customHeight="1">
      <c r="A314" s="34"/>
    </row>
    <row r="315" spans="1:1" ht="14.25" customHeight="1">
      <c r="A315" s="34"/>
    </row>
    <row r="316" spans="1:1" ht="14.25" customHeight="1">
      <c r="A316" s="34"/>
    </row>
    <row r="317" spans="1:1" ht="14.25" customHeight="1">
      <c r="A317" s="34"/>
    </row>
    <row r="318" spans="1:1" ht="14.25" customHeight="1">
      <c r="A318" s="34"/>
    </row>
    <row r="319" spans="1:1" ht="14.25" customHeight="1">
      <c r="A319" s="34"/>
    </row>
    <row r="320" spans="1:1" ht="14.25" customHeight="1">
      <c r="A320" s="34"/>
    </row>
    <row r="321" spans="1:1" ht="14.25" customHeight="1">
      <c r="A321" s="34"/>
    </row>
    <row r="322" spans="1:1" ht="14.25" customHeight="1">
      <c r="A322" s="34"/>
    </row>
    <row r="323" spans="1:1" ht="14.25" customHeight="1">
      <c r="A323" s="34"/>
    </row>
    <row r="324" spans="1:1" ht="14.25" customHeight="1">
      <c r="A324" s="34"/>
    </row>
    <row r="325" spans="1:1" ht="14.25" customHeight="1">
      <c r="A325" s="34"/>
    </row>
    <row r="326" spans="1:1" ht="14.25" customHeight="1">
      <c r="A326" s="34"/>
    </row>
    <row r="327" spans="1:1" ht="14.25" customHeight="1">
      <c r="A327" s="34"/>
    </row>
    <row r="328" spans="1:1" ht="14.25" customHeight="1">
      <c r="A328" s="34"/>
    </row>
    <row r="329" spans="1:1" ht="14.25" customHeight="1">
      <c r="A329" s="34"/>
    </row>
    <row r="330" spans="1:1" ht="14.25" customHeight="1">
      <c r="A330" s="34"/>
    </row>
    <row r="331" spans="1:1" ht="14.25" customHeight="1">
      <c r="A331" s="34"/>
    </row>
    <row r="332" spans="1:1" ht="14.25" customHeight="1">
      <c r="A332" s="34"/>
    </row>
    <row r="333" spans="1:1" ht="14.25" customHeight="1">
      <c r="A333" s="34"/>
    </row>
    <row r="334" spans="1:1" ht="14.25" customHeight="1">
      <c r="A334" s="34"/>
    </row>
    <row r="335" spans="1:1" ht="14.25" customHeight="1">
      <c r="A335" s="34"/>
    </row>
    <row r="336" spans="1:1" ht="14.25" customHeight="1">
      <c r="A336" s="34"/>
    </row>
    <row r="337" spans="1:1" ht="14.25" customHeight="1">
      <c r="A337" s="34"/>
    </row>
    <row r="338" spans="1:1" ht="14.25" customHeight="1">
      <c r="A338" s="34"/>
    </row>
    <row r="339" spans="1:1" ht="14.25" customHeight="1">
      <c r="A339" s="34"/>
    </row>
    <row r="340" spans="1:1" ht="14.25" customHeight="1">
      <c r="A340" s="34"/>
    </row>
    <row r="341" spans="1:1" ht="14.25" customHeight="1">
      <c r="A341" s="34"/>
    </row>
    <row r="342" spans="1:1" ht="14.25" customHeight="1">
      <c r="A342" s="34"/>
    </row>
    <row r="343" spans="1:1" ht="14.25" customHeight="1">
      <c r="A343" s="34"/>
    </row>
    <row r="344" spans="1:1" ht="14.25" customHeight="1">
      <c r="A344" s="34"/>
    </row>
    <row r="345" spans="1:1" ht="14.25" customHeight="1">
      <c r="A345" s="34"/>
    </row>
    <row r="346" spans="1:1" ht="14.25" customHeight="1">
      <c r="A346" s="34"/>
    </row>
    <row r="347" spans="1:1" ht="14.25" customHeight="1">
      <c r="A347" s="34"/>
    </row>
    <row r="348" spans="1:1" ht="14.25" customHeight="1">
      <c r="A348" s="34"/>
    </row>
    <row r="349" spans="1:1" ht="14.25" customHeight="1">
      <c r="A349" s="34"/>
    </row>
    <row r="350" spans="1:1" ht="14.25" customHeight="1">
      <c r="A350" s="34"/>
    </row>
    <row r="351" spans="1:1" ht="14.25" customHeight="1">
      <c r="A351" s="34"/>
    </row>
    <row r="352" spans="1:1" ht="14.25" customHeight="1">
      <c r="A352" s="34"/>
    </row>
    <row r="353" spans="1:1" ht="14.25" customHeight="1">
      <c r="A353" s="34"/>
    </row>
    <row r="354" spans="1:1" ht="14.25" customHeight="1">
      <c r="A354" s="34"/>
    </row>
    <row r="355" spans="1:1" ht="14.25" customHeight="1">
      <c r="A355" s="34"/>
    </row>
    <row r="356" spans="1:1" ht="14.25" customHeight="1">
      <c r="A356" s="34"/>
    </row>
    <row r="357" spans="1:1" ht="14.25" customHeight="1">
      <c r="A357" s="34"/>
    </row>
    <row r="358" spans="1:1" ht="14.25" customHeight="1">
      <c r="A358" s="34"/>
    </row>
    <row r="359" spans="1:1" ht="14.25" customHeight="1">
      <c r="A359" s="34"/>
    </row>
    <row r="360" spans="1:1" ht="14.25" customHeight="1">
      <c r="A360" s="34"/>
    </row>
    <row r="361" spans="1:1" ht="14.25" customHeight="1">
      <c r="A361" s="34"/>
    </row>
    <row r="362" spans="1:1" ht="14.25" customHeight="1">
      <c r="A362" s="34"/>
    </row>
    <row r="363" spans="1:1" ht="14.25" customHeight="1">
      <c r="A363" s="34"/>
    </row>
    <row r="364" spans="1:1" ht="14.25" customHeight="1">
      <c r="A364" s="34"/>
    </row>
    <row r="365" spans="1:1" ht="14.25" customHeight="1">
      <c r="A365" s="34"/>
    </row>
    <row r="366" spans="1:1" ht="14.25" customHeight="1">
      <c r="A366" s="34"/>
    </row>
    <row r="367" spans="1:1" ht="14.25" customHeight="1">
      <c r="A367" s="34"/>
    </row>
    <row r="368" spans="1:1" ht="14.25" customHeight="1">
      <c r="A368" s="34"/>
    </row>
    <row r="369" spans="1:1" ht="14.25" customHeight="1">
      <c r="A369" s="34"/>
    </row>
    <row r="370" spans="1:1" ht="14.25" customHeight="1">
      <c r="A370" s="34"/>
    </row>
    <row r="371" spans="1:1" ht="14.25" customHeight="1">
      <c r="A371" s="34"/>
    </row>
    <row r="372" spans="1:1" ht="14.25" customHeight="1">
      <c r="A372" s="34"/>
    </row>
    <row r="373" spans="1:1" ht="14.25" customHeight="1">
      <c r="A373" s="34"/>
    </row>
    <row r="374" spans="1:1" ht="14.25" customHeight="1">
      <c r="A374" s="34"/>
    </row>
    <row r="375" spans="1:1" ht="14.25" customHeight="1">
      <c r="A375" s="34"/>
    </row>
    <row r="376" spans="1:1" ht="14.25" customHeight="1">
      <c r="A376" s="34"/>
    </row>
    <row r="377" spans="1:1" ht="14.25" customHeight="1">
      <c r="A377" s="34"/>
    </row>
    <row r="378" spans="1:1" ht="14.25" customHeight="1">
      <c r="A378" s="34"/>
    </row>
    <row r="379" spans="1:1" ht="14.25" customHeight="1">
      <c r="A379" s="34"/>
    </row>
    <row r="380" spans="1:1" ht="14.25" customHeight="1">
      <c r="A380" s="34"/>
    </row>
    <row r="381" spans="1:1" ht="14.25" customHeight="1">
      <c r="A381" s="34"/>
    </row>
    <row r="382" spans="1:1" ht="14.25" customHeight="1">
      <c r="A382" s="34"/>
    </row>
    <row r="383" spans="1:1" ht="14.25" customHeight="1">
      <c r="A383" s="34"/>
    </row>
    <row r="384" spans="1:1" ht="14.25" customHeight="1">
      <c r="A384" s="34"/>
    </row>
    <row r="385" spans="1:1" ht="14.25" customHeight="1">
      <c r="A385" s="34"/>
    </row>
    <row r="386" spans="1:1" ht="14.25" customHeight="1">
      <c r="A386" s="34"/>
    </row>
    <row r="387" spans="1:1" ht="14.25" customHeight="1">
      <c r="A387" s="34"/>
    </row>
    <row r="388" spans="1:1" ht="14.25" customHeight="1">
      <c r="A388" s="34"/>
    </row>
    <row r="389" spans="1:1" ht="14.25" customHeight="1">
      <c r="A389" s="34"/>
    </row>
    <row r="390" spans="1:1" ht="14.25" customHeight="1">
      <c r="A390" s="34"/>
    </row>
    <row r="391" spans="1:1" ht="14.25" customHeight="1">
      <c r="A391" s="34"/>
    </row>
    <row r="392" spans="1:1" ht="14.25" customHeight="1">
      <c r="A392" s="34"/>
    </row>
    <row r="393" spans="1:1" ht="14.25" customHeight="1">
      <c r="A393" s="34"/>
    </row>
    <row r="394" spans="1:1" ht="14.25" customHeight="1">
      <c r="A394" s="34"/>
    </row>
    <row r="395" spans="1:1" ht="14.25" customHeight="1">
      <c r="A395" s="34"/>
    </row>
    <row r="396" spans="1:1" ht="14.25" customHeight="1">
      <c r="A396" s="34"/>
    </row>
    <row r="397" spans="1:1" ht="14.25" customHeight="1">
      <c r="A397" s="34"/>
    </row>
    <row r="398" spans="1:1" ht="14.25" customHeight="1">
      <c r="A398" s="34"/>
    </row>
    <row r="399" spans="1:1" ht="14.25" customHeight="1">
      <c r="A399" s="34"/>
    </row>
    <row r="400" spans="1:1" ht="14.25" customHeight="1">
      <c r="A400" s="34"/>
    </row>
    <row r="401" spans="1:1" ht="14.25" customHeight="1">
      <c r="A401" s="34"/>
    </row>
    <row r="402" spans="1:1" ht="14.25" customHeight="1">
      <c r="A402" s="34"/>
    </row>
    <row r="403" spans="1:1" ht="14.25" customHeight="1">
      <c r="A403" s="34"/>
    </row>
    <row r="404" spans="1:1" ht="14.25" customHeight="1">
      <c r="A404" s="34"/>
    </row>
    <row r="405" spans="1:1" ht="14.25" customHeight="1">
      <c r="A405" s="34"/>
    </row>
    <row r="406" spans="1:1" ht="14.25" customHeight="1">
      <c r="A406" s="34"/>
    </row>
    <row r="407" spans="1:1" ht="14.25" customHeight="1">
      <c r="A407" s="34"/>
    </row>
    <row r="408" spans="1:1" ht="14.25" customHeight="1">
      <c r="A408" s="34"/>
    </row>
    <row r="409" spans="1:1" ht="14.25" customHeight="1">
      <c r="A409" s="34"/>
    </row>
    <row r="410" spans="1:1" ht="14.25" customHeight="1">
      <c r="A410" s="34"/>
    </row>
    <row r="411" spans="1:1" ht="14.25" customHeight="1">
      <c r="A411" s="34"/>
    </row>
    <row r="412" spans="1:1" ht="14.25" customHeight="1">
      <c r="A412" s="34"/>
    </row>
    <row r="413" spans="1:1" ht="14.25" customHeight="1">
      <c r="A413" s="34"/>
    </row>
    <row r="414" spans="1:1" ht="14.25" customHeight="1">
      <c r="A414" s="34"/>
    </row>
    <row r="415" spans="1:1" ht="14.25" customHeight="1">
      <c r="A415" s="34"/>
    </row>
    <row r="416" spans="1:1" ht="14.25" customHeight="1">
      <c r="A416" s="34"/>
    </row>
    <row r="417" spans="1:1" ht="14.25" customHeight="1">
      <c r="A417" s="34"/>
    </row>
    <row r="418" spans="1:1" ht="14.25" customHeight="1">
      <c r="A418" s="34"/>
    </row>
    <row r="419" spans="1:1" ht="14.25" customHeight="1">
      <c r="A419" s="34"/>
    </row>
    <row r="420" spans="1:1" ht="14.25" customHeight="1">
      <c r="A420" s="34"/>
    </row>
    <row r="421" spans="1:1" ht="14.25" customHeight="1">
      <c r="A421" s="34"/>
    </row>
    <row r="422" spans="1:1" ht="14.25" customHeight="1">
      <c r="A422" s="34"/>
    </row>
    <row r="423" spans="1:1" ht="14.25" customHeight="1">
      <c r="A423" s="34"/>
    </row>
    <row r="424" spans="1:1" ht="14.25" customHeight="1">
      <c r="A424" s="34"/>
    </row>
    <row r="425" spans="1:1" ht="14.25" customHeight="1">
      <c r="A425" s="34"/>
    </row>
    <row r="426" spans="1:1" ht="14.25" customHeight="1">
      <c r="A426" s="34"/>
    </row>
    <row r="427" spans="1:1" ht="14.25" customHeight="1">
      <c r="A427" s="34"/>
    </row>
    <row r="428" spans="1:1" ht="14.25" customHeight="1">
      <c r="A428" s="34"/>
    </row>
    <row r="429" spans="1:1" ht="14.25" customHeight="1">
      <c r="A429" s="34"/>
    </row>
    <row r="430" spans="1:1" ht="14.25" customHeight="1">
      <c r="A430" s="34"/>
    </row>
    <row r="431" spans="1:1" ht="14.25" customHeight="1">
      <c r="A431" s="34"/>
    </row>
    <row r="432" spans="1:1" ht="14.25" customHeight="1">
      <c r="A432" s="34"/>
    </row>
    <row r="433" spans="1:1" ht="14.25" customHeight="1">
      <c r="A433" s="34"/>
    </row>
    <row r="434" spans="1:1" ht="14.25" customHeight="1">
      <c r="A434" s="34"/>
    </row>
    <row r="435" spans="1:1" ht="14.25" customHeight="1">
      <c r="A435" s="34"/>
    </row>
    <row r="436" spans="1:1" ht="14.25" customHeight="1">
      <c r="A436" s="34"/>
    </row>
    <row r="437" spans="1:1" ht="14.25" customHeight="1">
      <c r="A437" s="34"/>
    </row>
    <row r="438" spans="1:1" ht="14.25" customHeight="1">
      <c r="A438" s="34"/>
    </row>
    <row r="439" spans="1:1" ht="14.25" customHeight="1">
      <c r="A439" s="34"/>
    </row>
    <row r="440" spans="1:1" ht="14.25" customHeight="1">
      <c r="A440" s="34"/>
    </row>
    <row r="441" spans="1:1" ht="14.25" customHeight="1">
      <c r="A441" s="34"/>
    </row>
    <row r="442" spans="1:1" ht="14.25" customHeight="1">
      <c r="A442" s="34"/>
    </row>
    <row r="443" spans="1:1" ht="14.25" customHeight="1">
      <c r="A443" s="34"/>
    </row>
    <row r="444" spans="1:1" ht="14.25" customHeight="1">
      <c r="A444" s="34"/>
    </row>
    <row r="445" spans="1:1" ht="14.25" customHeight="1">
      <c r="A445" s="34"/>
    </row>
    <row r="446" spans="1:1" ht="14.25" customHeight="1">
      <c r="A446" s="34"/>
    </row>
    <row r="447" spans="1:1" ht="14.25" customHeight="1">
      <c r="A447" s="34"/>
    </row>
    <row r="448" spans="1:1" ht="14.25" customHeight="1">
      <c r="A448" s="34"/>
    </row>
    <row r="449" spans="1:1" ht="14.25" customHeight="1">
      <c r="A449" s="34"/>
    </row>
    <row r="450" spans="1:1" ht="14.25" customHeight="1">
      <c r="A450" s="34"/>
    </row>
    <row r="451" spans="1:1" ht="14.25" customHeight="1">
      <c r="A451" s="34"/>
    </row>
    <row r="452" spans="1:1" ht="14.25" customHeight="1">
      <c r="A452" s="34"/>
    </row>
    <row r="453" spans="1:1" ht="14.25" customHeight="1">
      <c r="A453" s="34"/>
    </row>
    <row r="454" spans="1:1" ht="14.25" customHeight="1">
      <c r="A454" s="34"/>
    </row>
    <row r="455" spans="1:1" ht="14.25" customHeight="1">
      <c r="A455" s="34"/>
    </row>
    <row r="456" spans="1:1" ht="14.25" customHeight="1">
      <c r="A456" s="34"/>
    </row>
    <row r="457" spans="1:1" ht="14.25" customHeight="1">
      <c r="A457" s="34"/>
    </row>
    <row r="458" spans="1:1" ht="14.25" customHeight="1">
      <c r="A458" s="34"/>
    </row>
    <row r="459" spans="1:1" ht="14.25" customHeight="1">
      <c r="A459" s="34"/>
    </row>
    <row r="460" spans="1:1" ht="14.25" customHeight="1">
      <c r="A460" s="34"/>
    </row>
    <row r="461" spans="1:1" ht="14.25" customHeight="1">
      <c r="A461" s="34"/>
    </row>
    <row r="462" spans="1:1" ht="14.25" customHeight="1">
      <c r="A462" s="34"/>
    </row>
    <row r="463" spans="1:1" ht="14.25" customHeight="1">
      <c r="A463" s="34"/>
    </row>
    <row r="464" spans="1:1" ht="14.25" customHeight="1">
      <c r="A464" s="34"/>
    </row>
    <row r="465" spans="1:1" ht="14.25" customHeight="1">
      <c r="A465" s="34"/>
    </row>
    <row r="466" spans="1:1" ht="14.25" customHeight="1">
      <c r="A466" s="34"/>
    </row>
    <row r="467" spans="1:1" ht="14.25" customHeight="1">
      <c r="A467" s="34"/>
    </row>
    <row r="468" spans="1:1" ht="14.25" customHeight="1">
      <c r="A468" s="34"/>
    </row>
    <row r="469" spans="1:1" ht="14.25" customHeight="1">
      <c r="A469" s="34"/>
    </row>
    <row r="470" spans="1:1" ht="14.25" customHeight="1">
      <c r="A470" s="34"/>
    </row>
    <row r="471" spans="1:1" ht="14.25" customHeight="1">
      <c r="A471" s="34"/>
    </row>
    <row r="472" spans="1:1" ht="14.25" customHeight="1">
      <c r="A472" s="34"/>
    </row>
    <row r="473" spans="1:1" ht="14.25" customHeight="1">
      <c r="A473" s="34"/>
    </row>
    <row r="474" spans="1:1" ht="14.25" customHeight="1">
      <c r="A474" s="34"/>
    </row>
    <row r="475" spans="1:1" ht="14.25" customHeight="1">
      <c r="A475" s="34"/>
    </row>
    <row r="476" spans="1:1" ht="14.25" customHeight="1">
      <c r="A476" s="34"/>
    </row>
    <row r="477" spans="1:1" ht="14.25" customHeight="1">
      <c r="A477" s="34"/>
    </row>
    <row r="478" spans="1:1" ht="14.25" customHeight="1">
      <c r="A478" s="34"/>
    </row>
    <row r="479" spans="1:1" ht="14.25" customHeight="1">
      <c r="A479" s="34"/>
    </row>
    <row r="480" spans="1:1" ht="14.25" customHeight="1">
      <c r="A480" s="34"/>
    </row>
    <row r="481" spans="1:1" ht="14.25" customHeight="1">
      <c r="A481" s="34"/>
    </row>
    <row r="482" spans="1:1" ht="14.25" customHeight="1">
      <c r="A482" s="34"/>
    </row>
    <row r="483" spans="1:1" ht="14.25" customHeight="1">
      <c r="A483" s="34"/>
    </row>
    <row r="484" spans="1:1" ht="14.25" customHeight="1">
      <c r="A484" s="34"/>
    </row>
    <row r="485" spans="1:1" ht="14.25" customHeight="1">
      <c r="A485" s="34"/>
    </row>
    <row r="486" spans="1:1" ht="14.25" customHeight="1">
      <c r="A486" s="34"/>
    </row>
    <row r="487" spans="1:1" ht="14.25" customHeight="1">
      <c r="A487" s="34"/>
    </row>
    <row r="488" spans="1:1" ht="14.25" customHeight="1">
      <c r="A488" s="34"/>
    </row>
    <row r="489" spans="1:1" ht="14.25" customHeight="1">
      <c r="A489" s="34"/>
    </row>
    <row r="490" spans="1:1" ht="14.25" customHeight="1">
      <c r="A490" s="34"/>
    </row>
    <row r="491" spans="1:1" ht="14.25" customHeight="1">
      <c r="A491" s="34"/>
    </row>
    <row r="492" spans="1:1" ht="14.25" customHeight="1">
      <c r="A492" s="34"/>
    </row>
    <row r="493" spans="1:1" ht="14.25" customHeight="1">
      <c r="A493" s="34"/>
    </row>
    <row r="494" spans="1:1" ht="14.25" customHeight="1">
      <c r="A494" s="34"/>
    </row>
    <row r="495" spans="1:1" ht="14.25" customHeight="1">
      <c r="A495" s="34"/>
    </row>
    <row r="496" spans="1:1" ht="14.25" customHeight="1">
      <c r="A496" s="34"/>
    </row>
    <row r="497" spans="1:1" ht="14.25" customHeight="1">
      <c r="A497" s="34"/>
    </row>
    <row r="498" spans="1:1" ht="14.25" customHeight="1">
      <c r="A498" s="34"/>
    </row>
    <row r="499" spans="1:1" ht="14.25" customHeight="1">
      <c r="A499" s="34"/>
    </row>
    <row r="500" spans="1:1" ht="14.25" customHeight="1">
      <c r="A500" s="34"/>
    </row>
    <row r="501" spans="1:1" ht="14.25" customHeight="1">
      <c r="A501" s="34"/>
    </row>
    <row r="502" spans="1:1" ht="14.25" customHeight="1">
      <c r="A502" s="34"/>
    </row>
    <row r="503" spans="1:1" ht="14.25" customHeight="1">
      <c r="A503" s="34"/>
    </row>
    <row r="504" spans="1:1" ht="14.25" customHeight="1">
      <c r="A504" s="34"/>
    </row>
    <row r="505" spans="1:1" ht="14.25" customHeight="1">
      <c r="A505" s="34"/>
    </row>
    <row r="506" spans="1:1" ht="14.25" customHeight="1">
      <c r="A506" s="34"/>
    </row>
    <row r="507" spans="1:1" ht="14.25" customHeight="1">
      <c r="A507" s="34"/>
    </row>
    <row r="508" spans="1:1" ht="14.25" customHeight="1">
      <c r="A508" s="34"/>
    </row>
    <row r="509" spans="1:1" ht="14.25" customHeight="1">
      <c r="A509" s="34"/>
    </row>
    <row r="510" spans="1:1" ht="14.25" customHeight="1">
      <c r="A510" s="34"/>
    </row>
    <row r="511" spans="1:1" ht="14.25" customHeight="1">
      <c r="A511" s="34"/>
    </row>
    <row r="512" spans="1:1" ht="14.25" customHeight="1">
      <c r="A512" s="34"/>
    </row>
    <row r="513" spans="1:1" ht="14.25" customHeight="1">
      <c r="A513" s="34"/>
    </row>
    <row r="514" spans="1:1" ht="14.25" customHeight="1">
      <c r="A514" s="34"/>
    </row>
    <row r="515" spans="1:1" ht="14.25" customHeight="1">
      <c r="A515" s="34"/>
    </row>
    <row r="516" spans="1:1" ht="14.25" customHeight="1">
      <c r="A516" s="34"/>
    </row>
    <row r="517" spans="1:1" ht="14.25" customHeight="1">
      <c r="A517" s="34"/>
    </row>
    <row r="518" spans="1:1" ht="14.25" customHeight="1">
      <c r="A518" s="34"/>
    </row>
    <row r="519" spans="1:1" ht="14.25" customHeight="1">
      <c r="A519" s="34"/>
    </row>
    <row r="520" spans="1:1" ht="14.25" customHeight="1">
      <c r="A520" s="34"/>
    </row>
    <row r="521" spans="1:1" ht="14.25" customHeight="1">
      <c r="A521" s="34"/>
    </row>
    <row r="522" spans="1:1" ht="14.25" customHeight="1">
      <c r="A522" s="34"/>
    </row>
    <row r="523" spans="1:1" ht="14.25" customHeight="1">
      <c r="A523" s="34"/>
    </row>
    <row r="524" spans="1:1" ht="14.25" customHeight="1">
      <c r="A524" s="34"/>
    </row>
    <row r="525" spans="1:1" ht="14.25" customHeight="1">
      <c r="A525" s="34"/>
    </row>
    <row r="526" spans="1:1" ht="14.25" customHeight="1">
      <c r="A526" s="34"/>
    </row>
    <row r="527" spans="1:1" ht="14.25" customHeight="1">
      <c r="A527" s="34"/>
    </row>
    <row r="528" spans="1:1" ht="14.25" customHeight="1">
      <c r="A528" s="34"/>
    </row>
    <row r="529" spans="1:1" ht="14.25" customHeight="1">
      <c r="A529" s="34"/>
    </row>
    <row r="530" spans="1:1" ht="14.25" customHeight="1">
      <c r="A530" s="34"/>
    </row>
    <row r="531" spans="1:1" ht="14.25" customHeight="1">
      <c r="A531" s="34"/>
    </row>
    <row r="532" spans="1:1" ht="14.25" customHeight="1">
      <c r="A532" s="34"/>
    </row>
    <row r="533" spans="1:1" ht="14.25" customHeight="1">
      <c r="A533" s="34"/>
    </row>
    <row r="534" spans="1:1" ht="14.25" customHeight="1">
      <c r="A534" s="34"/>
    </row>
    <row r="535" spans="1:1" ht="14.25" customHeight="1">
      <c r="A535" s="34"/>
    </row>
    <row r="536" spans="1:1" ht="14.25" customHeight="1">
      <c r="A536" s="34"/>
    </row>
    <row r="537" spans="1:1" ht="14.25" customHeight="1">
      <c r="A537" s="34"/>
    </row>
    <row r="538" spans="1:1" ht="14.25" customHeight="1">
      <c r="A538" s="34"/>
    </row>
    <row r="539" spans="1:1" ht="14.25" customHeight="1">
      <c r="A539" s="34"/>
    </row>
    <row r="540" spans="1:1" ht="14.25" customHeight="1">
      <c r="A540" s="34"/>
    </row>
    <row r="541" spans="1:1" ht="14.25" customHeight="1">
      <c r="A541" s="34"/>
    </row>
    <row r="542" spans="1:1" ht="14.25" customHeight="1">
      <c r="A542" s="34"/>
    </row>
    <row r="543" spans="1:1" ht="14.25" customHeight="1">
      <c r="A543" s="34"/>
    </row>
    <row r="544" spans="1:1" ht="14.25" customHeight="1">
      <c r="A544" s="34"/>
    </row>
    <row r="545" spans="1:1" ht="14.25" customHeight="1">
      <c r="A545" s="34"/>
    </row>
    <row r="546" spans="1:1" ht="14.25" customHeight="1">
      <c r="A546" s="34"/>
    </row>
    <row r="547" spans="1:1" ht="14.25" customHeight="1">
      <c r="A547" s="34"/>
    </row>
    <row r="548" spans="1:1" ht="14.25" customHeight="1">
      <c r="A548" s="34"/>
    </row>
    <row r="549" spans="1:1" ht="14.25" customHeight="1">
      <c r="A549" s="34"/>
    </row>
    <row r="550" spans="1:1" ht="14.25" customHeight="1">
      <c r="A550" s="34"/>
    </row>
    <row r="551" spans="1:1" ht="14.25" customHeight="1">
      <c r="A551" s="34"/>
    </row>
    <row r="552" spans="1:1" ht="14.25" customHeight="1">
      <c r="A552" s="34"/>
    </row>
    <row r="553" spans="1:1" ht="14.25" customHeight="1">
      <c r="A553" s="34"/>
    </row>
    <row r="554" spans="1:1" ht="14.25" customHeight="1">
      <c r="A554" s="34"/>
    </row>
    <row r="555" spans="1:1" ht="14.25" customHeight="1">
      <c r="A555" s="34"/>
    </row>
    <row r="556" spans="1:1" ht="14.25" customHeight="1">
      <c r="A556" s="34"/>
    </row>
    <row r="557" spans="1:1" ht="14.25" customHeight="1">
      <c r="A557" s="34"/>
    </row>
    <row r="558" spans="1:1" ht="14.25" customHeight="1">
      <c r="A558" s="34"/>
    </row>
    <row r="559" spans="1:1" ht="14.25" customHeight="1">
      <c r="A559" s="34"/>
    </row>
    <row r="560" spans="1:1" ht="14.25" customHeight="1">
      <c r="A560" s="34"/>
    </row>
    <row r="561" spans="1:1" ht="14.25" customHeight="1">
      <c r="A561" s="34"/>
    </row>
    <row r="562" spans="1:1" ht="14.25" customHeight="1">
      <c r="A562" s="34"/>
    </row>
    <row r="563" spans="1:1" ht="14.25" customHeight="1">
      <c r="A563" s="34"/>
    </row>
    <row r="564" spans="1:1" ht="14.25" customHeight="1">
      <c r="A564" s="34"/>
    </row>
    <row r="565" spans="1:1" ht="14.25" customHeight="1">
      <c r="A565" s="34"/>
    </row>
    <row r="566" spans="1:1" ht="14.25" customHeight="1">
      <c r="A566" s="34"/>
    </row>
    <row r="567" spans="1:1" ht="14.25" customHeight="1">
      <c r="A567" s="34"/>
    </row>
    <row r="568" spans="1:1" ht="14.25" customHeight="1">
      <c r="A568" s="34"/>
    </row>
    <row r="569" spans="1:1" ht="14.25" customHeight="1">
      <c r="A569" s="34"/>
    </row>
    <row r="570" spans="1:1" ht="14.25" customHeight="1">
      <c r="A570" s="34"/>
    </row>
    <row r="571" spans="1:1" ht="14.25" customHeight="1">
      <c r="A571" s="34"/>
    </row>
    <row r="572" spans="1:1" ht="14.25" customHeight="1">
      <c r="A572" s="34"/>
    </row>
    <row r="573" spans="1:1" ht="14.25" customHeight="1">
      <c r="A573" s="34"/>
    </row>
    <row r="574" spans="1:1" ht="14.25" customHeight="1">
      <c r="A574" s="34"/>
    </row>
    <row r="575" spans="1:1" ht="14.25" customHeight="1">
      <c r="A575" s="34"/>
    </row>
    <row r="576" spans="1:1" ht="14.25" customHeight="1">
      <c r="A576" s="34"/>
    </row>
    <row r="577" spans="1:1" ht="14.25" customHeight="1">
      <c r="A577" s="34"/>
    </row>
    <row r="578" spans="1:1" ht="14.25" customHeight="1">
      <c r="A578" s="34"/>
    </row>
    <row r="579" spans="1:1" ht="14.25" customHeight="1">
      <c r="A579" s="34"/>
    </row>
    <row r="580" spans="1:1" ht="14.25" customHeight="1">
      <c r="A580" s="34"/>
    </row>
    <row r="581" spans="1:1" ht="14.25" customHeight="1">
      <c r="A581" s="34"/>
    </row>
    <row r="582" spans="1:1" ht="14.25" customHeight="1">
      <c r="A582" s="34"/>
    </row>
    <row r="583" spans="1:1" ht="14.25" customHeight="1">
      <c r="A583" s="34"/>
    </row>
    <row r="584" spans="1:1" ht="14.25" customHeight="1">
      <c r="A584" s="34"/>
    </row>
    <row r="585" spans="1:1" ht="14.25" customHeight="1">
      <c r="A585" s="34"/>
    </row>
    <row r="586" spans="1:1" ht="14.25" customHeight="1">
      <c r="A586" s="34"/>
    </row>
    <row r="587" spans="1:1" ht="14.25" customHeight="1">
      <c r="A587" s="34"/>
    </row>
    <row r="588" spans="1:1" ht="14.25" customHeight="1">
      <c r="A588" s="34"/>
    </row>
    <row r="589" spans="1:1" ht="14.25" customHeight="1">
      <c r="A589" s="34"/>
    </row>
    <row r="590" spans="1:1" ht="14.25" customHeight="1">
      <c r="A590" s="34"/>
    </row>
    <row r="591" spans="1:1" ht="14.25" customHeight="1">
      <c r="A591" s="34"/>
    </row>
    <row r="592" spans="1:1" ht="14.25" customHeight="1">
      <c r="A592" s="34"/>
    </row>
    <row r="593" spans="1:1" ht="14.25" customHeight="1">
      <c r="A593" s="34"/>
    </row>
    <row r="594" spans="1:1" ht="14.25" customHeight="1">
      <c r="A594" s="34"/>
    </row>
    <row r="595" spans="1:1" ht="14.25" customHeight="1">
      <c r="A595" s="34"/>
    </row>
    <row r="596" spans="1:1" ht="14.25" customHeight="1">
      <c r="A596" s="34"/>
    </row>
    <row r="597" spans="1:1" ht="14.25" customHeight="1">
      <c r="A597" s="34"/>
    </row>
    <row r="598" spans="1:1" ht="14.25" customHeight="1">
      <c r="A598" s="34"/>
    </row>
    <row r="599" spans="1:1" ht="14.25" customHeight="1">
      <c r="A599" s="34"/>
    </row>
    <row r="600" spans="1:1" ht="14.25" customHeight="1">
      <c r="A600" s="34"/>
    </row>
    <row r="601" spans="1:1" ht="14.25" customHeight="1">
      <c r="A601" s="34"/>
    </row>
    <row r="602" spans="1:1" ht="14.25" customHeight="1">
      <c r="A602" s="34"/>
    </row>
    <row r="603" spans="1:1" ht="14.25" customHeight="1">
      <c r="A603" s="34"/>
    </row>
    <row r="604" spans="1:1" ht="14.25" customHeight="1">
      <c r="A604" s="34"/>
    </row>
    <row r="605" spans="1:1" ht="14.25" customHeight="1">
      <c r="A605" s="34"/>
    </row>
    <row r="606" spans="1:1" ht="14.25" customHeight="1">
      <c r="A606" s="34"/>
    </row>
    <row r="607" spans="1:1" ht="14.25" customHeight="1">
      <c r="A607" s="34"/>
    </row>
    <row r="608" spans="1:1" ht="14.25" customHeight="1">
      <c r="A608" s="34"/>
    </row>
    <row r="609" spans="1:1" ht="14.25" customHeight="1">
      <c r="A609" s="34"/>
    </row>
    <row r="610" spans="1:1" ht="14.25" customHeight="1">
      <c r="A610" s="34"/>
    </row>
    <row r="611" spans="1:1" ht="14.25" customHeight="1">
      <c r="A611" s="34"/>
    </row>
    <row r="612" spans="1:1" ht="14.25" customHeight="1">
      <c r="A612" s="34"/>
    </row>
    <row r="613" spans="1:1" ht="14.25" customHeight="1">
      <c r="A613" s="34"/>
    </row>
    <row r="614" spans="1:1" ht="14.25" customHeight="1">
      <c r="A614" s="34"/>
    </row>
    <row r="615" spans="1:1" ht="14.25" customHeight="1">
      <c r="A615" s="34"/>
    </row>
    <row r="616" spans="1:1" ht="14.25" customHeight="1">
      <c r="A616" s="34"/>
    </row>
    <row r="617" spans="1:1" ht="14.25" customHeight="1">
      <c r="A617" s="34"/>
    </row>
    <row r="618" spans="1:1" ht="14.25" customHeight="1">
      <c r="A618" s="34"/>
    </row>
    <row r="619" spans="1:1" ht="14.25" customHeight="1">
      <c r="A619" s="34"/>
    </row>
    <row r="620" spans="1:1" ht="14.25" customHeight="1">
      <c r="A620" s="34"/>
    </row>
    <row r="621" spans="1:1" ht="14.25" customHeight="1">
      <c r="A621" s="34"/>
    </row>
    <row r="622" spans="1:1" ht="14.25" customHeight="1">
      <c r="A622" s="34"/>
    </row>
    <row r="623" spans="1:1" ht="14.25" customHeight="1">
      <c r="A623" s="34"/>
    </row>
    <row r="624" spans="1:1" ht="14.25" customHeight="1">
      <c r="A624" s="34"/>
    </row>
    <row r="625" spans="1:1" ht="14.25" customHeight="1">
      <c r="A625" s="34"/>
    </row>
    <row r="626" spans="1:1" ht="14.25" customHeight="1">
      <c r="A626" s="34"/>
    </row>
    <row r="627" spans="1:1" ht="14.25" customHeight="1">
      <c r="A627" s="34"/>
    </row>
    <row r="628" spans="1:1" ht="14.25" customHeight="1">
      <c r="A628" s="34"/>
    </row>
    <row r="629" spans="1:1" ht="14.25" customHeight="1">
      <c r="A629" s="34"/>
    </row>
    <row r="630" spans="1:1" ht="14.25" customHeight="1">
      <c r="A630" s="34"/>
    </row>
    <row r="631" spans="1:1" ht="14.25" customHeight="1">
      <c r="A631" s="34"/>
    </row>
    <row r="632" spans="1:1" ht="14.25" customHeight="1">
      <c r="A632" s="34"/>
    </row>
    <row r="633" spans="1:1" ht="14.25" customHeight="1">
      <c r="A633" s="34"/>
    </row>
    <row r="634" spans="1:1" ht="14.25" customHeight="1">
      <c r="A634" s="34"/>
    </row>
    <row r="635" spans="1:1" ht="14.25" customHeight="1">
      <c r="A635" s="34"/>
    </row>
    <row r="636" spans="1:1" ht="14.25" customHeight="1">
      <c r="A636" s="34"/>
    </row>
    <row r="637" spans="1:1" ht="14.25" customHeight="1">
      <c r="A637" s="34"/>
    </row>
    <row r="638" spans="1:1" ht="14.25" customHeight="1">
      <c r="A638" s="34"/>
    </row>
    <row r="639" spans="1:1" ht="14.25" customHeight="1">
      <c r="A639" s="34"/>
    </row>
    <row r="640" spans="1:1" ht="14.25" customHeight="1">
      <c r="A640" s="34"/>
    </row>
    <row r="641" spans="1:1" ht="14.25" customHeight="1">
      <c r="A641" s="34"/>
    </row>
    <row r="642" spans="1:1" ht="14.25" customHeight="1">
      <c r="A642" s="34"/>
    </row>
    <row r="643" spans="1:1" ht="14.25" customHeight="1">
      <c r="A643" s="34"/>
    </row>
    <row r="644" spans="1:1" ht="14.25" customHeight="1">
      <c r="A644" s="34"/>
    </row>
    <row r="645" spans="1:1" ht="14.25" customHeight="1">
      <c r="A645" s="34"/>
    </row>
    <row r="646" spans="1:1" ht="14.25" customHeight="1">
      <c r="A646" s="34"/>
    </row>
    <row r="647" spans="1:1" ht="14.25" customHeight="1">
      <c r="A647" s="34"/>
    </row>
    <row r="648" spans="1:1" ht="14.25" customHeight="1">
      <c r="A648" s="34"/>
    </row>
    <row r="649" spans="1:1" ht="14.25" customHeight="1">
      <c r="A649" s="34"/>
    </row>
    <row r="650" spans="1:1" ht="14.25" customHeight="1">
      <c r="A650" s="34"/>
    </row>
    <row r="651" spans="1:1" ht="14.25" customHeight="1">
      <c r="A651" s="34"/>
    </row>
    <row r="652" spans="1:1" ht="14.25" customHeight="1">
      <c r="A652" s="34"/>
    </row>
    <row r="653" spans="1:1" ht="14.25" customHeight="1">
      <c r="A653" s="34"/>
    </row>
    <row r="654" spans="1:1" ht="14.25" customHeight="1">
      <c r="A654" s="34"/>
    </row>
    <row r="655" spans="1:1" ht="14.25" customHeight="1">
      <c r="A655" s="34"/>
    </row>
    <row r="656" spans="1:1" ht="14.25" customHeight="1">
      <c r="A656" s="34"/>
    </row>
    <row r="657" spans="1:1" ht="14.25" customHeight="1">
      <c r="A657" s="34"/>
    </row>
    <row r="658" spans="1:1" ht="14.25" customHeight="1">
      <c r="A658" s="34"/>
    </row>
    <row r="659" spans="1:1" ht="14.25" customHeight="1">
      <c r="A659" s="34"/>
    </row>
    <row r="660" spans="1:1" ht="14.25" customHeight="1">
      <c r="A660" s="34"/>
    </row>
    <row r="661" spans="1:1" ht="14.25" customHeight="1">
      <c r="A661" s="34"/>
    </row>
    <row r="662" spans="1:1" ht="14.25" customHeight="1">
      <c r="A662" s="34"/>
    </row>
    <row r="663" spans="1:1" ht="14.25" customHeight="1">
      <c r="A663" s="34"/>
    </row>
    <row r="664" spans="1:1" ht="14.25" customHeight="1">
      <c r="A664" s="34"/>
    </row>
    <row r="665" spans="1:1" ht="14.25" customHeight="1">
      <c r="A665" s="34"/>
    </row>
    <row r="666" spans="1:1" ht="14.25" customHeight="1">
      <c r="A666" s="34"/>
    </row>
    <row r="667" spans="1:1" ht="14.25" customHeight="1">
      <c r="A667" s="34"/>
    </row>
    <row r="668" spans="1:1" ht="14.25" customHeight="1">
      <c r="A668" s="34"/>
    </row>
    <row r="669" spans="1:1" ht="14.25" customHeight="1">
      <c r="A669" s="34"/>
    </row>
    <row r="670" spans="1:1" ht="14.25" customHeight="1">
      <c r="A670" s="34"/>
    </row>
    <row r="671" spans="1:1" ht="14.25" customHeight="1">
      <c r="A671" s="34"/>
    </row>
    <row r="672" spans="1:1" ht="14.25" customHeight="1">
      <c r="A672" s="34"/>
    </row>
    <row r="673" spans="1:1" ht="14.25" customHeight="1">
      <c r="A673" s="34"/>
    </row>
    <row r="674" spans="1:1" ht="14.25" customHeight="1">
      <c r="A674" s="34"/>
    </row>
    <row r="675" spans="1:1" ht="14.25" customHeight="1">
      <c r="A675" s="34"/>
    </row>
    <row r="676" spans="1:1" ht="14.25" customHeight="1">
      <c r="A676" s="34"/>
    </row>
    <row r="677" spans="1:1" ht="14.25" customHeight="1">
      <c r="A677" s="34"/>
    </row>
    <row r="678" spans="1:1" ht="14.25" customHeight="1">
      <c r="A678" s="34"/>
    </row>
    <row r="679" spans="1:1" ht="14.25" customHeight="1">
      <c r="A679" s="34"/>
    </row>
    <row r="680" spans="1:1" ht="14.25" customHeight="1">
      <c r="A680" s="34"/>
    </row>
    <row r="681" spans="1:1" ht="14.25" customHeight="1">
      <c r="A681" s="34"/>
    </row>
    <row r="682" spans="1:1" ht="14.25" customHeight="1">
      <c r="A682" s="34"/>
    </row>
    <row r="683" spans="1:1" ht="14.25" customHeight="1">
      <c r="A683" s="34"/>
    </row>
    <row r="684" spans="1:1" ht="14.25" customHeight="1">
      <c r="A684" s="34"/>
    </row>
    <row r="685" spans="1:1" ht="14.25" customHeight="1">
      <c r="A685" s="34"/>
    </row>
    <row r="686" spans="1:1" ht="14.25" customHeight="1">
      <c r="A686" s="34"/>
    </row>
    <row r="687" spans="1:1" ht="14.25" customHeight="1">
      <c r="A687" s="34"/>
    </row>
    <row r="688" spans="1:1" ht="14.25" customHeight="1">
      <c r="A688" s="34"/>
    </row>
    <row r="689" spans="1:1" ht="14.25" customHeight="1">
      <c r="A689" s="34"/>
    </row>
    <row r="690" spans="1:1" ht="14.25" customHeight="1">
      <c r="A690" s="34"/>
    </row>
    <row r="691" spans="1:1" ht="14.25" customHeight="1">
      <c r="A691" s="34"/>
    </row>
    <row r="692" spans="1:1" ht="14.25" customHeight="1">
      <c r="A692" s="34"/>
    </row>
    <row r="693" spans="1:1" ht="14.25" customHeight="1">
      <c r="A693" s="34"/>
    </row>
    <row r="694" spans="1:1" ht="14.25" customHeight="1">
      <c r="A694" s="34"/>
    </row>
    <row r="695" spans="1:1" ht="14.25" customHeight="1">
      <c r="A695" s="34"/>
    </row>
    <row r="696" spans="1:1" ht="14.25" customHeight="1">
      <c r="A696" s="34"/>
    </row>
    <row r="697" spans="1:1" ht="14.25" customHeight="1">
      <c r="A697" s="34"/>
    </row>
    <row r="698" spans="1:1" ht="14.25" customHeight="1">
      <c r="A698" s="34"/>
    </row>
    <row r="699" spans="1:1" ht="14.25" customHeight="1">
      <c r="A699" s="34"/>
    </row>
    <row r="700" spans="1:1" ht="14.25" customHeight="1">
      <c r="A700" s="34"/>
    </row>
    <row r="701" spans="1:1" ht="14.25" customHeight="1">
      <c r="A701" s="34"/>
    </row>
    <row r="702" spans="1:1" ht="14.25" customHeight="1">
      <c r="A702" s="34"/>
    </row>
    <row r="703" spans="1:1" ht="14.25" customHeight="1">
      <c r="A703" s="34"/>
    </row>
    <row r="704" spans="1:1" ht="14.25" customHeight="1">
      <c r="A704" s="34"/>
    </row>
    <row r="705" spans="1:1" ht="14.25" customHeight="1">
      <c r="A705" s="34"/>
    </row>
    <row r="706" spans="1:1" ht="14.25" customHeight="1">
      <c r="A706" s="34"/>
    </row>
    <row r="707" spans="1:1" ht="14.25" customHeight="1">
      <c r="A707" s="34"/>
    </row>
    <row r="708" spans="1:1" ht="14.25" customHeight="1">
      <c r="A708" s="34"/>
    </row>
    <row r="709" spans="1:1" ht="14.25" customHeight="1">
      <c r="A709" s="34"/>
    </row>
    <row r="710" spans="1:1" ht="14.25" customHeight="1">
      <c r="A710" s="34"/>
    </row>
    <row r="711" spans="1:1" ht="14.25" customHeight="1">
      <c r="A711" s="34"/>
    </row>
    <row r="712" spans="1:1" ht="14.25" customHeight="1">
      <c r="A712" s="34"/>
    </row>
    <row r="713" spans="1:1" ht="14.25" customHeight="1">
      <c r="A713" s="34"/>
    </row>
    <row r="714" spans="1:1" ht="14.25" customHeight="1">
      <c r="A714" s="34"/>
    </row>
    <row r="715" spans="1:1" ht="14.25" customHeight="1">
      <c r="A715" s="34"/>
    </row>
    <row r="716" spans="1:1" ht="14.25" customHeight="1">
      <c r="A716" s="34"/>
    </row>
    <row r="717" spans="1:1" ht="14.25" customHeight="1">
      <c r="A717" s="34"/>
    </row>
    <row r="718" spans="1:1" ht="14.25" customHeight="1">
      <c r="A718" s="34"/>
    </row>
    <row r="719" spans="1:1" ht="14.25" customHeight="1">
      <c r="A719" s="34"/>
    </row>
    <row r="720" spans="1:1" ht="14.25" customHeight="1">
      <c r="A720" s="34"/>
    </row>
    <row r="721" spans="1:1" ht="14.25" customHeight="1">
      <c r="A721" s="34"/>
    </row>
    <row r="722" spans="1:1" ht="14.25" customHeight="1">
      <c r="A722" s="34"/>
    </row>
    <row r="723" spans="1:1" ht="14.25" customHeight="1">
      <c r="A723" s="34"/>
    </row>
    <row r="724" spans="1:1" ht="14.25" customHeight="1">
      <c r="A724" s="34"/>
    </row>
    <row r="725" spans="1:1" ht="14.25" customHeight="1">
      <c r="A725" s="34"/>
    </row>
    <row r="726" spans="1:1" ht="14.25" customHeight="1">
      <c r="A726" s="34"/>
    </row>
    <row r="727" spans="1:1" ht="14.25" customHeight="1">
      <c r="A727" s="34"/>
    </row>
    <row r="728" spans="1:1" ht="14.25" customHeight="1">
      <c r="A728" s="34"/>
    </row>
    <row r="729" spans="1:1" ht="14.25" customHeight="1">
      <c r="A729" s="34"/>
    </row>
    <row r="730" spans="1:1" ht="14.25" customHeight="1">
      <c r="A730" s="34"/>
    </row>
    <row r="731" spans="1:1" ht="14.25" customHeight="1">
      <c r="A731" s="34"/>
    </row>
    <row r="732" spans="1:1" ht="14.25" customHeight="1">
      <c r="A732" s="34"/>
    </row>
    <row r="733" spans="1:1" ht="14.25" customHeight="1">
      <c r="A733" s="34"/>
    </row>
    <row r="734" spans="1:1" ht="14.25" customHeight="1">
      <c r="A734" s="34"/>
    </row>
    <row r="735" spans="1:1" ht="14.25" customHeight="1">
      <c r="A735" s="34"/>
    </row>
    <row r="736" spans="1:1" ht="14.25" customHeight="1">
      <c r="A736" s="34"/>
    </row>
    <row r="737" spans="1:1" ht="14.25" customHeight="1">
      <c r="A737" s="34"/>
    </row>
    <row r="738" spans="1:1" ht="14.25" customHeight="1">
      <c r="A738" s="34"/>
    </row>
    <row r="739" spans="1:1" ht="14.25" customHeight="1">
      <c r="A739" s="34"/>
    </row>
    <row r="740" spans="1:1" ht="14.25" customHeight="1">
      <c r="A740" s="34"/>
    </row>
    <row r="741" spans="1:1" ht="14.25" customHeight="1">
      <c r="A741" s="34"/>
    </row>
    <row r="742" spans="1:1" ht="14.25" customHeight="1">
      <c r="A742" s="34"/>
    </row>
    <row r="743" spans="1:1" ht="14.25" customHeight="1">
      <c r="A743" s="34"/>
    </row>
    <row r="744" spans="1:1" ht="14.25" customHeight="1">
      <c r="A744" s="34"/>
    </row>
    <row r="745" spans="1:1" ht="14.25" customHeight="1">
      <c r="A745" s="34"/>
    </row>
    <row r="746" spans="1:1" ht="14.25" customHeight="1">
      <c r="A746" s="34"/>
    </row>
    <row r="747" spans="1:1" ht="14.25" customHeight="1">
      <c r="A747" s="34"/>
    </row>
    <row r="748" spans="1:1" ht="14.25" customHeight="1">
      <c r="A748" s="34"/>
    </row>
    <row r="749" spans="1:1" ht="14.25" customHeight="1">
      <c r="A749" s="34"/>
    </row>
    <row r="750" spans="1:1" ht="14.25" customHeight="1">
      <c r="A750" s="34"/>
    </row>
    <row r="751" spans="1:1" ht="14.25" customHeight="1">
      <c r="A751" s="34"/>
    </row>
    <row r="752" spans="1:1" ht="14.25" customHeight="1">
      <c r="A752" s="34"/>
    </row>
    <row r="753" spans="1:1" ht="14.25" customHeight="1">
      <c r="A753" s="34"/>
    </row>
    <row r="754" spans="1:1" ht="14.25" customHeight="1">
      <c r="A754" s="34"/>
    </row>
    <row r="755" spans="1:1" ht="14.25" customHeight="1">
      <c r="A755" s="34"/>
    </row>
    <row r="756" spans="1:1" ht="14.25" customHeight="1">
      <c r="A756" s="34"/>
    </row>
    <row r="757" spans="1:1" ht="14.25" customHeight="1">
      <c r="A757" s="34"/>
    </row>
    <row r="758" spans="1:1" ht="14.25" customHeight="1">
      <c r="A758" s="34"/>
    </row>
    <row r="759" spans="1:1" ht="14.25" customHeight="1">
      <c r="A759" s="34"/>
    </row>
    <row r="760" spans="1:1" ht="14.25" customHeight="1">
      <c r="A760" s="34"/>
    </row>
    <row r="761" spans="1:1" ht="14.25" customHeight="1">
      <c r="A761" s="34"/>
    </row>
    <row r="762" spans="1:1" ht="14.25" customHeight="1">
      <c r="A762" s="34"/>
    </row>
    <row r="763" spans="1:1" ht="14.25" customHeight="1">
      <c r="A763" s="34"/>
    </row>
    <row r="764" spans="1:1" ht="14.25" customHeight="1">
      <c r="A764" s="34"/>
    </row>
    <row r="765" spans="1:1" ht="14.25" customHeight="1">
      <c r="A765" s="34"/>
    </row>
    <row r="766" spans="1:1" ht="14.25" customHeight="1">
      <c r="A766" s="34"/>
    </row>
    <row r="767" spans="1:1" ht="14.25" customHeight="1">
      <c r="A767" s="34"/>
    </row>
    <row r="768" spans="1:1" ht="14.25" customHeight="1">
      <c r="A768" s="34"/>
    </row>
    <row r="769" spans="1:1" ht="14.25" customHeight="1">
      <c r="A769" s="34"/>
    </row>
    <row r="770" spans="1:1" ht="14.25" customHeight="1">
      <c r="A770" s="34"/>
    </row>
    <row r="771" spans="1:1" ht="14.25" customHeight="1">
      <c r="A771" s="34"/>
    </row>
    <row r="772" spans="1:1" ht="14.25" customHeight="1">
      <c r="A772" s="34"/>
    </row>
    <row r="773" spans="1:1" ht="14.25" customHeight="1">
      <c r="A773" s="34"/>
    </row>
    <row r="774" spans="1:1" ht="14.25" customHeight="1">
      <c r="A774" s="34"/>
    </row>
    <row r="775" spans="1:1" ht="14.25" customHeight="1">
      <c r="A775" s="34"/>
    </row>
    <row r="776" spans="1:1" ht="14.25" customHeight="1">
      <c r="A776" s="34"/>
    </row>
    <row r="777" spans="1:1" ht="14.25" customHeight="1">
      <c r="A777" s="34"/>
    </row>
    <row r="778" spans="1:1" ht="14.25" customHeight="1">
      <c r="A778" s="34"/>
    </row>
    <row r="779" spans="1:1" ht="14.25" customHeight="1">
      <c r="A779" s="34"/>
    </row>
    <row r="780" spans="1:1" ht="14.25" customHeight="1">
      <c r="A780" s="34"/>
    </row>
    <row r="781" spans="1:1" ht="14.25" customHeight="1">
      <c r="A781" s="34"/>
    </row>
    <row r="782" spans="1:1" ht="14.25" customHeight="1">
      <c r="A782" s="34"/>
    </row>
    <row r="783" spans="1:1" ht="14.25" customHeight="1">
      <c r="A783" s="34"/>
    </row>
    <row r="784" spans="1:1" ht="14.25" customHeight="1">
      <c r="A784" s="34"/>
    </row>
    <row r="785" spans="1:1" ht="14.25" customHeight="1">
      <c r="A785" s="34"/>
    </row>
    <row r="786" spans="1:1" ht="14.25" customHeight="1">
      <c r="A786" s="34"/>
    </row>
    <row r="787" spans="1:1" ht="14.25" customHeight="1">
      <c r="A787" s="34"/>
    </row>
    <row r="788" spans="1:1" ht="14.25" customHeight="1">
      <c r="A788" s="34"/>
    </row>
    <row r="789" spans="1:1" ht="14.25" customHeight="1">
      <c r="A789" s="34"/>
    </row>
    <row r="790" spans="1:1" ht="14.25" customHeight="1">
      <c r="A790" s="34"/>
    </row>
    <row r="791" spans="1:1" ht="14.25" customHeight="1">
      <c r="A791" s="34"/>
    </row>
    <row r="792" spans="1:1" ht="14.25" customHeight="1">
      <c r="A792" s="34"/>
    </row>
    <row r="793" spans="1:1" ht="14.25" customHeight="1">
      <c r="A793" s="34"/>
    </row>
    <row r="794" spans="1:1" ht="14.25" customHeight="1">
      <c r="A794" s="34"/>
    </row>
    <row r="795" spans="1:1" ht="14.25" customHeight="1">
      <c r="A795" s="34"/>
    </row>
    <row r="796" spans="1:1" ht="14.25" customHeight="1">
      <c r="A796" s="34"/>
    </row>
    <row r="797" spans="1:1" ht="14.25" customHeight="1">
      <c r="A797" s="34"/>
    </row>
    <row r="798" spans="1:1" ht="14.25" customHeight="1">
      <c r="A798" s="34"/>
    </row>
    <row r="799" spans="1:1" ht="14.25" customHeight="1">
      <c r="A799" s="34"/>
    </row>
    <row r="800" spans="1:1" ht="14.25" customHeight="1">
      <c r="A800" s="34"/>
    </row>
    <row r="801" spans="1:1" ht="14.25" customHeight="1">
      <c r="A801" s="34"/>
    </row>
    <row r="802" spans="1:1" ht="14.25" customHeight="1">
      <c r="A802" s="34"/>
    </row>
    <row r="803" spans="1:1" ht="14.25" customHeight="1">
      <c r="A803" s="34"/>
    </row>
    <row r="804" spans="1:1" ht="14.25" customHeight="1">
      <c r="A804" s="34"/>
    </row>
    <row r="805" spans="1:1" ht="14.25" customHeight="1">
      <c r="A805" s="34"/>
    </row>
    <row r="806" spans="1:1" ht="14.25" customHeight="1">
      <c r="A806" s="34"/>
    </row>
    <row r="807" spans="1:1" ht="14.25" customHeight="1">
      <c r="A807" s="34"/>
    </row>
    <row r="808" spans="1:1" ht="14.25" customHeight="1">
      <c r="A808" s="34"/>
    </row>
    <row r="809" spans="1:1" ht="14.25" customHeight="1">
      <c r="A809" s="34"/>
    </row>
    <row r="810" spans="1:1" ht="14.25" customHeight="1">
      <c r="A810" s="34"/>
    </row>
    <row r="811" spans="1:1" ht="14.25" customHeight="1">
      <c r="A811" s="34"/>
    </row>
    <row r="812" spans="1:1" ht="14.25" customHeight="1">
      <c r="A812" s="34"/>
    </row>
    <row r="813" spans="1:1" ht="14.25" customHeight="1">
      <c r="A813" s="34"/>
    </row>
    <row r="814" spans="1:1" ht="14.25" customHeight="1">
      <c r="A814" s="34"/>
    </row>
    <row r="815" spans="1:1" ht="14.25" customHeight="1">
      <c r="A815" s="34"/>
    </row>
    <row r="816" spans="1:1" ht="14.25" customHeight="1">
      <c r="A816" s="34"/>
    </row>
    <row r="817" spans="1:1" ht="14.25" customHeight="1">
      <c r="A817" s="34"/>
    </row>
    <row r="818" spans="1:1" ht="14.25" customHeight="1">
      <c r="A818" s="34"/>
    </row>
    <row r="819" spans="1:1" ht="14.25" customHeight="1">
      <c r="A819" s="34"/>
    </row>
    <row r="820" spans="1:1" ht="14.25" customHeight="1">
      <c r="A820" s="34"/>
    </row>
    <row r="821" spans="1:1" ht="14.25" customHeight="1">
      <c r="A821" s="34"/>
    </row>
    <row r="822" spans="1:1" ht="14.25" customHeight="1">
      <c r="A822" s="34"/>
    </row>
    <row r="823" spans="1:1" ht="14.25" customHeight="1">
      <c r="A823" s="34"/>
    </row>
    <row r="824" spans="1:1" ht="14.25" customHeight="1">
      <c r="A824" s="34"/>
    </row>
    <row r="825" spans="1:1" ht="14.25" customHeight="1">
      <c r="A825" s="34"/>
    </row>
    <row r="826" spans="1:1" ht="14.25" customHeight="1">
      <c r="A826" s="34"/>
    </row>
    <row r="827" spans="1:1" ht="14.25" customHeight="1">
      <c r="A827" s="34"/>
    </row>
    <row r="828" spans="1:1" ht="14.25" customHeight="1">
      <c r="A828" s="34"/>
    </row>
    <row r="829" spans="1:1" ht="14.25" customHeight="1">
      <c r="A829" s="34"/>
    </row>
    <row r="830" spans="1:1" ht="14.25" customHeight="1">
      <c r="A830" s="34"/>
    </row>
    <row r="831" spans="1:1" ht="14.25" customHeight="1">
      <c r="A831" s="34"/>
    </row>
    <row r="832" spans="1:1" ht="14.25" customHeight="1">
      <c r="A832" s="34"/>
    </row>
    <row r="833" spans="1:1" ht="14.25" customHeight="1">
      <c r="A833" s="34"/>
    </row>
    <row r="834" spans="1:1" ht="14.25" customHeight="1">
      <c r="A834" s="34"/>
    </row>
    <row r="835" spans="1:1" ht="14.25" customHeight="1">
      <c r="A835" s="34"/>
    </row>
    <row r="836" spans="1:1" ht="14.25" customHeight="1">
      <c r="A836" s="34"/>
    </row>
    <row r="837" spans="1:1" ht="14.25" customHeight="1">
      <c r="A837" s="34"/>
    </row>
    <row r="838" spans="1:1" ht="14.25" customHeight="1">
      <c r="A838" s="34"/>
    </row>
    <row r="839" spans="1:1" ht="14.25" customHeight="1">
      <c r="A839" s="34"/>
    </row>
    <row r="840" spans="1:1" ht="14.25" customHeight="1">
      <c r="A840" s="34"/>
    </row>
    <row r="841" spans="1:1" ht="14.25" customHeight="1">
      <c r="A841" s="34"/>
    </row>
    <row r="842" spans="1:1" ht="14.25" customHeight="1">
      <c r="A842" s="34"/>
    </row>
    <row r="843" spans="1:1" ht="14.25" customHeight="1">
      <c r="A843" s="34"/>
    </row>
    <row r="844" spans="1:1" ht="14.25" customHeight="1">
      <c r="A844" s="34"/>
    </row>
    <row r="845" spans="1:1" ht="14.25" customHeight="1">
      <c r="A845" s="34"/>
    </row>
    <row r="846" spans="1:1" ht="14.25" customHeight="1">
      <c r="A846" s="34"/>
    </row>
    <row r="847" spans="1:1" ht="14.25" customHeight="1">
      <c r="A847" s="34"/>
    </row>
    <row r="848" spans="1:1" ht="14.25" customHeight="1">
      <c r="A848" s="34"/>
    </row>
    <row r="849" spans="1:1" ht="14.25" customHeight="1">
      <c r="A849" s="34"/>
    </row>
    <row r="850" spans="1:1" ht="14.25" customHeight="1">
      <c r="A850" s="34"/>
    </row>
    <row r="851" spans="1:1" ht="14.25" customHeight="1">
      <c r="A851" s="34"/>
    </row>
    <row r="852" spans="1:1" ht="14.25" customHeight="1">
      <c r="A852" s="34"/>
    </row>
    <row r="853" spans="1:1" ht="14.25" customHeight="1">
      <c r="A853" s="34"/>
    </row>
    <row r="854" spans="1:1" ht="14.25" customHeight="1">
      <c r="A854" s="34"/>
    </row>
    <row r="855" spans="1:1" ht="14.25" customHeight="1">
      <c r="A855" s="34"/>
    </row>
    <row r="856" spans="1:1" ht="14.25" customHeight="1">
      <c r="A856" s="34"/>
    </row>
    <row r="857" spans="1:1" ht="14.25" customHeight="1">
      <c r="A857" s="34"/>
    </row>
    <row r="858" spans="1:1" ht="14.25" customHeight="1">
      <c r="A858" s="34"/>
    </row>
    <row r="859" spans="1:1" ht="14.25" customHeight="1">
      <c r="A859" s="34"/>
    </row>
    <row r="860" spans="1:1" ht="14.25" customHeight="1">
      <c r="A860" s="34"/>
    </row>
    <row r="861" spans="1:1" ht="14.25" customHeight="1">
      <c r="A861" s="34"/>
    </row>
    <row r="862" spans="1:1" ht="14.25" customHeight="1">
      <c r="A862" s="34"/>
    </row>
    <row r="863" spans="1:1" ht="14.25" customHeight="1">
      <c r="A863" s="34"/>
    </row>
    <row r="864" spans="1:1" ht="14.25" customHeight="1">
      <c r="A864" s="34"/>
    </row>
    <row r="865" spans="1:1" ht="14.25" customHeight="1">
      <c r="A865" s="34"/>
    </row>
    <row r="866" spans="1:1" ht="14.25" customHeight="1">
      <c r="A866" s="34"/>
    </row>
    <row r="867" spans="1:1" ht="14.25" customHeight="1">
      <c r="A867" s="34"/>
    </row>
    <row r="868" spans="1:1" ht="14.25" customHeight="1">
      <c r="A868" s="34"/>
    </row>
    <row r="869" spans="1:1" ht="14.25" customHeight="1">
      <c r="A869" s="34"/>
    </row>
    <row r="870" spans="1:1" ht="14.25" customHeight="1">
      <c r="A870" s="34"/>
    </row>
    <row r="871" spans="1:1" ht="14.25" customHeight="1">
      <c r="A871" s="34"/>
    </row>
    <row r="872" spans="1:1" ht="14.25" customHeight="1">
      <c r="A872" s="34"/>
    </row>
    <row r="873" spans="1:1" ht="14.25" customHeight="1">
      <c r="A873" s="34"/>
    </row>
    <row r="874" spans="1:1" ht="14.25" customHeight="1">
      <c r="A874" s="34"/>
    </row>
    <row r="875" spans="1:1" ht="14.25" customHeight="1">
      <c r="A875" s="34"/>
    </row>
    <row r="876" spans="1:1" ht="14.25" customHeight="1">
      <c r="A876" s="34"/>
    </row>
    <row r="877" spans="1:1" ht="14.25" customHeight="1">
      <c r="A877" s="34"/>
    </row>
    <row r="878" spans="1:1" ht="14.25" customHeight="1">
      <c r="A878" s="34"/>
    </row>
    <row r="879" spans="1:1" ht="14.25" customHeight="1">
      <c r="A879" s="34"/>
    </row>
    <row r="880" spans="1:1" ht="14.25" customHeight="1">
      <c r="A880" s="34"/>
    </row>
    <row r="881" spans="1:1" ht="14.25" customHeight="1">
      <c r="A881" s="34"/>
    </row>
    <row r="882" spans="1:1" ht="14.25" customHeight="1">
      <c r="A882" s="34"/>
    </row>
    <row r="883" spans="1:1" ht="14.25" customHeight="1">
      <c r="A883" s="34"/>
    </row>
    <row r="884" spans="1:1" ht="14.25" customHeight="1">
      <c r="A884" s="34"/>
    </row>
    <row r="885" spans="1:1" ht="14.25" customHeight="1">
      <c r="A885" s="34"/>
    </row>
    <row r="886" spans="1:1" ht="14.25" customHeight="1">
      <c r="A886" s="34"/>
    </row>
    <row r="887" spans="1:1" ht="14.25" customHeight="1">
      <c r="A887" s="34"/>
    </row>
    <row r="888" spans="1:1" ht="14.25" customHeight="1">
      <c r="A888" s="34"/>
    </row>
    <row r="889" spans="1:1" ht="14.25" customHeight="1">
      <c r="A889" s="34"/>
    </row>
    <row r="890" spans="1:1" ht="14.25" customHeight="1">
      <c r="A890" s="34"/>
    </row>
    <row r="891" spans="1:1" ht="14.25" customHeight="1">
      <c r="A891" s="34"/>
    </row>
    <row r="892" spans="1:1" ht="14.25" customHeight="1">
      <c r="A892" s="34"/>
    </row>
    <row r="893" spans="1:1" ht="14.25" customHeight="1">
      <c r="A893" s="34"/>
    </row>
    <row r="894" spans="1:1" ht="14.25" customHeight="1">
      <c r="A894" s="34"/>
    </row>
    <row r="895" spans="1:1" ht="14.25" customHeight="1">
      <c r="A895" s="34"/>
    </row>
    <row r="896" spans="1:1" ht="14.25" customHeight="1">
      <c r="A896" s="34"/>
    </row>
    <row r="897" spans="1:1" ht="14.25" customHeight="1">
      <c r="A897" s="34"/>
    </row>
    <row r="898" spans="1:1" ht="14.25" customHeight="1">
      <c r="A898" s="34"/>
    </row>
    <row r="899" spans="1:1" ht="14.25" customHeight="1">
      <c r="A899" s="34"/>
    </row>
    <row r="900" spans="1:1" ht="14.25" customHeight="1">
      <c r="A900" s="34"/>
    </row>
    <row r="901" spans="1:1" ht="14.25" customHeight="1">
      <c r="A901" s="34"/>
    </row>
    <row r="902" spans="1:1" ht="14.25" customHeight="1">
      <c r="A902" s="34"/>
    </row>
    <row r="903" spans="1:1" ht="14.25" customHeight="1">
      <c r="A903" s="34"/>
    </row>
    <row r="904" spans="1:1" ht="14.25" customHeight="1">
      <c r="A904" s="34"/>
    </row>
    <row r="905" spans="1:1" ht="14.25" customHeight="1">
      <c r="A905" s="34"/>
    </row>
    <row r="906" spans="1:1" ht="14.25" customHeight="1">
      <c r="A906" s="34"/>
    </row>
    <row r="907" spans="1:1" ht="14.25" customHeight="1">
      <c r="A907" s="34"/>
    </row>
    <row r="908" spans="1:1" ht="14.25" customHeight="1">
      <c r="A908" s="34"/>
    </row>
    <row r="909" spans="1:1" ht="14.25" customHeight="1">
      <c r="A909" s="34"/>
    </row>
    <row r="910" spans="1:1" ht="14.25" customHeight="1">
      <c r="A910" s="34"/>
    </row>
    <row r="911" spans="1:1" ht="14.25" customHeight="1">
      <c r="A911" s="34"/>
    </row>
    <row r="912" spans="1:1" ht="14.25" customHeight="1">
      <c r="A912" s="34"/>
    </row>
    <row r="913" spans="1:1" ht="14.25" customHeight="1">
      <c r="A913" s="34"/>
    </row>
    <row r="914" spans="1:1" ht="14.25" customHeight="1">
      <c r="A914" s="34"/>
    </row>
    <row r="915" spans="1:1" ht="14.25" customHeight="1">
      <c r="A915" s="34"/>
    </row>
    <row r="916" spans="1:1" ht="14.25" customHeight="1">
      <c r="A916" s="34"/>
    </row>
    <row r="917" spans="1:1" ht="14.25" customHeight="1">
      <c r="A917" s="34"/>
    </row>
    <row r="918" spans="1:1" ht="14.25" customHeight="1">
      <c r="A918" s="34"/>
    </row>
    <row r="919" spans="1:1" ht="14.25" customHeight="1">
      <c r="A919" s="34"/>
    </row>
    <row r="920" spans="1:1" ht="14.25" customHeight="1">
      <c r="A920" s="34"/>
    </row>
    <row r="921" spans="1:1" ht="14.25" customHeight="1">
      <c r="A921" s="34"/>
    </row>
    <row r="922" spans="1:1" ht="14.25" customHeight="1">
      <c r="A922" s="34"/>
    </row>
    <row r="923" spans="1:1" ht="14.25" customHeight="1">
      <c r="A923" s="34"/>
    </row>
    <row r="924" spans="1:1" ht="14.25" customHeight="1">
      <c r="A924" s="34"/>
    </row>
    <row r="925" spans="1:1" ht="14.25" customHeight="1">
      <c r="A925" s="34"/>
    </row>
    <row r="926" spans="1:1" ht="14.25" customHeight="1">
      <c r="A926" s="34"/>
    </row>
    <row r="927" spans="1:1" ht="14.25" customHeight="1">
      <c r="A927" s="34"/>
    </row>
    <row r="928" spans="1:1" ht="14.25" customHeight="1">
      <c r="A928" s="34"/>
    </row>
    <row r="929" spans="1:1" ht="14.25" customHeight="1">
      <c r="A929" s="34"/>
    </row>
    <row r="930" spans="1:1" ht="14.25" customHeight="1">
      <c r="A930" s="34"/>
    </row>
    <row r="931" spans="1:1" ht="14.25" customHeight="1">
      <c r="A931" s="34"/>
    </row>
    <row r="932" spans="1:1" ht="14.25" customHeight="1">
      <c r="A932" s="34"/>
    </row>
    <row r="933" spans="1:1" ht="14.25" customHeight="1">
      <c r="A933" s="34"/>
    </row>
    <row r="934" spans="1:1" ht="14.25" customHeight="1">
      <c r="A934" s="34"/>
    </row>
    <row r="935" spans="1:1" ht="14.25" customHeight="1">
      <c r="A935" s="34"/>
    </row>
    <row r="936" spans="1:1" ht="14.25" customHeight="1">
      <c r="A936" s="34"/>
    </row>
    <row r="937" spans="1:1" ht="14.25" customHeight="1">
      <c r="A937" s="34"/>
    </row>
    <row r="938" spans="1:1" ht="14.25" customHeight="1">
      <c r="A938" s="34"/>
    </row>
    <row r="939" spans="1:1" ht="14.25" customHeight="1">
      <c r="A939" s="34"/>
    </row>
    <row r="940" spans="1:1" ht="14.25" customHeight="1">
      <c r="A940" s="34"/>
    </row>
    <row r="941" spans="1:1" ht="14.25" customHeight="1">
      <c r="A941" s="34"/>
    </row>
    <row r="942" spans="1:1" ht="14.25" customHeight="1">
      <c r="A942" s="34"/>
    </row>
    <row r="943" spans="1:1" ht="14.25" customHeight="1">
      <c r="A943" s="34"/>
    </row>
    <row r="944" spans="1:1" ht="14.25" customHeight="1">
      <c r="A944" s="34"/>
    </row>
    <row r="945" spans="1:1" ht="14.25" customHeight="1">
      <c r="A945" s="34"/>
    </row>
    <row r="946" spans="1:1" ht="14.25" customHeight="1">
      <c r="A946" s="34"/>
    </row>
    <row r="947" spans="1:1" ht="14.25" customHeight="1">
      <c r="A947" s="34"/>
    </row>
    <row r="948" spans="1:1" ht="14.25" customHeight="1">
      <c r="A948" s="34"/>
    </row>
    <row r="949" spans="1:1" ht="14.25" customHeight="1">
      <c r="A949" s="34"/>
    </row>
    <row r="950" spans="1:1" ht="14.25" customHeight="1">
      <c r="A950" s="34"/>
    </row>
    <row r="951" spans="1:1" ht="14.25" customHeight="1">
      <c r="A951" s="34"/>
    </row>
    <row r="952" spans="1:1" ht="14.25" customHeight="1">
      <c r="A952" s="34"/>
    </row>
    <row r="953" spans="1:1" ht="14.25" customHeight="1">
      <c r="A953" s="34"/>
    </row>
    <row r="954" spans="1:1" ht="14.25" customHeight="1">
      <c r="A954" s="34"/>
    </row>
    <row r="955" spans="1:1" ht="14.25" customHeight="1">
      <c r="A955" s="34"/>
    </row>
    <row r="956" spans="1:1" ht="14.25" customHeight="1">
      <c r="A956" s="34"/>
    </row>
    <row r="957" spans="1:1" ht="14.25" customHeight="1">
      <c r="A957" s="34"/>
    </row>
    <row r="958" spans="1:1" ht="14.25" customHeight="1">
      <c r="A958" s="34"/>
    </row>
    <row r="959" spans="1:1" ht="14.25" customHeight="1">
      <c r="A959" s="34"/>
    </row>
    <row r="960" spans="1:1" ht="14.25" customHeight="1">
      <c r="A960" s="34"/>
    </row>
    <row r="961" spans="1:1" ht="14.25" customHeight="1">
      <c r="A961" s="34"/>
    </row>
    <row r="962" spans="1:1" ht="14.25" customHeight="1">
      <c r="A962" s="34"/>
    </row>
    <row r="963" spans="1:1" ht="14.25" customHeight="1">
      <c r="A963" s="34"/>
    </row>
    <row r="964" spans="1:1" ht="14.25" customHeight="1">
      <c r="A964" s="34"/>
    </row>
    <row r="965" spans="1:1" ht="14.25" customHeight="1">
      <c r="A965" s="34"/>
    </row>
    <row r="966" spans="1:1" ht="14.25" customHeight="1">
      <c r="A966" s="34"/>
    </row>
    <row r="967" spans="1:1" ht="14.25" customHeight="1">
      <c r="A967" s="34"/>
    </row>
    <row r="968" spans="1:1" ht="14.25" customHeight="1">
      <c r="A968" s="34"/>
    </row>
    <row r="969" spans="1:1" ht="14.25" customHeight="1">
      <c r="A969" s="34"/>
    </row>
    <row r="970" spans="1:1" ht="14.25" customHeight="1">
      <c r="A970" s="34"/>
    </row>
    <row r="971" spans="1:1" ht="14.25" customHeight="1">
      <c r="A971" s="34"/>
    </row>
    <row r="972" spans="1:1" ht="14.25" customHeight="1">
      <c r="A972" s="34"/>
    </row>
    <row r="973" spans="1:1" ht="14.25" customHeight="1">
      <c r="A973" s="34"/>
    </row>
    <row r="974" spans="1:1" ht="14.25" customHeight="1">
      <c r="A974" s="34"/>
    </row>
    <row r="975" spans="1:1" ht="14.25" customHeight="1">
      <c r="A975" s="34"/>
    </row>
    <row r="976" spans="1:1" ht="14.25" customHeight="1">
      <c r="A976" s="34"/>
    </row>
    <row r="977" spans="1:1" ht="14.25" customHeight="1">
      <c r="A977" s="34"/>
    </row>
    <row r="978" spans="1:1" ht="14.25" customHeight="1">
      <c r="A978" s="34"/>
    </row>
    <row r="979" spans="1:1" ht="14.25" customHeight="1">
      <c r="A979" s="34"/>
    </row>
    <row r="980" spans="1:1" ht="14.25" customHeight="1">
      <c r="A980" s="34"/>
    </row>
    <row r="981" spans="1:1" ht="14.25" customHeight="1">
      <c r="A981" s="34"/>
    </row>
    <row r="982" spans="1:1" ht="14.25" customHeight="1">
      <c r="A982" s="34"/>
    </row>
    <row r="983" spans="1:1" ht="14.25" customHeight="1">
      <c r="A983" s="34"/>
    </row>
    <row r="984" spans="1:1" ht="14.25" customHeight="1">
      <c r="A984" s="34"/>
    </row>
    <row r="985" spans="1:1" ht="14.25" customHeight="1">
      <c r="A985" s="34"/>
    </row>
    <row r="986" spans="1:1" ht="14.25" customHeight="1">
      <c r="A986" s="34"/>
    </row>
    <row r="987" spans="1:1" ht="14.25" customHeight="1">
      <c r="A987" s="34"/>
    </row>
    <row r="988" spans="1:1" ht="14.25" customHeight="1">
      <c r="A988" s="34"/>
    </row>
    <row r="989" spans="1:1" ht="14.25" customHeight="1">
      <c r="A989" s="34"/>
    </row>
    <row r="990" spans="1:1" ht="14.25" customHeight="1">
      <c r="A990" s="34"/>
    </row>
    <row r="991" spans="1:1" ht="14.25" customHeight="1">
      <c r="A991" s="34"/>
    </row>
    <row r="992" spans="1:1" ht="14.25" customHeight="1">
      <c r="A992" s="34"/>
    </row>
    <row r="993" spans="1:1" ht="14.25" customHeight="1">
      <c r="A993" s="34"/>
    </row>
    <row r="994" spans="1:1" ht="14.25" customHeight="1">
      <c r="A994" s="34"/>
    </row>
    <row r="995" spans="1:1" ht="14.25" customHeight="1">
      <c r="A995" s="34"/>
    </row>
    <row r="996" spans="1:1" ht="14.25" customHeight="1">
      <c r="A996" s="34"/>
    </row>
    <row r="997" spans="1:1" ht="14.25" customHeight="1">
      <c r="A997" s="34"/>
    </row>
    <row r="998" spans="1:1" ht="14.25" customHeight="1">
      <c r="A998" s="34"/>
    </row>
    <row r="999" spans="1:1" ht="14.25" customHeight="1">
      <c r="A999" s="34"/>
    </row>
    <row r="1000" spans="1:1" ht="14.25" customHeight="1">
      <c r="A1000" s="34"/>
    </row>
  </sheetData>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4" topLeftCell="A5" activePane="bottomLeft" state="frozen"/>
      <selection pane="bottomLeft" activeCell="B6" sqref="B6"/>
    </sheetView>
  </sheetViews>
  <sheetFormatPr defaultColWidth="14.44140625" defaultRowHeight="15" customHeight="1"/>
  <cols>
    <col min="1" max="1" width="4" customWidth="1"/>
    <col min="2" max="2" width="6.33203125" customWidth="1"/>
    <col min="3" max="3" width="24.109375" customWidth="1"/>
    <col min="4" max="4" width="16.33203125" customWidth="1"/>
    <col min="5" max="5" width="9.33203125" customWidth="1"/>
    <col min="6" max="6" width="5.44140625" customWidth="1"/>
    <col min="7" max="9" width="5" customWidth="1"/>
    <col min="10" max="10" width="9" customWidth="1"/>
    <col min="11" max="11" width="95.109375" customWidth="1"/>
    <col min="12" max="26" width="8.6640625" customWidth="1"/>
  </cols>
  <sheetData>
    <row r="1" spans="1:26" ht="14.25" customHeight="1">
      <c r="A1" s="47"/>
      <c r="B1" s="48" t="s">
        <v>835</v>
      </c>
      <c r="D1" s="47"/>
      <c r="F1" s="47"/>
      <c r="G1" s="47"/>
      <c r="H1" s="47"/>
      <c r="I1" s="47"/>
      <c r="J1" s="47"/>
    </row>
    <row r="2" spans="1:26" ht="67.5" customHeight="1">
      <c r="A2" s="34"/>
      <c r="B2" s="6" t="s">
        <v>84</v>
      </c>
      <c r="C2" s="92" t="e">
        <f>VLOOKUP(B2,'Kode-Keterangan-EYD'!B19:E96, 4, FALSE)</f>
        <v>#N/A</v>
      </c>
      <c r="D2" s="93"/>
      <c r="E2" s="93"/>
      <c r="F2" s="93"/>
      <c r="G2" s="93"/>
      <c r="H2" s="93"/>
      <c r="I2" s="93"/>
      <c r="J2" s="93"/>
      <c r="K2" s="94"/>
      <c r="L2" s="35"/>
      <c r="M2" s="35"/>
      <c r="N2" s="35"/>
      <c r="O2" s="35"/>
      <c r="P2" s="35"/>
      <c r="Q2" s="35"/>
      <c r="R2" s="35"/>
      <c r="S2" s="35"/>
      <c r="T2" s="35"/>
      <c r="U2" s="35"/>
      <c r="V2" s="35"/>
      <c r="W2" s="35"/>
      <c r="X2" s="35"/>
      <c r="Y2" s="35"/>
      <c r="Z2" s="35"/>
    </row>
    <row r="3" spans="1:26" ht="14.25" customHeight="1">
      <c r="A3" s="47"/>
      <c r="B3" s="47"/>
      <c r="D3" s="47"/>
      <c r="F3" s="47"/>
      <c r="G3" s="47"/>
      <c r="H3" s="47"/>
      <c r="I3" s="47"/>
      <c r="J3" s="47"/>
    </row>
    <row r="4" spans="1:26" ht="14.25" customHeight="1">
      <c r="A4" s="49" t="str">
        <f>'Deskripsi-EYD'!A1</f>
        <v>No</v>
      </c>
      <c r="B4" s="49" t="str">
        <f>'Deskripsi-EYD'!B1</f>
        <v>Kode</v>
      </c>
      <c r="C4" s="50" t="str">
        <f>'Deskripsi-EYD'!C1</f>
        <v>Nama Kategori</v>
      </c>
      <c r="D4" s="49" t="str">
        <f>'Deskripsi-EYD'!D1</f>
        <v>Sub-Kategori</v>
      </c>
      <c r="E4" s="50" t="s">
        <v>836</v>
      </c>
      <c r="F4" s="49" t="s">
        <v>837</v>
      </c>
      <c r="G4" s="49" t="s">
        <v>838</v>
      </c>
      <c r="H4" s="49" t="s">
        <v>839</v>
      </c>
      <c r="I4" s="49" t="s">
        <v>840</v>
      </c>
      <c r="J4" s="49" t="s">
        <v>841</v>
      </c>
      <c r="K4" s="50" t="str">
        <f>'Deskripsi-EYD'!F1</f>
        <v>Deskripsi</v>
      </c>
    </row>
    <row r="5" spans="1:26" ht="14.25" customHeight="1">
      <c r="A5" s="51">
        <f>'Deskripsi-EYD'!A2</f>
        <v>1</v>
      </c>
      <c r="B5" s="51" t="str">
        <f>'Deskripsi-EYD'!B2</f>
        <v>HA01</v>
      </c>
      <c r="C5" s="44" t="str">
        <f>'Deskripsi-EYD'!C2</f>
        <v>Huruf Abjad</v>
      </c>
      <c r="D5" s="51" t="str">
        <f>IF('Deskripsi-EYD'!D2=0,"",'Deskripsi-EYD'!D2)</f>
        <v/>
      </c>
      <c r="E5" s="44" t="str">
        <f>'Deskripsi-EYD'!E2</f>
        <v>Tidak</v>
      </c>
      <c r="F5" s="51"/>
      <c r="G5" s="51"/>
      <c r="H5" s="51"/>
      <c r="I5" s="51"/>
      <c r="J5" s="51" t="s">
        <v>842</v>
      </c>
      <c r="K5" s="44" t="str">
        <f>'Deskripsi-EYD'!F2</f>
        <v>Huruf dalam abjad bahasa Indonesia ada 26 seperti dalam tabel berikut.</v>
      </c>
      <c r="L5" s="36"/>
      <c r="M5" s="36"/>
      <c r="N5" s="36"/>
      <c r="O5" s="36"/>
      <c r="P5" s="36"/>
      <c r="Q5" s="36"/>
      <c r="R5" s="36"/>
      <c r="S5" s="36"/>
      <c r="T5" s="36"/>
      <c r="U5" s="36"/>
      <c r="V5" s="36"/>
      <c r="W5" s="36"/>
      <c r="X5" s="36"/>
      <c r="Y5" s="36"/>
      <c r="Z5" s="36"/>
    </row>
    <row r="6" spans="1:26" ht="14.25" customHeight="1">
      <c r="A6" s="51">
        <f>'Deskripsi-EYD'!A3</f>
        <v>2</v>
      </c>
      <c r="B6" s="51" t="str">
        <f>'Deskripsi-EYD'!B3</f>
        <v>HB01</v>
      </c>
      <c r="C6" s="44" t="str">
        <f>'Deskripsi-EYD'!C3</f>
        <v>Huruf Vokal</v>
      </c>
      <c r="D6" s="51" t="str">
        <f>IF('Deskripsi-EYD'!D3=0,"",'Deskripsi-EYD'!D3)</f>
        <v/>
      </c>
      <c r="E6" s="44" t="str">
        <f>'Deskripsi-EYD'!E3</f>
        <v>Tidak</v>
      </c>
      <c r="F6" s="51"/>
      <c r="G6" s="51"/>
      <c r="H6" s="51"/>
      <c r="I6" s="51"/>
      <c r="J6" s="51" t="s">
        <v>842</v>
      </c>
      <c r="K6" s="44" t="str">
        <f>'Deskripsi-EYD'!F3</f>
        <v>Vokal dalam bahasa Indonesia dilambangkan menjadi lima huruf, yaitu a, e, i, o, dan u.</v>
      </c>
      <c r="L6" s="36"/>
      <c r="M6" s="36"/>
      <c r="N6" s="36"/>
      <c r="O6" s="36"/>
      <c r="P6" s="36"/>
      <c r="Q6" s="36"/>
      <c r="R6" s="36"/>
      <c r="S6" s="36"/>
      <c r="T6" s="36"/>
      <c r="U6" s="36"/>
      <c r="V6" s="36"/>
      <c r="W6" s="36"/>
      <c r="X6" s="36"/>
      <c r="Y6" s="36"/>
      <c r="Z6" s="36"/>
    </row>
    <row r="7" spans="1:26" ht="14.25" customHeight="1">
      <c r="A7" s="51">
        <f>'Deskripsi-EYD'!A4</f>
        <v>3</v>
      </c>
      <c r="B7" s="51" t="str">
        <f>'Deskripsi-EYD'!B4</f>
        <v>HC01</v>
      </c>
      <c r="C7" s="44" t="str">
        <f>'Deskripsi-EYD'!C4</f>
        <v>Huruf Konsonan</v>
      </c>
      <c r="D7" s="51" t="str">
        <f>IF('Deskripsi-EYD'!D4=0,"",'Deskripsi-EYD'!D4)</f>
        <v/>
      </c>
      <c r="E7" s="44" t="str">
        <f>'Deskripsi-EYD'!E4</f>
        <v>Tidak</v>
      </c>
      <c r="F7" s="51"/>
      <c r="G7" s="51"/>
      <c r="H7" s="51"/>
      <c r="I7" s="51"/>
      <c r="J7" s="51" t="s">
        <v>842</v>
      </c>
      <c r="K7" s="44" t="str">
        <f>'Deskripsi-EYD'!F4</f>
        <v>Konsonan dalam bahasa Indonesia dilambangkan menjadi 21 huruf, yaitu b, c, d, f, g, h, j, k, l, m, n, p, q, r, s, t, v, w, x, y, dan z.</v>
      </c>
      <c r="L7" s="36"/>
      <c r="M7" s="36"/>
      <c r="N7" s="36"/>
      <c r="O7" s="36"/>
      <c r="P7" s="36"/>
      <c r="Q7" s="36"/>
      <c r="R7" s="36"/>
      <c r="S7" s="36"/>
      <c r="T7" s="36"/>
      <c r="U7" s="36"/>
      <c r="V7" s="36"/>
      <c r="W7" s="36"/>
      <c r="X7" s="36"/>
      <c r="Y7" s="36"/>
      <c r="Z7" s="36"/>
    </row>
    <row r="8" spans="1:26" ht="14.25" customHeight="1">
      <c r="A8" s="51">
        <f>'Deskripsi-EYD'!A5</f>
        <v>4</v>
      </c>
      <c r="B8" s="51" t="str">
        <f>'Deskripsi-EYD'!B5</f>
        <v>HD01</v>
      </c>
      <c r="C8" s="44" t="str">
        <f>'Deskripsi-EYD'!C5</f>
        <v>Gabungan Huruf Vokal</v>
      </c>
      <c r="D8" s="51" t="str">
        <f>IF('Deskripsi-EYD'!D5=0,"",'Deskripsi-EYD'!D5)</f>
        <v>Monoftong</v>
      </c>
      <c r="E8" s="44" t="str">
        <f>'Deskripsi-EYD'!E5</f>
        <v>Tidak</v>
      </c>
      <c r="F8" s="51"/>
      <c r="G8" s="51"/>
      <c r="H8" s="51"/>
      <c r="I8" s="51"/>
      <c r="J8" s="51" t="s">
        <v>842</v>
      </c>
      <c r="K8" s="44" t="str">
        <f>'Deskripsi-EYD'!F5</f>
        <v>Monoftong dalam bahasa Indonesia dilambangkan dengan gabungan huruf vokal eu yang dilafalkan [ɘ].</v>
      </c>
      <c r="L8" s="36"/>
      <c r="M8" s="36"/>
      <c r="N8" s="36"/>
      <c r="O8" s="36"/>
      <c r="P8" s="36"/>
      <c r="Q8" s="36"/>
      <c r="R8" s="36"/>
      <c r="S8" s="36"/>
      <c r="T8" s="36"/>
      <c r="U8" s="36"/>
      <c r="V8" s="36"/>
      <c r="W8" s="36"/>
      <c r="X8" s="36"/>
      <c r="Y8" s="36"/>
      <c r="Z8" s="36"/>
    </row>
    <row r="9" spans="1:26" ht="14.25" customHeight="1">
      <c r="A9" s="51">
        <f>'Deskripsi-EYD'!A6</f>
        <v>5</v>
      </c>
      <c r="B9" s="51" t="str">
        <f>'Deskripsi-EYD'!B6</f>
        <v>HD02</v>
      </c>
      <c r="C9" s="44" t="str">
        <f>'Deskripsi-EYD'!C6</f>
        <v>Gabungan Huruf Vokal</v>
      </c>
      <c r="D9" s="51" t="str">
        <f>IF('Deskripsi-EYD'!D6=0,"",'Deskripsi-EYD'!D6)</f>
        <v>Diftong</v>
      </c>
      <c r="E9" s="44" t="str">
        <f>'Deskripsi-EYD'!E6</f>
        <v>Tidak</v>
      </c>
      <c r="F9" s="51"/>
      <c r="G9" s="51"/>
      <c r="H9" s="51"/>
      <c r="I9" s="51"/>
      <c r="J9" s="51" t="s">
        <v>842</v>
      </c>
      <c r="K9" s="44" t="str">
        <f>'Deskripsi-EYD'!F6</f>
        <v>Diftong dalam bahasa Indonesia dilambangkan dengan gabungan huruf vokal ai, au, ei, dan oi.</v>
      </c>
      <c r="L9" s="36"/>
      <c r="M9" s="36"/>
      <c r="N9" s="36"/>
      <c r="O9" s="36"/>
      <c r="P9" s="36"/>
      <c r="Q9" s="36"/>
      <c r="R9" s="36"/>
      <c r="S9" s="36"/>
      <c r="T9" s="36"/>
      <c r="U9" s="36"/>
      <c r="V9" s="36"/>
      <c r="W9" s="36"/>
      <c r="X9" s="36"/>
      <c r="Y9" s="36"/>
      <c r="Z9" s="36"/>
    </row>
    <row r="10" spans="1:26" ht="14.25" customHeight="1">
      <c r="A10" s="51">
        <f>'Deskripsi-EYD'!A7</f>
        <v>6</v>
      </c>
      <c r="B10" s="51" t="str">
        <f>'Deskripsi-EYD'!B7</f>
        <v>HE01</v>
      </c>
      <c r="C10" s="44" t="str">
        <f>'Deskripsi-EYD'!C7</f>
        <v>Gabungan Huruf Konsonan</v>
      </c>
      <c r="D10" s="51" t="str">
        <f>IF('Deskripsi-EYD'!D7=0,"",'Deskripsi-EYD'!D7)</f>
        <v/>
      </c>
      <c r="E10" s="44" t="str">
        <f>'Deskripsi-EYD'!E7</f>
        <v>Tidak</v>
      </c>
      <c r="F10" s="51"/>
      <c r="G10" s="51"/>
      <c r="H10" s="51"/>
      <c r="I10" s="51"/>
      <c r="J10" s="51" t="s">
        <v>842</v>
      </c>
      <c r="K10" s="44" t="str">
        <f>'Deskripsi-EYD'!F7</f>
        <v>Gabungan huruf konsonan kh, ng, ny, dan sy melambangkan satu bunyi konsonan.</v>
      </c>
      <c r="L10" s="36"/>
      <c r="M10" s="36"/>
      <c r="N10" s="36"/>
      <c r="O10" s="36"/>
      <c r="P10" s="36"/>
      <c r="Q10" s="36"/>
      <c r="R10" s="36"/>
      <c r="S10" s="36"/>
      <c r="T10" s="36"/>
      <c r="U10" s="36"/>
      <c r="V10" s="36"/>
      <c r="W10" s="36"/>
      <c r="X10" s="36"/>
      <c r="Y10" s="36"/>
      <c r="Z10" s="36"/>
    </row>
    <row r="11" spans="1:26" ht="14.25" customHeight="1">
      <c r="A11" s="51">
        <f>'Deskripsi-EYD'!A8</f>
        <v>7</v>
      </c>
      <c r="B11" s="51" t="str">
        <f>'Deskripsi-EYD'!B8</f>
        <v>HF01</v>
      </c>
      <c r="C11" s="44" t="str">
        <f>'Deskripsi-EYD'!C8</f>
        <v>Huruf Kapital</v>
      </c>
      <c r="D11" s="51" t="str">
        <f>IF('Deskripsi-EYD'!D8=0,"",'Deskripsi-EYD'!D8)</f>
        <v/>
      </c>
      <c r="E11" s="44" t="str">
        <f>'Deskripsi-EYD'!E8</f>
        <v>Ya</v>
      </c>
      <c r="F11" s="51" t="s">
        <v>843</v>
      </c>
      <c r="G11" s="51" t="s">
        <v>844</v>
      </c>
      <c r="H11" s="51" t="s">
        <v>845</v>
      </c>
      <c r="I11" s="51" t="s">
        <v>846</v>
      </c>
      <c r="J11" s="51" t="s">
        <v>847</v>
      </c>
      <c r="K11" s="44" t="str">
        <f>'Deskripsi-EYD'!F8</f>
        <v>Huruf kapital digunakan sebagai huruf pertama awal kalimat.</v>
      </c>
      <c r="L11" s="36"/>
      <c r="M11" s="36"/>
      <c r="N11" s="36"/>
      <c r="O11" s="36"/>
      <c r="P11" s="36"/>
      <c r="Q11" s="36"/>
      <c r="R11" s="36"/>
      <c r="S11" s="36"/>
      <c r="T11" s="36"/>
      <c r="U11" s="36"/>
      <c r="V11" s="36"/>
      <c r="W11" s="36"/>
      <c r="X11" s="36"/>
      <c r="Y11" s="36"/>
      <c r="Z11" s="36"/>
    </row>
    <row r="12" spans="1:26" ht="14.25" customHeight="1">
      <c r="A12" s="51">
        <f>'Deskripsi-EYD'!A9</f>
        <v>8</v>
      </c>
      <c r="B12" s="51" t="str">
        <f>'Deskripsi-EYD'!B9</f>
        <v>HF02</v>
      </c>
      <c r="C12" s="44" t="str">
        <f>'Deskripsi-EYD'!C9</f>
        <v>Huruf Kapital</v>
      </c>
      <c r="D12" s="51" t="str">
        <f>IF('Deskripsi-EYD'!D9=0,"",'Deskripsi-EYD'!D9)</f>
        <v/>
      </c>
      <c r="E12" s="44" t="str">
        <f>'Deskripsi-EYD'!E9</f>
        <v>Ya</v>
      </c>
      <c r="F12" s="51" t="s">
        <v>848</v>
      </c>
      <c r="G12" s="51" t="s">
        <v>849</v>
      </c>
      <c r="H12" s="51" t="s">
        <v>850</v>
      </c>
      <c r="I12" s="51" t="s">
        <v>851</v>
      </c>
      <c r="J12" s="51" t="s">
        <v>852</v>
      </c>
      <c r="K12" s="44" t="str">
        <f>'Deskripsi-EYD'!F9</f>
        <v>Huruf kapital digunakan sebagai huruf pertama unsur nama orang, termasuk julukan.</v>
      </c>
      <c r="L12" s="36"/>
      <c r="M12" s="36"/>
      <c r="N12" s="36"/>
      <c r="O12" s="36"/>
      <c r="P12" s="36"/>
      <c r="Q12" s="36"/>
      <c r="R12" s="36"/>
      <c r="S12" s="36"/>
      <c r="T12" s="36"/>
      <c r="U12" s="36"/>
      <c r="V12" s="36"/>
      <c r="W12" s="36"/>
      <c r="X12" s="36"/>
      <c r="Y12" s="36"/>
      <c r="Z12" s="36"/>
    </row>
    <row r="13" spans="1:26" ht="14.25" customHeight="1">
      <c r="A13" s="51">
        <f>'Deskripsi-EYD'!A10</f>
        <v>9</v>
      </c>
      <c r="B13" s="51" t="str">
        <f>'Deskripsi-EYD'!B10</f>
        <v>HF03</v>
      </c>
      <c r="C13" s="44" t="str">
        <f>'Deskripsi-EYD'!C10</f>
        <v>Huruf Kapital</v>
      </c>
      <c r="D13" s="51" t="str">
        <f>IF('Deskripsi-EYD'!D10=0,"",'Deskripsi-EYD'!D10)</f>
        <v/>
      </c>
      <c r="E13" s="44" t="str">
        <f>'Deskripsi-EYD'!E10</f>
        <v>Ya</v>
      </c>
      <c r="F13" s="51" t="s">
        <v>848</v>
      </c>
      <c r="G13" s="51" t="s">
        <v>849</v>
      </c>
      <c r="H13" s="51" t="s">
        <v>850</v>
      </c>
      <c r="I13" s="51" t="s">
        <v>853</v>
      </c>
      <c r="J13" s="51" t="s">
        <v>852</v>
      </c>
      <c r="K13" s="44" t="str">
        <f>'Deskripsi-EYD'!F10</f>
        <v>Huruf kapital tidak digunakan sebagai huruf pertama nama orang yang digunakan sebagai nama jenis atau satuan ukuran.</v>
      </c>
      <c r="L13" s="36"/>
      <c r="M13" s="36"/>
      <c r="N13" s="36"/>
      <c r="O13" s="36"/>
      <c r="P13" s="36"/>
      <c r="Q13" s="36"/>
      <c r="R13" s="36"/>
      <c r="S13" s="36"/>
      <c r="T13" s="36"/>
      <c r="U13" s="36"/>
      <c r="V13" s="36"/>
      <c r="W13" s="36"/>
      <c r="X13" s="36"/>
      <c r="Y13" s="36"/>
      <c r="Z13" s="36"/>
    </row>
    <row r="14" spans="1:26" ht="14.25" customHeight="1">
      <c r="A14" s="51">
        <f>'Deskripsi-EYD'!A11</f>
        <v>10</v>
      </c>
      <c r="B14" s="51" t="str">
        <f>'Deskripsi-EYD'!B11</f>
        <v>HF04</v>
      </c>
      <c r="C14" s="44" t="str">
        <f>'Deskripsi-EYD'!C11</f>
        <v>Huruf Kapital</v>
      </c>
      <c r="D14" s="51" t="str">
        <f>IF('Deskripsi-EYD'!D11=0,"",'Deskripsi-EYD'!D11)</f>
        <v/>
      </c>
      <c r="E14" s="44" t="str">
        <f>'Deskripsi-EYD'!E11</f>
        <v>Ya</v>
      </c>
      <c r="F14" s="51" t="s">
        <v>848</v>
      </c>
      <c r="G14" s="51" t="s">
        <v>849</v>
      </c>
      <c r="H14" s="51" t="s">
        <v>850</v>
      </c>
      <c r="I14" s="51" t="s">
        <v>851</v>
      </c>
      <c r="J14" s="51" t="s">
        <v>852</v>
      </c>
      <c r="K14" s="44" t="str">
        <f>'Deskripsi-EYD'!F11</f>
        <v>Huruf kapital digunakan pada nama orang seperti pada nama teori, hukum, dan rumus.</v>
      </c>
      <c r="L14" s="36"/>
      <c r="M14" s="36"/>
      <c r="N14" s="36"/>
      <c r="O14" s="36"/>
      <c r="P14" s="36"/>
      <c r="Q14" s="36"/>
      <c r="R14" s="36"/>
      <c r="S14" s="36"/>
      <c r="T14" s="36"/>
      <c r="U14" s="36"/>
      <c r="V14" s="36"/>
      <c r="W14" s="36"/>
      <c r="X14" s="36"/>
      <c r="Y14" s="36"/>
      <c r="Z14" s="36"/>
    </row>
    <row r="15" spans="1:26" ht="14.25" customHeight="1">
      <c r="A15" s="51">
        <f>'Deskripsi-EYD'!A12</f>
        <v>11</v>
      </c>
      <c r="B15" s="51" t="str">
        <f>'Deskripsi-EYD'!B12</f>
        <v>HF05</v>
      </c>
      <c r="C15" s="44" t="str">
        <f>'Deskripsi-EYD'!C12</f>
        <v>Huruf Kapital</v>
      </c>
      <c r="D15" s="51" t="str">
        <f>IF('Deskripsi-EYD'!D12=0,"",'Deskripsi-EYD'!D12)</f>
        <v/>
      </c>
      <c r="E15" s="44" t="str">
        <f>'Deskripsi-EYD'!E12</f>
        <v>Ya</v>
      </c>
      <c r="F15" s="51" t="s">
        <v>45</v>
      </c>
      <c r="G15" s="51" t="s">
        <v>854</v>
      </c>
      <c r="H15" s="51" t="s">
        <v>855</v>
      </c>
      <c r="I15" s="51" t="s">
        <v>853</v>
      </c>
      <c r="J15" s="51" t="s">
        <v>856</v>
      </c>
      <c r="K15" s="44" t="str">
        <f>'Deskripsi-EYD'!F12</f>
        <v>Huruf kapital tidak digunakan untuk menuliskan huruf pertama kata yang bermakna 'anak dari', seperti bin, binti, boru, dan van, kecuali dituliskan sebagai awal nama atau huruf pertama kata tugas dari.</v>
      </c>
      <c r="L15" s="36"/>
      <c r="M15" s="36"/>
      <c r="N15" s="36"/>
      <c r="O15" s="36"/>
      <c r="P15" s="36"/>
      <c r="Q15" s="36"/>
      <c r="R15" s="36"/>
      <c r="S15" s="36"/>
      <c r="T15" s="36"/>
      <c r="U15" s="36"/>
      <c r="V15" s="36"/>
      <c r="W15" s="36"/>
      <c r="X15" s="36"/>
      <c r="Y15" s="36"/>
      <c r="Z15" s="36"/>
    </row>
    <row r="16" spans="1:26" ht="14.25" customHeight="1">
      <c r="A16" s="51">
        <f>'Deskripsi-EYD'!A13</f>
        <v>12</v>
      </c>
      <c r="B16" s="51" t="str">
        <f>'Deskripsi-EYD'!B13</f>
        <v>HF06</v>
      </c>
      <c r="C16" s="44" t="str">
        <f>'Deskripsi-EYD'!C13</f>
        <v>Huruf Kapital</v>
      </c>
      <c r="D16" s="51" t="str">
        <f>IF('Deskripsi-EYD'!D13=0,"",'Deskripsi-EYD'!D13)</f>
        <v/>
      </c>
      <c r="E16" s="44" t="str">
        <f>'Deskripsi-EYD'!E13</f>
        <v>Ya</v>
      </c>
      <c r="F16" s="51" t="s">
        <v>45</v>
      </c>
      <c r="G16" s="51" t="s">
        <v>844</v>
      </c>
      <c r="H16" s="51" t="s">
        <v>855</v>
      </c>
      <c r="I16" s="51" t="s">
        <v>853</v>
      </c>
      <c r="J16" s="51" t="s">
        <v>857</v>
      </c>
      <c r="K16" s="44" t="str">
        <f>'Deskripsi-EYD'!F13</f>
        <v>Huruf kapital digunakan pada awal kalimat dalam petikan langsung</v>
      </c>
      <c r="L16" s="36"/>
      <c r="M16" s="36"/>
      <c r="N16" s="36"/>
      <c r="O16" s="36"/>
      <c r="P16" s="36"/>
      <c r="Q16" s="36"/>
      <c r="R16" s="36"/>
      <c r="S16" s="36"/>
      <c r="T16" s="36"/>
      <c r="U16" s="36"/>
      <c r="V16" s="36"/>
      <c r="W16" s="36"/>
      <c r="X16" s="36"/>
      <c r="Y16" s="36"/>
      <c r="Z16" s="36"/>
    </row>
    <row r="17" spans="1:26" ht="14.25" customHeight="1">
      <c r="A17" s="51">
        <f>'Deskripsi-EYD'!A14</f>
        <v>13</v>
      </c>
      <c r="B17" s="51" t="str">
        <f>'Deskripsi-EYD'!B14</f>
        <v>HF07</v>
      </c>
      <c r="C17" s="44" t="str">
        <f>'Deskripsi-EYD'!C14</f>
        <v>Huruf Kapital</v>
      </c>
      <c r="D17" s="51" t="str">
        <f>IF('Deskripsi-EYD'!D14=0,"",'Deskripsi-EYD'!D14)</f>
        <v/>
      </c>
      <c r="E17" s="44" t="str">
        <f>'Deskripsi-EYD'!E14</f>
        <v>Ya</v>
      </c>
      <c r="F17" s="51" t="s">
        <v>45</v>
      </c>
      <c r="G17" s="51" t="s">
        <v>854</v>
      </c>
      <c r="H17" s="51" t="s">
        <v>855</v>
      </c>
      <c r="I17" s="51" t="s">
        <v>851</v>
      </c>
      <c r="J17" s="51" t="s">
        <v>858</v>
      </c>
      <c r="K17" s="44" t="str">
        <f>'Deskripsi-EYD'!F14</f>
        <v>Huruf kapital digunakan sebagai huruf pertama dalam hal tertentu yang berkaitan dengan nama agama, kitab suci, dan Tuhan, termasuk sebutan dan kata ganti Tuhan serta singkatan nama Tuhan.</v>
      </c>
      <c r="L17" s="36"/>
      <c r="M17" s="36"/>
      <c r="N17" s="36"/>
      <c r="O17" s="36"/>
      <c r="P17" s="36"/>
      <c r="Q17" s="36"/>
      <c r="R17" s="36"/>
      <c r="S17" s="36"/>
      <c r="T17" s="36"/>
      <c r="U17" s="36"/>
      <c r="V17" s="36"/>
      <c r="W17" s="36"/>
      <c r="X17" s="36"/>
      <c r="Y17" s="36"/>
      <c r="Z17" s="36"/>
    </row>
    <row r="18" spans="1:26" ht="14.25" customHeight="1">
      <c r="A18" s="51">
        <f>'Deskripsi-EYD'!A15</f>
        <v>14</v>
      </c>
      <c r="B18" s="51" t="str">
        <f>'Deskripsi-EYD'!B15</f>
        <v>HF08</v>
      </c>
      <c r="C18" s="44" t="str">
        <f>'Deskripsi-EYD'!C15</f>
        <v>Huruf Kapital</v>
      </c>
      <c r="D18" s="51" t="str">
        <f>IF('Deskripsi-EYD'!D15=0,"",'Deskripsi-EYD'!D15)</f>
        <v/>
      </c>
      <c r="E18" s="44" t="str">
        <f>'Deskripsi-EYD'!E15</f>
        <v>Ya</v>
      </c>
      <c r="F18" s="51" t="s">
        <v>848</v>
      </c>
      <c r="G18" s="51" t="s">
        <v>859</v>
      </c>
      <c r="H18" s="51" t="s">
        <v>860</v>
      </c>
      <c r="I18" s="51" t="s">
        <v>853</v>
      </c>
      <c r="J18" s="51" t="s">
        <v>861</v>
      </c>
      <c r="K18" s="44" t="str">
        <f>'Deskripsi-EYD'!F15</f>
        <v>Huruf kapital digunakan sebagai huruf pertama unsur nama gelar kehormatan, kebangsawanan, keturunan, keagamaan, atau akademik yang diikuti nama orang dan gelar akademik yang mengikuti nama orang.</v>
      </c>
      <c r="L18" s="36"/>
      <c r="M18" s="36"/>
      <c r="N18" s="36"/>
      <c r="O18" s="36"/>
      <c r="P18" s="36"/>
      <c r="Q18" s="36"/>
      <c r="R18" s="36"/>
      <c r="S18" s="36"/>
      <c r="T18" s="36"/>
      <c r="U18" s="36"/>
      <c r="V18" s="36"/>
      <c r="W18" s="36"/>
      <c r="X18" s="36"/>
      <c r="Y18" s="36"/>
      <c r="Z18" s="36"/>
    </row>
    <row r="19" spans="1:26" ht="14.25" customHeight="1">
      <c r="A19" s="51">
        <f>'Deskripsi-EYD'!A16</f>
        <v>15</v>
      </c>
      <c r="B19" s="51" t="str">
        <f>'Deskripsi-EYD'!B16</f>
        <v>HF09</v>
      </c>
      <c r="C19" s="44" t="str">
        <f>'Deskripsi-EYD'!C16</f>
        <v>Huruf Kapital</v>
      </c>
      <c r="D19" s="51" t="str">
        <f>IF('Deskripsi-EYD'!D16=0,"",'Deskripsi-EYD'!D16)</f>
        <v/>
      </c>
      <c r="E19" s="44" t="str">
        <f>'Deskripsi-EYD'!E16</f>
        <v>Ya</v>
      </c>
      <c r="F19" s="51" t="s">
        <v>848</v>
      </c>
      <c r="G19" s="51" t="s">
        <v>859</v>
      </c>
      <c r="H19" s="51" t="s">
        <v>860</v>
      </c>
      <c r="I19" s="51" t="s">
        <v>853</v>
      </c>
      <c r="J19" s="51" t="s">
        <v>861</v>
      </c>
      <c r="K19" s="44" t="str">
        <f>'Deskripsi-EYD'!F16</f>
        <v>Huruf kapital digunakan sebagai huruf pertama unsur nama gelar kehormatan, keturunan, keagamaan, profesi, serta nama jabatan dan kepangkatan yang digunakan sebagai sapaan.</v>
      </c>
      <c r="L19" s="36"/>
      <c r="M19" s="36"/>
      <c r="N19" s="36"/>
      <c r="O19" s="36"/>
      <c r="P19" s="36"/>
      <c r="Q19" s="36"/>
      <c r="R19" s="36"/>
      <c r="S19" s="36"/>
      <c r="T19" s="36"/>
      <c r="U19" s="36"/>
      <c r="V19" s="36"/>
      <c r="W19" s="36"/>
      <c r="X19" s="36"/>
      <c r="Y19" s="36"/>
      <c r="Z19" s="36"/>
    </row>
    <row r="20" spans="1:26" ht="14.25" customHeight="1">
      <c r="A20" s="51">
        <f>'Deskripsi-EYD'!A17</f>
        <v>16</v>
      </c>
      <c r="B20" s="51" t="str">
        <f>'Deskripsi-EYD'!B17</f>
        <v>HF10</v>
      </c>
      <c r="C20" s="44" t="str">
        <f>'Deskripsi-EYD'!C17</f>
        <v>Huruf Kapital</v>
      </c>
      <c r="D20" s="51" t="str">
        <f>IF('Deskripsi-EYD'!D17=0,"",'Deskripsi-EYD'!D17)</f>
        <v/>
      </c>
      <c r="E20" s="44" t="str">
        <f>'Deskripsi-EYD'!E17</f>
        <v>Ya</v>
      </c>
      <c r="F20" s="51" t="s">
        <v>848</v>
      </c>
      <c r="G20" s="51" t="s">
        <v>849</v>
      </c>
      <c r="H20" s="51" t="s">
        <v>850</v>
      </c>
      <c r="I20" s="51" t="s">
        <v>851</v>
      </c>
      <c r="J20" s="51" t="s">
        <v>862</v>
      </c>
      <c r="K20" s="44" t="str">
        <f>'Deskripsi-EYD'!F17</f>
        <v>Huruf kapital digunakan sebagai huruf pertama unsur nama jabatan dan pangkat yang diikuti nama orang atau yang digunakan sebagai pengganti nama orang, nama instansi, atau nama tempat.</v>
      </c>
      <c r="L20" s="36"/>
      <c r="M20" s="36"/>
      <c r="N20" s="36"/>
      <c r="O20" s="36"/>
      <c r="P20" s="36"/>
      <c r="Q20" s="36"/>
      <c r="R20" s="36"/>
      <c r="S20" s="36"/>
      <c r="T20" s="36"/>
      <c r="U20" s="36"/>
      <c r="V20" s="36"/>
      <c r="W20" s="36"/>
      <c r="X20" s="36"/>
      <c r="Y20" s="36"/>
      <c r="Z20" s="36"/>
    </row>
    <row r="21" spans="1:26" ht="14.25" customHeight="1">
      <c r="A21" s="51">
        <f>'Deskripsi-EYD'!A18</f>
        <v>17</v>
      </c>
      <c r="B21" s="51" t="str">
        <f>'Deskripsi-EYD'!B18</f>
        <v>HF11</v>
      </c>
      <c r="C21" s="44" t="str">
        <f>'Deskripsi-EYD'!C18</f>
        <v>Huruf Kapital</v>
      </c>
      <c r="D21" s="51" t="str">
        <f>IF('Deskripsi-EYD'!D18=0,"",'Deskripsi-EYD'!D18)</f>
        <v/>
      </c>
      <c r="E21" s="44" t="str">
        <f>'Deskripsi-EYD'!E18</f>
        <v>Ya</v>
      </c>
      <c r="F21" s="51" t="s">
        <v>45</v>
      </c>
      <c r="G21" s="51" t="s">
        <v>859</v>
      </c>
      <c r="H21" s="51" t="s">
        <v>855</v>
      </c>
      <c r="I21" s="51" t="s">
        <v>863</v>
      </c>
      <c r="J21" s="51" t="s">
        <v>864</v>
      </c>
      <c r="K21" s="44" t="str">
        <f>'Deskripsi-EYD'!F18</f>
        <v>Huruf kapital digunakan sebagai huruf pertama seperti pada nama bangsa, suku, bahasa, dan aksara.</v>
      </c>
      <c r="L21" s="36"/>
      <c r="M21" s="36"/>
      <c r="N21" s="36"/>
      <c r="O21" s="36"/>
      <c r="P21" s="36"/>
      <c r="Q21" s="36"/>
      <c r="R21" s="36"/>
      <c r="S21" s="36"/>
      <c r="T21" s="36"/>
      <c r="U21" s="36"/>
      <c r="V21" s="36"/>
      <c r="W21" s="36"/>
      <c r="X21" s="36"/>
      <c r="Y21" s="36"/>
      <c r="Z21" s="36"/>
    </row>
    <row r="22" spans="1:26" ht="14.25" customHeight="1">
      <c r="A22" s="51">
        <f>'Deskripsi-EYD'!A19</f>
        <v>18</v>
      </c>
      <c r="B22" s="51" t="str">
        <f>'Deskripsi-EYD'!B19</f>
        <v>HF12</v>
      </c>
      <c r="C22" s="44" t="str">
        <f>'Deskripsi-EYD'!C19</f>
        <v>Huruf Kapital</v>
      </c>
      <c r="D22" s="51" t="str">
        <f>IF('Deskripsi-EYD'!D19=0,"",'Deskripsi-EYD'!D19)</f>
        <v/>
      </c>
      <c r="E22" s="44" t="str">
        <f>'Deskripsi-EYD'!E19</f>
        <v>Ya</v>
      </c>
      <c r="F22" s="51" t="s">
        <v>45</v>
      </c>
      <c r="G22" s="51" t="s">
        <v>859</v>
      </c>
      <c r="H22" s="51" t="s">
        <v>860</v>
      </c>
      <c r="I22" s="51" t="s">
        <v>863</v>
      </c>
      <c r="J22" s="51" t="s">
        <v>865</v>
      </c>
      <c r="K22" s="44" t="str">
        <f>'Deskripsi-EYD'!F19</f>
        <v>Huruf kapital tidak digunakan pada nama bangsa, suku, bahasa, dan aksara yang berupa bentuk dasar kata turunan.</v>
      </c>
      <c r="L22" s="36"/>
      <c r="M22" s="36"/>
      <c r="N22" s="36"/>
      <c r="O22" s="36"/>
      <c r="P22" s="36"/>
      <c r="Q22" s="36"/>
      <c r="R22" s="36"/>
      <c r="S22" s="36"/>
      <c r="T22" s="36"/>
      <c r="U22" s="36"/>
      <c r="V22" s="36"/>
      <c r="W22" s="36"/>
      <c r="X22" s="36"/>
      <c r="Y22" s="36"/>
      <c r="Z22" s="36"/>
    </row>
    <row r="23" spans="1:26" ht="14.25" customHeight="1">
      <c r="A23" s="51">
        <f>'Deskripsi-EYD'!A20</f>
        <v>19</v>
      </c>
      <c r="B23" s="51" t="str">
        <f>'Deskripsi-EYD'!B20</f>
        <v>HF13</v>
      </c>
      <c r="C23" s="44" t="str">
        <f>'Deskripsi-EYD'!C20</f>
        <v>Huruf Kapital</v>
      </c>
      <c r="D23" s="51" t="str">
        <f>IF('Deskripsi-EYD'!D20=0,"",'Deskripsi-EYD'!D20)</f>
        <v/>
      </c>
      <c r="E23" s="44" t="str">
        <f>'Deskripsi-EYD'!E20</f>
        <v>Ya</v>
      </c>
      <c r="F23" s="51" t="s">
        <v>843</v>
      </c>
      <c r="G23" s="51" t="s">
        <v>866</v>
      </c>
      <c r="H23" s="51" t="s">
        <v>855</v>
      </c>
      <c r="I23" s="51" t="s">
        <v>853</v>
      </c>
      <c r="J23" s="51" t="s">
        <v>867</v>
      </c>
      <c r="K23" s="44" t="str">
        <f>'Deskripsi-EYD'!F20</f>
        <v>Huruf kapital digunakan pada huruf pertama, seperti pada nama tahun, bulan, hari, dan hari besar atau hari raya.</v>
      </c>
      <c r="L23" s="36"/>
      <c r="M23" s="36"/>
      <c r="N23" s="36"/>
      <c r="O23" s="36"/>
      <c r="P23" s="36"/>
      <c r="Q23" s="36"/>
      <c r="R23" s="36"/>
      <c r="S23" s="36"/>
      <c r="T23" s="36"/>
      <c r="U23" s="36"/>
      <c r="V23" s="36"/>
      <c r="W23" s="36"/>
      <c r="X23" s="36"/>
      <c r="Y23" s="36"/>
      <c r="Z23" s="36"/>
    </row>
    <row r="24" spans="1:26" ht="14.25" customHeight="1">
      <c r="A24" s="51">
        <f>'Deskripsi-EYD'!A21</f>
        <v>20</v>
      </c>
      <c r="B24" s="51" t="str">
        <f>'Deskripsi-EYD'!B21</f>
        <v>HF14</v>
      </c>
      <c r="C24" s="44" t="str">
        <f>'Deskripsi-EYD'!C21</f>
        <v>Huruf Kapital</v>
      </c>
      <c r="D24" s="51" t="str">
        <f>IF('Deskripsi-EYD'!D21=0,"",'Deskripsi-EYD'!D21)</f>
        <v/>
      </c>
      <c r="E24" s="44" t="str">
        <f>'Deskripsi-EYD'!E21</f>
        <v>Ya</v>
      </c>
      <c r="F24" s="51" t="s">
        <v>848</v>
      </c>
      <c r="G24" s="51" t="s">
        <v>849</v>
      </c>
      <c r="H24" s="51" t="s">
        <v>850</v>
      </c>
      <c r="I24" s="51" t="s">
        <v>851</v>
      </c>
      <c r="J24" s="51" t="s">
        <v>868</v>
      </c>
      <c r="K24" s="44" t="str">
        <f>'Deskripsi-EYD'!F21</f>
        <v>Huruf kapital digunakan pada huruf pertama unsur nama peristiwa sejarah.</v>
      </c>
      <c r="L24" s="36"/>
      <c r="M24" s="36"/>
      <c r="N24" s="36"/>
      <c r="O24" s="36"/>
      <c r="P24" s="36"/>
      <c r="Q24" s="36"/>
      <c r="R24" s="36"/>
      <c r="S24" s="36"/>
      <c r="T24" s="36"/>
      <c r="U24" s="36"/>
      <c r="V24" s="36"/>
      <c r="W24" s="36"/>
      <c r="X24" s="36"/>
      <c r="Y24" s="36"/>
      <c r="Z24" s="36"/>
    </row>
    <row r="25" spans="1:26" ht="14.25" customHeight="1">
      <c r="A25" s="51">
        <f>'Deskripsi-EYD'!A22</f>
        <v>21</v>
      </c>
      <c r="B25" s="51" t="str">
        <f>'Deskripsi-EYD'!B22</f>
        <v>HF15</v>
      </c>
      <c r="C25" s="44" t="str">
        <f>'Deskripsi-EYD'!C22</f>
        <v>Huruf Kapital</v>
      </c>
      <c r="D25" s="51" t="str">
        <f>IF('Deskripsi-EYD'!D22=0,"",'Deskripsi-EYD'!D22)</f>
        <v/>
      </c>
      <c r="E25" s="44" t="str">
        <f>'Deskripsi-EYD'!E22</f>
        <v>Ya</v>
      </c>
      <c r="F25" s="51" t="s">
        <v>848</v>
      </c>
      <c r="G25" s="51" t="s">
        <v>849</v>
      </c>
      <c r="H25" s="51" t="s">
        <v>850</v>
      </c>
      <c r="I25" s="51" t="s">
        <v>851</v>
      </c>
      <c r="J25" s="51" t="s">
        <v>868</v>
      </c>
      <c r="K25" s="44" t="str">
        <f>'Deskripsi-EYD'!F22</f>
        <v>Huruf pertama peristiwa sejarah yang tidak digunakan sebagai nama ditulis dengan huruf nonkapital.</v>
      </c>
      <c r="L25" s="36"/>
      <c r="M25" s="36"/>
      <c r="N25" s="36"/>
      <c r="O25" s="36"/>
      <c r="P25" s="36"/>
      <c r="Q25" s="36"/>
      <c r="R25" s="36"/>
      <c r="S25" s="36"/>
      <c r="T25" s="36"/>
      <c r="U25" s="36"/>
      <c r="V25" s="36"/>
      <c r="W25" s="36"/>
      <c r="X25" s="36"/>
      <c r="Y25" s="36"/>
      <c r="Z25" s="36"/>
    </row>
    <row r="26" spans="1:26" ht="14.25" customHeight="1">
      <c r="A26" s="51">
        <f>'Deskripsi-EYD'!A23</f>
        <v>22</v>
      </c>
      <c r="B26" s="51" t="str">
        <f>'Deskripsi-EYD'!B23</f>
        <v>HF16</v>
      </c>
      <c r="C26" s="44" t="str">
        <f>'Deskripsi-EYD'!C23</f>
        <v>Huruf Kapital</v>
      </c>
      <c r="D26" s="51" t="str">
        <f>IF('Deskripsi-EYD'!D23=0,"",'Deskripsi-EYD'!D23)</f>
        <v/>
      </c>
      <c r="E26" s="44" t="str">
        <f>'Deskripsi-EYD'!E23</f>
        <v>Ya</v>
      </c>
      <c r="F26" s="51" t="s">
        <v>848</v>
      </c>
      <c r="G26" s="51" t="s">
        <v>849</v>
      </c>
      <c r="H26" s="51" t="s">
        <v>850</v>
      </c>
      <c r="I26" s="51" t="s">
        <v>853</v>
      </c>
      <c r="J26" s="51" t="s">
        <v>869</v>
      </c>
      <c r="K26" s="44" t="str">
        <f>'Deskripsi-EYD'!F23</f>
        <v>Huruf kapital digunakan sebagai huruf pertama nama geografi.</v>
      </c>
      <c r="L26" s="36"/>
      <c r="M26" s="36"/>
      <c r="N26" s="36"/>
      <c r="O26" s="36"/>
      <c r="P26" s="36"/>
      <c r="Q26" s="36"/>
      <c r="R26" s="36"/>
      <c r="S26" s="36"/>
      <c r="T26" s="36"/>
      <c r="U26" s="36"/>
      <c r="V26" s="36"/>
      <c r="W26" s="36"/>
      <c r="X26" s="36"/>
      <c r="Y26" s="36"/>
      <c r="Z26" s="36"/>
    </row>
    <row r="27" spans="1:26" ht="14.25" customHeight="1">
      <c r="A27" s="51">
        <f>'Deskripsi-EYD'!A24</f>
        <v>23</v>
      </c>
      <c r="B27" s="51" t="str">
        <f>'Deskripsi-EYD'!B24</f>
        <v>HF17</v>
      </c>
      <c r="C27" s="44" t="str">
        <f>'Deskripsi-EYD'!C24</f>
        <v>Huruf Kapital</v>
      </c>
      <c r="D27" s="51" t="str">
        <f>IF('Deskripsi-EYD'!D24=0,"",'Deskripsi-EYD'!D24)</f>
        <v/>
      </c>
      <c r="E27" s="44" t="str">
        <f>'Deskripsi-EYD'!E24</f>
        <v>Ya</v>
      </c>
      <c r="F27" s="51" t="s">
        <v>848</v>
      </c>
      <c r="G27" s="51" t="s">
        <v>849</v>
      </c>
      <c r="H27" s="51" t="s">
        <v>850</v>
      </c>
      <c r="I27" s="51" t="s">
        <v>853</v>
      </c>
      <c r="J27" s="51" t="s">
        <v>869</v>
      </c>
      <c r="K27" s="44" t="str">
        <f>'Deskripsi-EYD'!F24</f>
        <v>Huruf pertama unsur geografi yang tidak diikuti nama diri ditulis dengan huruf nonkapital.</v>
      </c>
      <c r="L27" s="36"/>
      <c r="M27" s="36"/>
      <c r="N27" s="36"/>
      <c r="O27" s="36"/>
      <c r="P27" s="36"/>
      <c r="Q27" s="36"/>
      <c r="R27" s="36"/>
      <c r="S27" s="36"/>
      <c r="T27" s="36"/>
      <c r="U27" s="36"/>
      <c r="V27" s="36"/>
      <c r="W27" s="36"/>
      <c r="X27" s="36"/>
      <c r="Y27" s="36"/>
      <c r="Z27" s="36"/>
    </row>
    <row r="28" spans="1:26" ht="14.25" customHeight="1">
      <c r="A28" s="51">
        <f>'Deskripsi-EYD'!A25</f>
        <v>24</v>
      </c>
      <c r="B28" s="51" t="str">
        <f>'Deskripsi-EYD'!B25</f>
        <v>HF18</v>
      </c>
      <c r="C28" s="44" t="str">
        <f>'Deskripsi-EYD'!C25</f>
        <v>Huruf Kapital</v>
      </c>
      <c r="D28" s="51" t="str">
        <f>IF('Deskripsi-EYD'!D25=0,"",'Deskripsi-EYD'!D25)</f>
        <v/>
      </c>
      <c r="E28" s="44" t="str">
        <f>'Deskripsi-EYD'!E25</f>
        <v>Ya</v>
      </c>
      <c r="F28" s="51" t="s">
        <v>848</v>
      </c>
      <c r="G28" s="51" t="s">
        <v>849</v>
      </c>
      <c r="H28" s="51" t="s">
        <v>850</v>
      </c>
      <c r="I28" s="51" t="s">
        <v>853</v>
      </c>
      <c r="J28" s="51" t="s">
        <v>869</v>
      </c>
      <c r="K28" s="44" t="str">
        <f>'Deskripsi-EYD'!F25</f>
        <v>Huruf pertama nama diri geografi yang digunakan sebagai nama jenis ditulis dengan huruf nonkapital.</v>
      </c>
      <c r="L28" s="36"/>
      <c r="M28" s="36"/>
      <c r="N28" s="36"/>
      <c r="O28" s="36"/>
      <c r="P28" s="36"/>
      <c r="Q28" s="36"/>
      <c r="R28" s="36"/>
      <c r="S28" s="36"/>
      <c r="T28" s="36"/>
      <c r="U28" s="36"/>
      <c r="V28" s="36"/>
      <c r="W28" s="36"/>
      <c r="X28" s="36"/>
      <c r="Y28" s="36"/>
      <c r="Z28" s="36"/>
    </row>
    <row r="29" spans="1:26" ht="14.25" customHeight="1">
      <c r="A29" s="51">
        <f>'Deskripsi-EYD'!A26</f>
        <v>25</v>
      </c>
      <c r="B29" s="51" t="str">
        <f>'Deskripsi-EYD'!B26</f>
        <v>HF19</v>
      </c>
      <c r="C29" s="44" t="str">
        <f>'Deskripsi-EYD'!C26</f>
        <v>Huruf Kapital</v>
      </c>
      <c r="D29" s="51" t="str">
        <f>IF('Deskripsi-EYD'!D26=0,"",'Deskripsi-EYD'!D26)</f>
        <v/>
      </c>
      <c r="E29" s="44" t="str">
        <f>'Deskripsi-EYD'!E26</f>
        <v>Ya</v>
      </c>
      <c r="F29" s="51" t="s">
        <v>848</v>
      </c>
      <c r="G29" s="51" t="s">
        <v>849</v>
      </c>
      <c r="H29" s="51" t="s">
        <v>850</v>
      </c>
      <c r="I29" s="51" t="s">
        <v>853</v>
      </c>
      <c r="J29" s="51" t="s">
        <v>869</v>
      </c>
      <c r="K29" s="44" t="str">
        <f>'Deskripsi-EYD'!F26</f>
        <v>Huruf kapital digunakan untuk nama geografi yang menyatakan asal daerah.</v>
      </c>
      <c r="L29" s="36"/>
      <c r="M29" s="36"/>
      <c r="N29" s="36"/>
      <c r="O29" s="36"/>
      <c r="P29" s="36"/>
      <c r="Q29" s="36"/>
      <c r="R29" s="36"/>
      <c r="S29" s="36"/>
      <c r="T29" s="36"/>
      <c r="U29" s="36"/>
      <c r="V29" s="36"/>
      <c r="W29" s="36"/>
      <c r="X29" s="36"/>
      <c r="Y29" s="36"/>
      <c r="Z29" s="36"/>
    </row>
    <row r="30" spans="1:26" ht="14.25" customHeight="1">
      <c r="A30" s="51">
        <f>'Deskripsi-EYD'!A27</f>
        <v>26</v>
      </c>
      <c r="B30" s="51" t="str">
        <f>'Deskripsi-EYD'!B27</f>
        <v>HF20</v>
      </c>
      <c r="C30" s="44" t="str">
        <f>'Deskripsi-EYD'!C27</f>
        <v>Huruf Kapital</v>
      </c>
      <c r="D30" s="51" t="str">
        <f>IF('Deskripsi-EYD'!D27=0,"",'Deskripsi-EYD'!D27)</f>
        <v/>
      </c>
      <c r="E30" s="44" t="str">
        <f>'Deskripsi-EYD'!E27</f>
        <v>Ya</v>
      </c>
      <c r="F30" s="51" t="s">
        <v>848</v>
      </c>
      <c r="G30" s="51" t="s">
        <v>849</v>
      </c>
      <c r="H30" s="51" t="s">
        <v>850</v>
      </c>
      <c r="I30" s="51" t="s">
        <v>851</v>
      </c>
      <c r="J30" s="51" t="s">
        <v>870</v>
      </c>
      <c r="K30" s="44" t="str">
        <f>'Deskripsi-EYD'!F27</f>
        <v>Huruf kapital digunakan sebagai huruf pertama semua kata (termasuk unsur bentuk ulang utuh) seperti pada nama negara, lembaga, badan, organisasi, atau dokumen, kecuali kata tugas.</v>
      </c>
      <c r="L30" s="36"/>
      <c r="M30" s="36"/>
      <c r="N30" s="36"/>
      <c r="O30" s="36"/>
      <c r="P30" s="36"/>
      <c r="Q30" s="36"/>
      <c r="R30" s="36"/>
      <c r="S30" s="36"/>
      <c r="T30" s="36"/>
      <c r="U30" s="36"/>
      <c r="V30" s="36"/>
      <c r="W30" s="36"/>
      <c r="X30" s="36"/>
      <c r="Y30" s="36"/>
      <c r="Z30" s="36"/>
    </row>
    <row r="31" spans="1:26" ht="14.25" customHeight="1">
      <c r="A31" s="51">
        <f>'Deskripsi-EYD'!A28</f>
        <v>27</v>
      </c>
      <c r="B31" s="51" t="str">
        <f>'Deskripsi-EYD'!B28</f>
        <v>HF21</v>
      </c>
      <c r="C31" s="44" t="str">
        <f>'Deskripsi-EYD'!C28</f>
        <v>Huruf Kapital</v>
      </c>
      <c r="D31" s="51" t="str">
        <f>IF('Deskripsi-EYD'!D28=0,"",'Deskripsi-EYD'!D28)</f>
        <v/>
      </c>
      <c r="E31" s="44" t="str">
        <f>'Deskripsi-EYD'!E28</f>
        <v>Ya</v>
      </c>
      <c r="F31" s="51" t="s">
        <v>848</v>
      </c>
      <c r="G31" s="51" t="s">
        <v>849</v>
      </c>
      <c r="H31" s="51" t="s">
        <v>850</v>
      </c>
      <c r="I31" s="51" t="s">
        <v>851</v>
      </c>
      <c r="J31" s="51" t="s">
        <v>870</v>
      </c>
      <c r="K31" s="44" t="str">
        <f>'Deskripsi-EYD'!F28</f>
        <v>Huruf kapital digunakan sebagai huruf pertama setiap kata (termasuk unsur bentuk ulang utuh) di dalam judul buku, karangan, artikel, dan makalah, serta nama media massa, kecuali kata tugas yang tidak terletak pada posisi awal.</v>
      </c>
      <c r="L31" s="36"/>
      <c r="M31" s="36"/>
      <c r="N31" s="36"/>
      <c r="O31" s="36"/>
      <c r="P31" s="36"/>
      <c r="Q31" s="36"/>
      <c r="R31" s="36"/>
      <c r="S31" s="36"/>
      <c r="T31" s="36"/>
      <c r="U31" s="36"/>
      <c r="V31" s="36"/>
      <c r="W31" s="36"/>
      <c r="X31" s="36"/>
      <c r="Y31" s="36"/>
      <c r="Z31" s="36"/>
    </row>
    <row r="32" spans="1:26" ht="14.25" customHeight="1">
      <c r="A32" s="51">
        <f>'Deskripsi-EYD'!A29</f>
        <v>28</v>
      </c>
      <c r="B32" s="51" t="str">
        <f>'Deskripsi-EYD'!B29</f>
        <v>HF22</v>
      </c>
      <c r="C32" s="44" t="str">
        <f>'Deskripsi-EYD'!C29</f>
        <v>Huruf Kapital</v>
      </c>
      <c r="D32" s="51" t="str">
        <f>IF('Deskripsi-EYD'!D29=0,"",'Deskripsi-EYD'!D29)</f>
        <v/>
      </c>
      <c r="E32" s="44" t="str">
        <f>'Deskripsi-EYD'!E29</f>
        <v>Ya</v>
      </c>
      <c r="F32" s="51" t="s">
        <v>843</v>
      </c>
      <c r="G32" s="51" t="s">
        <v>859</v>
      </c>
      <c r="H32" s="51" t="s">
        <v>845</v>
      </c>
      <c r="I32" s="51" t="s">
        <v>863</v>
      </c>
      <c r="J32" s="51" t="s">
        <v>871</v>
      </c>
      <c r="K32" s="44" t="str">
        <f>'Deskripsi-EYD'!F29</f>
        <v>Huruf kapital digunakan sebagai huruf pertama unsur singkatan nama gelar dan nama pangkat.</v>
      </c>
      <c r="L32" s="36"/>
      <c r="M32" s="36"/>
      <c r="N32" s="36"/>
      <c r="O32" s="36"/>
      <c r="P32" s="36"/>
      <c r="Q32" s="36"/>
      <c r="R32" s="36"/>
      <c r="S32" s="36"/>
      <c r="T32" s="36"/>
      <c r="U32" s="36"/>
      <c r="V32" s="36"/>
      <c r="W32" s="36"/>
      <c r="X32" s="36"/>
      <c r="Y32" s="36"/>
      <c r="Z32" s="36"/>
    </row>
    <row r="33" spans="1:26" ht="14.25" customHeight="1">
      <c r="A33" s="51">
        <f>'Deskripsi-EYD'!A30</f>
        <v>29</v>
      </c>
      <c r="B33" s="51" t="str">
        <f>'Deskripsi-EYD'!B30</f>
        <v>HF23</v>
      </c>
      <c r="C33" s="44" t="str">
        <f>'Deskripsi-EYD'!C30</f>
        <v>Huruf Kapital</v>
      </c>
      <c r="D33" s="51" t="str">
        <f>IF('Deskripsi-EYD'!D30=0,"",'Deskripsi-EYD'!D30)</f>
        <v/>
      </c>
      <c r="E33" s="44" t="str">
        <f>'Deskripsi-EYD'!E30</f>
        <v>Ya</v>
      </c>
      <c r="F33" s="51" t="s">
        <v>843</v>
      </c>
      <c r="G33" s="51" t="s">
        <v>866</v>
      </c>
      <c r="H33" s="51" t="s">
        <v>845</v>
      </c>
      <c r="I33" s="51" t="s">
        <v>853</v>
      </c>
      <c r="J33" s="51" t="s">
        <v>872</v>
      </c>
      <c r="K33" s="44" t="str">
        <f>'Deskripsi-EYD'!F30</f>
        <v>Huruf kapital digunakan sebagai huruf pertama kata penunjuk hubungan kekerabatan, seperti bapak, ibu, kakak, dan adik serta kata atau ungkapan lain (termasuk unsur bentuk ulang utuh) yang digunakan sebagai sapaan.</v>
      </c>
      <c r="L33" s="36"/>
      <c r="M33" s="36"/>
      <c r="N33" s="36"/>
      <c r="O33" s="36"/>
      <c r="P33" s="36"/>
      <c r="Q33" s="36"/>
      <c r="R33" s="36"/>
      <c r="S33" s="36"/>
      <c r="T33" s="36"/>
      <c r="U33" s="36"/>
      <c r="V33" s="36"/>
      <c r="W33" s="36"/>
      <c r="X33" s="36"/>
      <c r="Y33" s="36"/>
      <c r="Z33" s="36"/>
    </row>
    <row r="34" spans="1:26" ht="14.25" customHeight="1">
      <c r="A34" s="51">
        <f>'Deskripsi-EYD'!A31</f>
        <v>30</v>
      </c>
      <c r="B34" s="51" t="str">
        <f>'Deskripsi-EYD'!B31</f>
        <v>HF23a</v>
      </c>
      <c r="C34" s="44" t="str">
        <f>'Deskripsi-EYD'!C31</f>
        <v>Huruf Kapital</v>
      </c>
      <c r="D34" s="51" t="str">
        <f>IF('Deskripsi-EYD'!D31=0,"",'Deskripsi-EYD'!D31)</f>
        <v/>
      </c>
      <c r="E34" s="44" t="str">
        <f>'Deskripsi-EYD'!E31</f>
        <v>Ya</v>
      </c>
      <c r="F34" s="51" t="s">
        <v>843</v>
      </c>
      <c r="G34" s="51" t="s">
        <v>873</v>
      </c>
      <c r="H34" s="51" t="s">
        <v>874</v>
      </c>
      <c r="I34" s="51" t="s">
        <v>846</v>
      </c>
      <c r="J34" s="51" t="s">
        <v>875</v>
      </c>
      <c r="K34" s="44" t="str">
        <f>'Deskripsi-EYD'!F31</f>
        <v>Kata Anda ditulis dengan huruf awal kapital.</v>
      </c>
      <c r="L34" s="36"/>
      <c r="M34" s="36"/>
      <c r="N34" s="36"/>
      <c r="O34" s="36"/>
      <c r="P34" s="36"/>
      <c r="Q34" s="36"/>
      <c r="R34" s="36"/>
      <c r="S34" s="36"/>
      <c r="T34" s="36"/>
      <c r="U34" s="36"/>
      <c r="V34" s="36"/>
      <c r="W34" s="36"/>
      <c r="X34" s="36"/>
      <c r="Y34" s="36"/>
      <c r="Z34" s="36"/>
    </row>
    <row r="35" spans="1:26" ht="14.25" customHeight="1">
      <c r="A35" s="51">
        <f>'Deskripsi-EYD'!A32</f>
        <v>31</v>
      </c>
      <c r="B35" s="51" t="str">
        <f>'Deskripsi-EYD'!B32</f>
        <v>HF23b</v>
      </c>
      <c r="C35" s="44" t="str">
        <f>'Deskripsi-EYD'!C32</f>
        <v>Huruf Kapital</v>
      </c>
      <c r="D35" s="51" t="str">
        <f>IF('Deskripsi-EYD'!D32=0,"",'Deskripsi-EYD'!D32)</f>
        <v/>
      </c>
      <c r="E35" s="44" t="str">
        <f>'Deskripsi-EYD'!E32</f>
        <v>Ya</v>
      </c>
      <c r="F35" s="51" t="s">
        <v>45</v>
      </c>
      <c r="G35" s="51" t="s">
        <v>854</v>
      </c>
      <c r="H35" s="51" t="s">
        <v>855</v>
      </c>
      <c r="I35" s="51" t="s">
        <v>851</v>
      </c>
      <c r="J35" s="51" t="s">
        <v>876</v>
      </c>
      <c r="K35" s="44" t="str">
        <f>'Deskripsi-EYD'!F32</f>
        <v>Kata atau ungkapan yang digunakan dalam pengacuan ditulis dengan huruf awal kapital.</v>
      </c>
      <c r="L35" s="36"/>
      <c r="M35" s="36"/>
      <c r="N35" s="36"/>
      <c r="O35" s="36"/>
      <c r="P35" s="36"/>
      <c r="Q35" s="36"/>
      <c r="R35" s="36"/>
      <c r="S35" s="36"/>
      <c r="T35" s="36"/>
      <c r="U35" s="36"/>
      <c r="V35" s="36"/>
      <c r="W35" s="36"/>
      <c r="X35" s="36"/>
      <c r="Y35" s="36"/>
      <c r="Z35" s="36"/>
    </row>
    <row r="36" spans="1:26" ht="14.25" customHeight="1">
      <c r="A36" s="51">
        <f>'Deskripsi-EYD'!A33</f>
        <v>32</v>
      </c>
      <c r="B36" s="51" t="str">
        <f>'Deskripsi-EYD'!B33</f>
        <v>HF23c</v>
      </c>
      <c r="C36" s="44" t="str">
        <f>'Deskripsi-EYD'!C33</f>
        <v>Huruf Kapital</v>
      </c>
      <c r="D36" s="51" t="str">
        <f>IF('Deskripsi-EYD'!D33=0,"",'Deskripsi-EYD'!D33)</f>
        <v/>
      </c>
      <c r="E36" s="44" t="str">
        <f>'Deskripsi-EYD'!E33</f>
        <v>Ya</v>
      </c>
      <c r="F36" s="51" t="s">
        <v>45</v>
      </c>
      <c r="G36" s="51" t="s">
        <v>854</v>
      </c>
      <c r="H36" s="51" t="s">
        <v>855</v>
      </c>
      <c r="I36" s="51" t="s">
        <v>851</v>
      </c>
      <c r="J36" s="51" t="s">
        <v>876</v>
      </c>
      <c r="K36" s="44" t="str">
        <f>'Deskripsi-EYD'!F33</f>
        <v>Istilah kekerabatan yang diikuti oleh kata yang menunjukkan kepemilikan ditulis dengan huruf nonkapital.</v>
      </c>
      <c r="L36" s="36"/>
      <c r="M36" s="36"/>
      <c r="N36" s="36"/>
      <c r="O36" s="36"/>
      <c r="P36" s="36"/>
      <c r="Q36" s="36"/>
      <c r="R36" s="36"/>
      <c r="S36" s="36"/>
      <c r="T36" s="36"/>
      <c r="U36" s="36"/>
      <c r="V36" s="36"/>
      <c r="W36" s="36"/>
      <c r="X36" s="36"/>
      <c r="Y36" s="36"/>
      <c r="Z36" s="36"/>
    </row>
    <row r="37" spans="1:26" ht="14.25" customHeight="1">
      <c r="A37" s="51">
        <f>'Deskripsi-EYD'!A34</f>
        <v>33</v>
      </c>
      <c r="B37" s="51" t="str">
        <f>'Deskripsi-EYD'!B34</f>
        <v>HG01</v>
      </c>
      <c r="C37" s="44" t="str">
        <f>'Deskripsi-EYD'!C34</f>
        <v>Huruf Miring</v>
      </c>
      <c r="D37" s="51" t="str">
        <f>IF('Deskripsi-EYD'!D34=0,"",'Deskripsi-EYD'!D34)</f>
        <v/>
      </c>
      <c r="E37" s="44" t="str">
        <f>'Deskripsi-EYD'!E34</f>
        <v>Tidak</v>
      </c>
      <c r="F37" s="51"/>
      <c r="G37" s="51"/>
      <c r="H37" s="51"/>
      <c r="I37" s="51"/>
      <c r="J37" s="51" t="s">
        <v>877</v>
      </c>
      <c r="K37" s="44" t="str">
        <f>'Deskripsi-EYD'!F34</f>
        <v>Huruf miring digunakan untuk menuliskan judul buku, judul film, judul album lagu, judul acara televisi, judul siniar, judul lakon, dan nama media massa yang dikutip dalam tulisan, termasuk dalam daftar pustaka.</v>
      </c>
      <c r="L37" s="36"/>
      <c r="M37" s="36"/>
      <c r="N37" s="36"/>
      <c r="O37" s="36"/>
      <c r="P37" s="36"/>
      <c r="Q37" s="36"/>
      <c r="R37" s="36"/>
      <c r="S37" s="36"/>
      <c r="T37" s="36"/>
      <c r="U37" s="36"/>
      <c r="V37" s="36"/>
      <c r="W37" s="36"/>
      <c r="X37" s="36"/>
      <c r="Y37" s="36"/>
      <c r="Z37" s="36"/>
    </row>
    <row r="38" spans="1:26" ht="14.25" customHeight="1">
      <c r="A38" s="51">
        <f>'Deskripsi-EYD'!A35</f>
        <v>34</v>
      </c>
      <c r="B38" s="51" t="str">
        <f>'Deskripsi-EYD'!B35</f>
        <v>HG02</v>
      </c>
      <c r="C38" s="44" t="str">
        <f>'Deskripsi-EYD'!C35</f>
        <v>Huruf Miring</v>
      </c>
      <c r="D38" s="51" t="str">
        <f>IF('Deskripsi-EYD'!D35=0,"",'Deskripsi-EYD'!D35)</f>
        <v/>
      </c>
      <c r="E38" s="44" t="str">
        <f>'Deskripsi-EYD'!E35</f>
        <v>Tidak</v>
      </c>
      <c r="F38" s="51"/>
      <c r="G38" s="51"/>
      <c r="H38" s="51"/>
      <c r="I38" s="51"/>
      <c r="J38" s="51" t="s">
        <v>877</v>
      </c>
      <c r="K38" s="44" t="str">
        <f>'Deskripsi-EYD'!F35</f>
        <v>Huruf miring digunakan untuk menegaskan atau mengkhususkan huruf, bagian kata, kata, atau kelompok kata dalam kalimat.</v>
      </c>
      <c r="L38" s="36"/>
      <c r="M38" s="36"/>
      <c r="N38" s="36"/>
      <c r="O38" s="36"/>
      <c r="P38" s="36"/>
      <c r="Q38" s="36"/>
      <c r="R38" s="36"/>
      <c r="S38" s="36"/>
      <c r="T38" s="36"/>
      <c r="U38" s="36"/>
      <c r="V38" s="36"/>
      <c r="W38" s="36"/>
      <c r="X38" s="36"/>
      <c r="Y38" s="36"/>
      <c r="Z38" s="36"/>
    </row>
    <row r="39" spans="1:26" ht="14.25" customHeight="1">
      <c r="A39" s="51">
        <f>'Deskripsi-EYD'!A36</f>
        <v>35</v>
      </c>
      <c r="B39" s="51" t="str">
        <f>'Deskripsi-EYD'!B36</f>
        <v>HG03</v>
      </c>
      <c r="C39" s="44" t="str">
        <f>'Deskripsi-EYD'!C36</f>
        <v>Huruf Miring</v>
      </c>
      <c r="D39" s="51" t="str">
        <f>IF('Deskripsi-EYD'!D36=0,"",'Deskripsi-EYD'!D36)</f>
        <v/>
      </c>
      <c r="E39" s="44" t="str">
        <f>'Deskripsi-EYD'!E36</f>
        <v>Tidak</v>
      </c>
      <c r="F39" s="51"/>
      <c r="G39" s="51"/>
      <c r="H39" s="51"/>
      <c r="I39" s="51"/>
      <c r="J39" s="51" t="s">
        <v>877</v>
      </c>
      <c r="K39" s="44" t="str">
        <f>'Deskripsi-EYD'!F36</f>
        <v>Huruf miring digunakan untuk menuliskan kata atau ungkapan dalam bahasa daerah atau bahasa asing.</v>
      </c>
      <c r="L39" s="36"/>
      <c r="M39" s="36"/>
      <c r="N39" s="36"/>
      <c r="O39" s="36"/>
      <c r="P39" s="36"/>
      <c r="Q39" s="36"/>
      <c r="R39" s="36"/>
      <c r="S39" s="36"/>
      <c r="T39" s="36"/>
      <c r="U39" s="36"/>
      <c r="V39" s="36"/>
      <c r="W39" s="36"/>
      <c r="X39" s="36"/>
      <c r="Y39" s="36"/>
      <c r="Z39" s="36"/>
    </row>
    <row r="40" spans="1:26" ht="14.25" customHeight="1">
      <c r="A40" s="51">
        <f>'Deskripsi-EYD'!A37</f>
        <v>36</v>
      </c>
      <c r="B40" s="51" t="str">
        <f>'Deskripsi-EYD'!B37</f>
        <v>HH01</v>
      </c>
      <c r="C40" s="44" t="str">
        <f>'Deskripsi-EYD'!C37</f>
        <v>Huruf Tebal</v>
      </c>
      <c r="D40" s="51" t="str">
        <f>IF('Deskripsi-EYD'!D37=0,"",'Deskripsi-EYD'!D37)</f>
        <v/>
      </c>
      <c r="E40" s="44" t="str">
        <f>'Deskripsi-EYD'!E37</f>
        <v>Tidak</v>
      </c>
      <c r="F40" s="51"/>
      <c r="G40" s="51"/>
      <c r="H40" s="51"/>
      <c r="I40" s="51"/>
      <c r="J40" s="51" t="s">
        <v>877</v>
      </c>
      <c r="K40" s="44" t="str">
        <f>'Deskripsi-EYD'!F37</f>
        <v>Huruf tebal digunakan untuk menegaskan bagian tulisan yang sudah ditulis miring.</v>
      </c>
      <c r="L40" s="36"/>
      <c r="M40" s="36"/>
      <c r="N40" s="36"/>
      <c r="O40" s="36"/>
      <c r="P40" s="36"/>
      <c r="Q40" s="36"/>
      <c r="R40" s="36"/>
      <c r="S40" s="36"/>
      <c r="T40" s="36"/>
      <c r="U40" s="36"/>
      <c r="V40" s="36"/>
      <c r="W40" s="36"/>
      <c r="X40" s="36"/>
      <c r="Y40" s="36"/>
      <c r="Z40" s="36"/>
    </row>
    <row r="41" spans="1:26" ht="14.25" customHeight="1">
      <c r="A41" s="52">
        <f>'Deskripsi-EYD'!A38</f>
        <v>37</v>
      </c>
      <c r="B41" s="52" t="str">
        <f>'Deskripsi-EYD'!B38</f>
        <v>HH02</v>
      </c>
      <c r="C41" s="53" t="str">
        <f>'Deskripsi-EYD'!C38</f>
        <v>Huruf Tebal</v>
      </c>
      <c r="D41" s="52" t="str">
        <f>IF('Deskripsi-EYD'!D38=0,"",'Deskripsi-EYD'!D38)</f>
        <v/>
      </c>
      <c r="E41" s="53" t="str">
        <f>'Deskripsi-EYD'!E38</f>
        <v>Tidak</v>
      </c>
      <c r="F41" s="52"/>
      <c r="G41" s="52"/>
      <c r="H41" s="52"/>
      <c r="I41" s="52"/>
      <c r="J41" s="52" t="s">
        <v>877</v>
      </c>
      <c r="K41" s="53" t="str">
        <f>'Deskripsi-EYD'!F38</f>
        <v>Huruf tebal digunakan untuk menegaskan bagian karangan, seperti bab atau subbab.</v>
      </c>
      <c r="L41" s="36"/>
      <c r="M41" s="36"/>
      <c r="N41" s="36"/>
      <c r="O41" s="36"/>
      <c r="P41" s="36"/>
      <c r="Q41" s="36"/>
      <c r="R41" s="36"/>
      <c r="S41" s="36"/>
      <c r="T41" s="36"/>
      <c r="U41" s="36"/>
      <c r="V41" s="36"/>
      <c r="W41" s="36"/>
      <c r="X41" s="36"/>
      <c r="Y41" s="36"/>
      <c r="Z41" s="36"/>
    </row>
    <row r="42" spans="1:26" ht="14.25" customHeight="1">
      <c r="A42" s="54">
        <f>'Deskripsi-EYD'!A39</f>
        <v>38</v>
      </c>
      <c r="B42" s="54" t="str">
        <f>'Deskripsi-EYD'!B39</f>
        <v>KA01</v>
      </c>
      <c r="C42" s="55" t="str">
        <f>'Deskripsi-EYD'!C39</f>
        <v>Kata Dasar</v>
      </c>
      <c r="D42" s="54" t="str">
        <f>IF('Deskripsi-EYD'!D39=0,"",'Deskripsi-EYD'!D39)</f>
        <v/>
      </c>
      <c r="E42" s="55" t="str">
        <f>'Deskripsi-EYD'!E39</f>
        <v>Ya</v>
      </c>
      <c r="F42" s="54" t="s">
        <v>45</v>
      </c>
      <c r="G42" s="54" t="s">
        <v>859</v>
      </c>
      <c r="H42" s="54" t="s">
        <v>860</v>
      </c>
      <c r="I42" s="54" t="s">
        <v>863</v>
      </c>
      <c r="J42" s="54" t="s">
        <v>878</v>
      </c>
      <c r="K42" s="55" t="str">
        <f>'Deskripsi-EYD'!F39</f>
        <v>Kata dasar ditulis secara mandiri.</v>
      </c>
      <c r="L42" s="36"/>
      <c r="M42" s="36"/>
      <c r="N42" s="36"/>
      <c r="O42" s="36"/>
      <c r="P42" s="36"/>
      <c r="Q42" s="36"/>
      <c r="R42" s="36"/>
      <c r="S42" s="36"/>
      <c r="T42" s="36"/>
      <c r="U42" s="36"/>
      <c r="V42" s="36"/>
      <c r="W42" s="36"/>
      <c r="X42" s="36"/>
      <c r="Y42" s="36"/>
      <c r="Z42" s="36"/>
    </row>
    <row r="43" spans="1:26" ht="14.25" customHeight="1">
      <c r="A43" s="51">
        <f>'Deskripsi-EYD'!A40</f>
        <v>39</v>
      </c>
      <c r="B43" s="51" t="str">
        <f>'Deskripsi-EYD'!B40</f>
        <v>KB01a</v>
      </c>
      <c r="C43" s="44" t="str">
        <f>'Deskripsi-EYD'!C40</f>
        <v>Kata Turunan</v>
      </c>
      <c r="D43" s="51" t="str">
        <f>IF('Deskripsi-EYD'!D40=0,"",'Deskripsi-EYD'!D40)</f>
        <v>Kata Berimbuhan</v>
      </c>
      <c r="E43" s="44" t="str">
        <f>'Deskripsi-EYD'!E40</f>
        <v>Ya</v>
      </c>
      <c r="F43" s="51" t="s">
        <v>45</v>
      </c>
      <c r="G43" s="51" t="s">
        <v>859</v>
      </c>
      <c r="H43" s="51" t="s">
        <v>860</v>
      </c>
      <c r="I43" s="51" t="s">
        <v>863</v>
      </c>
      <c r="J43" s="51" t="s">
        <v>878</v>
      </c>
      <c r="K43" s="44" t="str">
        <f>'Deskripsi-EYD'!F40</f>
        <v>Kata yang mendapat imbuhan (awalan, sisipan, akhiran, serta gabungan awalan dan akhiran) ditulis serangkai dengan imbuhannya.</v>
      </c>
      <c r="L43" s="36"/>
      <c r="M43" s="36"/>
      <c r="N43" s="36"/>
      <c r="O43" s="36"/>
      <c r="P43" s="36"/>
      <c r="Q43" s="36"/>
      <c r="R43" s="36"/>
      <c r="S43" s="36"/>
      <c r="T43" s="36"/>
      <c r="U43" s="36"/>
      <c r="V43" s="36"/>
      <c r="W43" s="36"/>
      <c r="X43" s="36"/>
      <c r="Y43" s="36"/>
      <c r="Z43" s="36"/>
    </row>
    <row r="44" spans="1:26" ht="14.25" customHeight="1">
      <c r="A44" s="51">
        <f>'Deskripsi-EYD'!A41</f>
        <v>40</v>
      </c>
      <c r="B44" s="51" t="str">
        <f>'Deskripsi-EYD'!B41</f>
        <v>KB01b</v>
      </c>
      <c r="C44" s="44" t="str">
        <f>'Deskripsi-EYD'!C41</f>
        <v>Kata Turunan</v>
      </c>
      <c r="D44" s="51" t="str">
        <f>IF('Deskripsi-EYD'!D41=0,"",'Deskripsi-EYD'!D41)</f>
        <v>Kata Berimbuhan</v>
      </c>
      <c r="E44" s="44" t="str">
        <f>'Deskripsi-EYD'!E41</f>
        <v>Ya</v>
      </c>
      <c r="F44" s="51" t="s">
        <v>848</v>
      </c>
      <c r="G44" s="51" t="s">
        <v>849</v>
      </c>
      <c r="H44" s="51" t="s">
        <v>850</v>
      </c>
      <c r="I44" s="51" t="s">
        <v>863</v>
      </c>
      <c r="J44" s="51" t="s">
        <v>879</v>
      </c>
      <c r="K44" s="44" t="str">
        <f>'Deskripsi-EYD'!F41</f>
        <v>Kata yang mendapat bentuk terikat ditulis serangkai jika mengacu pada konsep keilmuan tertentu.</v>
      </c>
      <c r="L44" s="36"/>
      <c r="M44" s="36"/>
      <c r="N44" s="36"/>
      <c r="O44" s="36"/>
      <c r="P44" s="36"/>
      <c r="Q44" s="36"/>
      <c r="R44" s="36"/>
      <c r="S44" s="36"/>
      <c r="T44" s="36"/>
      <c r="U44" s="36"/>
      <c r="V44" s="36"/>
      <c r="W44" s="36"/>
      <c r="X44" s="36"/>
      <c r="Y44" s="36"/>
      <c r="Z44" s="36"/>
    </row>
    <row r="45" spans="1:26" ht="14.25" customHeight="1">
      <c r="A45" s="51">
        <f>'Deskripsi-EYD'!A42</f>
        <v>41</v>
      </c>
      <c r="B45" s="51" t="str">
        <f>'Deskripsi-EYD'!B42</f>
        <v>KB01c</v>
      </c>
      <c r="C45" s="44" t="str">
        <f>'Deskripsi-EYD'!C42</f>
        <v>Kata Turunan</v>
      </c>
      <c r="D45" s="51" t="str">
        <f>IF('Deskripsi-EYD'!D42=0,"",'Deskripsi-EYD'!D42)</f>
        <v>Kata Berimbuhan</v>
      </c>
      <c r="E45" s="44" t="str">
        <f>'Deskripsi-EYD'!E42</f>
        <v>Ya</v>
      </c>
      <c r="F45" s="51" t="s">
        <v>848</v>
      </c>
      <c r="G45" s="51" t="s">
        <v>849</v>
      </c>
      <c r="H45" s="51" t="s">
        <v>850</v>
      </c>
      <c r="I45" s="51" t="s">
        <v>863</v>
      </c>
      <c r="J45" s="51" t="s">
        <v>880</v>
      </c>
      <c r="K45" s="44" t="str">
        <f>'Deskripsi-EYD'!F42</f>
        <v>Kata yang diawali huruf kapital dan mendapat bentuk terikat dirangkaikan dengan tanda hubung (-).</v>
      </c>
      <c r="L45" s="36"/>
      <c r="M45" s="36"/>
      <c r="N45" s="36"/>
      <c r="O45" s="36"/>
      <c r="P45" s="36"/>
      <c r="Q45" s="36"/>
      <c r="R45" s="36"/>
      <c r="S45" s="36"/>
      <c r="T45" s="36"/>
      <c r="U45" s="36"/>
      <c r="V45" s="36"/>
      <c r="W45" s="36"/>
      <c r="X45" s="36"/>
      <c r="Y45" s="36"/>
      <c r="Z45" s="36"/>
    </row>
    <row r="46" spans="1:26" ht="14.25" customHeight="1">
      <c r="A46" s="51">
        <f>'Deskripsi-EYD'!A43</f>
        <v>42</v>
      </c>
      <c r="B46" s="51" t="str">
        <f>'Deskripsi-EYD'!B43</f>
        <v>KB01d</v>
      </c>
      <c r="C46" s="44" t="str">
        <f>'Deskripsi-EYD'!C43</f>
        <v>Kata Turunan</v>
      </c>
      <c r="D46" s="51" t="str">
        <f>IF('Deskripsi-EYD'!D43=0,"",'Deskripsi-EYD'!D43)</f>
        <v>Kata Berimbuhan</v>
      </c>
      <c r="E46" s="44" t="str">
        <f>'Deskripsi-EYD'!E43</f>
        <v>Tidak</v>
      </c>
      <c r="F46" s="51"/>
      <c r="G46" s="51"/>
      <c r="H46" s="51"/>
      <c r="I46" s="51"/>
      <c r="J46" s="51" t="s">
        <v>877</v>
      </c>
      <c r="K46" s="44" t="str">
        <f>'Deskripsi-EYD'!F43</f>
        <v>Kata yang ditulis dengan huruf miring dan mendapat bentuk terikat dirangkaikan dengan tanda hubung (-).</v>
      </c>
      <c r="L46" s="36"/>
      <c r="M46" s="36"/>
      <c r="N46" s="36"/>
      <c r="O46" s="36"/>
      <c r="P46" s="36"/>
      <c r="Q46" s="36"/>
      <c r="R46" s="36"/>
      <c r="S46" s="36"/>
      <c r="T46" s="36"/>
      <c r="U46" s="36"/>
      <c r="V46" s="36"/>
      <c r="W46" s="36"/>
      <c r="X46" s="36"/>
      <c r="Y46" s="36"/>
      <c r="Z46" s="36"/>
    </row>
    <row r="47" spans="1:26" ht="14.25" customHeight="1">
      <c r="A47" s="51">
        <f>'Deskripsi-EYD'!A44</f>
        <v>43</v>
      </c>
      <c r="B47" s="51" t="str">
        <f>'Deskripsi-EYD'!B44</f>
        <v>KB01e</v>
      </c>
      <c r="C47" s="44" t="str">
        <f>'Deskripsi-EYD'!C44</f>
        <v>Kata Turunan</v>
      </c>
      <c r="D47" s="51" t="str">
        <f>IF('Deskripsi-EYD'!D44=0,"",'Deskripsi-EYD'!D44)</f>
        <v>Kata Berimbuhan</v>
      </c>
      <c r="E47" s="44" t="str">
        <f>'Deskripsi-EYD'!E44</f>
        <v>Ya</v>
      </c>
      <c r="F47" s="51" t="s">
        <v>843</v>
      </c>
      <c r="G47" s="51" t="s">
        <v>854</v>
      </c>
      <c r="H47" s="51" t="s">
        <v>845</v>
      </c>
      <c r="I47" s="51" t="s">
        <v>863</v>
      </c>
      <c r="J47" s="51" t="s">
        <v>881</v>
      </c>
      <c r="K47" s="44" t="str">
        <f>'Deskripsi-EYD'!F44</f>
        <v>Bentuk terikat maha- dan kata dasar atau kata berimbuhan yang mengacu pada nama atau sifat Tuhan ditulis terpisah dengan huruf awal kapital sebagai pengkhususan.</v>
      </c>
      <c r="L47" s="36"/>
      <c r="M47" s="36"/>
      <c r="N47" s="36"/>
      <c r="O47" s="36"/>
      <c r="P47" s="36"/>
      <c r="Q47" s="36"/>
      <c r="R47" s="36"/>
      <c r="S47" s="36"/>
      <c r="T47" s="36"/>
      <c r="U47" s="36"/>
      <c r="V47" s="36"/>
      <c r="W47" s="36"/>
      <c r="X47" s="36"/>
      <c r="Y47" s="36"/>
      <c r="Z47" s="36"/>
    </row>
    <row r="48" spans="1:26" ht="14.25" customHeight="1">
      <c r="A48" s="51">
        <f>'Deskripsi-EYD'!A45</f>
        <v>44</v>
      </c>
      <c r="B48" s="51" t="str">
        <f>'Deskripsi-EYD'!B45</f>
        <v>KB02a</v>
      </c>
      <c r="C48" s="44" t="str">
        <f>'Deskripsi-EYD'!C45</f>
        <v>Kata Turunan</v>
      </c>
      <c r="D48" s="51" t="str">
        <f>IF('Deskripsi-EYD'!D45=0,"",'Deskripsi-EYD'!D45)</f>
        <v>Bentuk Ulang</v>
      </c>
      <c r="E48" s="44" t="str">
        <f>'Deskripsi-EYD'!E45</f>
        <v>Ya</v>
      </c>
      <c r="F48" s="51" t="s">
        <v>843</v>
      </c>
      <c r="G48" s="51" t="s">
        <v>866</v>
      </c>
      <c r="H48" s="51" t="s">
        <v>874</v>
      </c>
      <c r="I48" s="51" t="s">
        <v>846</v>
      </c>
      <c r="J48" s="51" t="s">
        <v>882</v>
      </c>
      <c r="K48" s="44" t="str">
        <f>'Deskripsi-EYD'!F45</f>
        <v>Bentuk ulang ditulis dengan menggunakan tanda hubung (-) di antara unsur-unsurnya.</v>
      </c>
      <c r="L48" s="36"/>
      <c r="M48" s="36"/>
      <c r="N48" s="36"/>
      <c r="O48" s="36"/>
      <c r="P48" s="36"/>
      <c r="Q48" s="36"/>
      <c r="R48" s="36"/>
      <c r="S48" s="36"/>
      <c r="T48" s="36"/>
      <c r="U48" s="36"/>
      <c r="V48" s="36"/>
      <c r="W48" s="36"/>
      <c r="X48" s="36"/>
      <c r="Y48" s="36"/>
      <c r="Z48" s="36"/>
    </row>
    <row r="49" spans="1:26" ht="14.25" customHeight="1">
      <c r="A49" s="51">
        <f>'Deskripsi-EYD'!A46</f>
        <v>45</v>
      </c>
      <c r="B49" s="51" t="str">
        <f>'Deskripsi-EYD'!B46</f>
        <v>KB02b</v>
      </c>
      <c r="C49" s="44" t="str">
        <f>'Deskripsi-EYD'!C46</f>
        <v>Kata Turunan</v>
      </c>
      <c r="D49" s="51" t="str">
        <f>IF('Deskripsi-EYD'!D46=0,"",'Deskripsi-EYD'!D46)</f>
        <v>Bentuk Ulang</v>
      </c>
      <c r="E49" s="44" t="str">
        <f>'Deskripsi-EYD'!E46</f>
        <v>Ya</v>
      </c>
      <c r="F49" s="51" t="s">
        <v>843</v>
      </c>
      <c r="G49" s="51" t="s">
        <v>866</v>
      </c>
      <c r="H49" s="51" t="s">
        <v>874</v>
      </c>
      <c r="I49" s="51" t="s">
        <v>846</v>
      </c>
      <c r="J49" s="51" t="s">
        <v>882</v>
      </c>
      <c r="K49" s="44" t="str">
        <f>'Deskripsi-EYD'!F46</f>
        <v>Bentuk ulang gabungan kata ditulis dengan mengulang unsur pertama.</v>
      </c>
      <c r="L49" s="36"/>
      <c r="M49" s="36"/>
      <c r="N49" s="36"/>
      <c r="O49" s="36"/>
      <c r="P49" s="36"/>
      <c r="Q49" s="36"/>
      <c r="R49" s="36"/>
      <c r="S49" s="36"/>
      <c r="T49" s="36"/>
      <c r="U49" s="36"/>
      <c r="V49" s="36"/>
      <c r="W49" s="36"/>
      <c r="X49" s="36"/>
      <c r="Y49" s="36"/>
      <c r="Z49" s="36"/>
    </row>
    <row r="50" spans="1:26" ht="14.25" customHeight="1">
      <c r="A50" s="51">
        <f>'Deskripsi-EYD'!A47</f>
        <v>46</v>
      </c>
      <c r="B50" s="51" t="str">
        <f>'Deskripsi-EYD'!B47</f>
        <v>KB03a</v>
      </c>
      <c r="C50" s="44" t="str">
        <f>'Deskripsi-EYD'!C47</f>
        <v>Kata Turunan</v>
      </c>
      <c r="D50" s="51" t="str">
        <f>IF('Deskripsi-EYD'!D47=0,"",'Deskripsi-EYD'!D47)</f>
        <v>Gabungan Kata</v>
      </c>
      <c r="E50" s="44" t="str">
        <f>'Deskripsi-EYD'!E47</f>
        <v>Ya</v>
      </c>
      <c r="F50" s="51" t="s">
        <v>45</v>
      </c>
      <c r="G50" s="51" t="s">
        <v>849</v>
      </c>
      <c r="H50" s="51" t="s">
        <v>874</v>
      </c>
      <c r="I50" s="51" t="s">
        <v>863</v>
      </c>
      <c r="J50" s="51" t="s">
        <v>883</v>
      </c>
      <c r="K50" s="44" t="str">
        <f>'Deskripsi-EYD'!F47</f>
        <v>Unsur gabungan kata, termasuk istilah khusus, ditulis terpisah.</v>
      </c>
      <c r="L50" s="36"/>
      <c r="M50" s="36"/>
      <c r="N50" s="36"/>
      <c r="O50" s="36"/>
      <c r="P50" s="36"/>
      <c r="Q50" s="36"/>
      <c r="R50" s="36"/>
      <c r="S50" s="36"/>
      <c r="T50" s="36"/>
      <c r="U50" s="36"/>
      <c r="V50" s="36"/>
      <c r="W50" s="36"/>
      <c r="X50" s="36"/>
      <c r="Y50" s="36"/>
      <c r="Z50" s="36"/>
    </row>
    <row r="51" spans="1:26" ht="14.25" customHeight="1">
      <c r="A51" s="51">
        <f>'Deskripsi-EYD'!A48</f>
        <v>47</v>
      </c>
      <c r="B51" s="51" t="str">
        <f>'Deskripsi-EYD'!B48</f>
        <v>KB03b</v>
      </c>
      <c r="C51" s="44" t="str">
        <f>'Deskripsi-EYD'!C48</f>
        <v>Kata Turunan</v>
      </c>
      <c r="D51" s="51" t="str">
        <f>IF('Deskripsi-EYD'!D48=0,"",'Deskripsi-EYD'!D48)</f>
        <v>Gabungan Kata</v>
      </c>
      <c r="E51" s="44" t="str">
        <f>'Deskripsi-EYD'!E48</f>
        <v>Tidak</v>
      </c>
      <c r="F51" s="51"/>
      <c r="G51" s="51"/>
      <c r="H51" s="51"/>
      <c r="I51" s="51"/>
      <c r="J51" s="51" t="s">
        <v>884</v>
      </c>
      <c r="K51" s="44" t="str">
        <f>'Deskripsi-EYD'!F48</f>
        <v>Gabungan kata yang dapat menimbulkan salah pengertian ditulis dengan membubuhkan tanda hubung (-) di antara unsur-unsurnya.</v>
      </c>
      <c r="L51" s="36"/>
      <c r="M51" s="36"/>
      <c r="N51" s="36"/>
      <c r="O51" s="36"/>
      <c r="P51" s="36"/>
      <c r="Q51" s="36"/>
      <c r="R51" s="36"/>
      <c r="S51" s="36"/>
      <c r="T51" s="36"/>
      <c r="U51" s="36"/>
      <c r="V51" s="36"/>
      <c r="W51" s="36"/>
      <c r="X51" s="36"/>
      <c r="Y51" s="36"/>
      <c r="Z51" s="36"/>
    </row>
    <row r="52" spans="1:26" ht="14.25" customHeight="1">
      <c r="A52" s="51">
        <f>'Deskripsi-EYD'!A49</f>
        <v>48</v>
      </c>
      <c r="B52" s="51" t="str">
        <f>'Deskripsi-EYD'!B49</f>
        <v>KB03c</v>
      </c>
      <c r="C52" s="44" t="str">
        <f>'Deskripsi-EYD'!C49</f>
        <v>Kata Turunan</v>
      </c>
      <c r="D52" s="51" t="str">
        <f>IF('Deskripsi-EYD'!D49=0,"",'Deskripsi-EYD'!D49)</f>
        <v>Gabungan Kata</v>
      </c>
      <c r="E52" s="44" t="str">
        <f>'Deskripsi-EYD'!E49</f>
        <v>Ya</v>
      </c>
      <c r="F52" s="51" t="s">
        <v>45</v>
      </c>
      <c r="G52" s="51" t="s">
        <v>849</v>
      </c>
      <c r="H52" s="51" t="s">
        <v>874</v>
      </c>
      <c r="I52" s="51" t="s">
        <v>863</v>
      </c>
      <c r="J52" s="51" t="s">
        <v>883</v>
      </c>
      <c r="K52" s="44" t="str">
        <f>'Deskripsi-EYD'!F49</f>
        <v>Gabungan kata yang mendapat awalan dan akhiran sekaligus ditulis serangkai.</v>
      </c>
      <c r="L52" s="36"/>
      <c r="M52" s="36"/>
      <c r="N52" s="36"/>
      <c r="O52" s="36"/>
      <c r="P52" s="36"/>
      <c r="Q52" s="36"/>
      <c r="R52" s="36"/>
      <c r="S52" s="36"/>
      <c r="T52" s="36"/>
      <c r="U52" s="36"/>
      <c r="V52" s="36"/>
      <c r="W52" s="36"/>
      <c r="X52" s="36"/>
      <c r="Y52" s="36"/>
      <c r="Z52" s="36"/>
    </row>
    <row r="53" spans="1:26" ht="14.25" customHeight="1">
      <c r="A53" s="51">
        <f>'Deskripsi-EYD'!A50</f>
        <v>49</v>
      </c>
      <c r="B53" s="51" t="str">
        <f>'Deskripsi-EYD'!B50</f>
        <v>KB03d</v>
      </c>
      <c r="C53" s="44" t="str">
        <f>'Deskripsi-EYD'!C50</f>
        <v>Kata Turunan</v>
      </c>
      <c r="D53" s="51" t="str">
        <f>IF('Deskripsi-EYD'!D50=0,"",'Deskripsi-EYD'!D50)</f>
        <v>Gabungan Kata</v>
      </c>
      <c r="E53" s="44" t="str">
        <f>'Deskripsi-EYD'!E50</f>
        <v>Ya</v>
      </c>
      <c r="F53" s="51" t="s">
        <v>45</v>
      </c>
      <c r="G53" s="51" t="s">
        <v>849</v>
      </c>
      <c r="H53" s="51" t="s">
        <v>874</v>
      </c>
      <c r="I53" s="51" t="s">
        <v>863</v>
      </c>
      <c r="J53" s="51" t="s">
        <v>883</v>
      </c>
      <c r="K53" s="44" t="str">
        <f>'Deskripsi-EYD'!F50</f>
        <v>Gabungan kata yang hanya mendapat awalan atau akhiran ditulis terpisah.</v>
      </c>
      <c r="L53" s="36"/>
      <c r="M53" s="36"/>
      <c r="N53" s="36"/>
      <c r="O53" s="36"/>
      <c r="P53" s="36"/>
      <c r="Q53" s="36"/>
      <c r="R53" s="36"/>
      <c r="S53" s="36"/>
      <c r="T53" s="36"/>
      <c r="U53" s="36"/>
      <c r="V53" s="36"/>
      <c r="W53" s="36"/>
      <c r="X53" s="36"/>
      <c r="Y53" s="36"/>
      <c r="Z53" s="36"/>
    </row>
    <row r="54" spans="1:26" ht="14.25" customHeight="1">
      <c r="A54" s="51">
        <f>'Deskripsi-EYD'!A51</f>
        <v>50</v>
      </c>
      <c r="B54" s="51" t="str">
        <f>'Deskripsi-EYD'!B51</f>
        <v>KB03e</v>
      </c>
      <c r="C54" s="44" t="str">
        <f>'Deskripsi-EYD'!C51</f>
        <v>Kata Turunan</v>
      </c>
      <c r="D54" s="51" t="str">
        <f>IF('Deskripsi-EYD'!D51=0,"",'Deskripsi-EYD'!D51)</f>
        <v>Gabungan Kata</v>
      </c>
      <c r="E54" s="44" t="str">
        <f>'Deskripsi-EYD'!E51</f>
        <v>Ya</v>
      </c>
      <c r="F54" s="51" t="s">
        <v>45</v>
      </c>
      <c r="G54" s="51" t="s">
        <v>849</v>
      </c>
      <c r="H54" s="51" t="s">
        <v>874</v>
      </c>
      <c r="I54" s="51" t="s">
        <v>863</v>
      </c>
      <c r="J54" s="51" t="s">
        <v>883</v>
      </c>
      <c r="K54" s="44" t="str">
        <f>'Deskripsi-EYD'!F51</f>
        <v>Gabungan kata berikut ditulis serangkai.</v>
      </c>
      <c r="L54" s="36"/>
      <c r="M54" s="36"/>
      <c r="N54" s="36"/>
      <c r="O54" s="36"/>
      <c r="P54" s="36"/>
      <c r="Q54" s="36"/>
      <c r="R54" s="36"/>
      <c r="S54" s="36"/>
      <c r="T54" s="36"/>
      <c r="U54" s="36"/>
      <c r="V54" s="36"/>
      <c r="W54" s="36"/>
      <c r="X54" s="36"/>
      <c r="Y54" s="36"/>
      <c r="Z54" s="36"/>
    </row>
    <row r="55" spans="1:26" ht="14.25" customHeight="1">
      <c r="A55" s="51">
        <f>'Deskripsi-EYD'!A52</f>
        <v>51</v>
      </c>
      <c r="B55" s="51" t="str">
        <f>'Deskripsi-EYD'!B52</f>
        <v>KC01a</v>
      </c>
      <c r="C55" s="44" t="str">
        <f>'Deskripsi-EYD'!C52</f>
        <v>Pemenggalan Kata</v>
      </c>
      <c r="D55" s="51" t="str">
        <f>IF('Deskripsi-EYD'!D52=0,"",'Deskripsi-EYD'!D52)</f>
        <v>Kata Dasar</v>
      </c>
      <c r="E55" s="44" t="str">
        <f>'Deskripsi-EYD'!E52</f>
        <v>Tidak</v>
      </c>
      <c r="F55" s="51"/>
      <c r="G55" s="51"/>
      <c r="H55" s="51"/>
      <c r="I55" s="51"/>
      <c r="J55" s="51" t="s">
        <v>884</v>
      </c>
      <c r="K55" s="44" t="str">
        <f>'Deskripsi-EYD'!F52</f>
        <v>Jika di tengah kata terdapat huruf vokal yang berurutan, pemenggalannya dilakukan di antara kedua huruf vokal itu.</v>
      </c>
      <c r="L55" s="36"/>
      <c r="M55" s="36"/>
      <c r="N55" s="36"/>
      <c r="O55" s="36"/>
      <c r="P55" s="36"/>
      <c r="Q55" s="36"/>
      <c r="R55" s="36"/>
      <c r="S55" s="36"/>
      <c r="T55" s="36"/>
      <c r="U55" s="36"/>
      <c r="V55" s="36"/>
      <c r="W55" s="36"/>
      <c r="X55" s="36"/>
      <c r="Y55" s="36"/>
      <c r="Z55" s="36"/>
    </row>
    <row r="56" spans="1:26" ht="14.25" customHeight="1">
      <c r="A56" s="51">
        <f>'Deskripsi-EYD'!A53</f>
        <v>52</v>
      </c>
      <c r="B56" s="51" t="str">
        <f>'Deskripsi-EYD'!B53</f>
        <v>KC01b</v>
      </c>
      <c r="C56" s="44" t="str">
        <f>'Deskripsi-EYD'!C53</f>
        <v>Pemenggalan Kata</v>
      </c>
      <c r="D56" s="51" t="str">
        <f>IF('Deskripsi-EYD'!D53=0,"",'Deskripsi-EYD'!D53)</f>
        <v>Kata Dasar</v>
      </c>
      <c r="E56" s="44" t="str">
        <f>'Deskripsi-EYD'!E53</f>
        <v>Tidak</v>
      </c>
      <c r="F56" s="51"/>
      <c r="G56" s="51"/>
      <c r="H56" s="51"/>
      <c r="I56" s="51"/>
      <c r="J56" s="51" t="s">
        <v>884</v>
      </c>
      <c r="K56" s="44" t="str">
        <f>'Deskripsi-EYD'!F53</f>
        <v>Monoftong eu tidak dipenggal.</v>
      </c>
      <c r="L56" s="36"/>
      <c r="M56" s="36"/>
      <c r="N56" s="36"/>
      <c r="O56" s="36"/>
      <c r="P56" s="36"/>
      <c r="Q56" s="36"/>
      <c r="R56" s="36"/>
      <c r="S56" s="36"/>
      <c r="T56" s="36"/>
      <c r="U56" s="36"/>
      <c r="V56" s="36"/>
      <c r="W56" s="36"/>
      <c r="X56" s="36"/>
      <c r="Y56" s="36"/>
      <c r="Z56" s="36"/>
    </row>
    <row r="57" spans="1:26" ht="14.25" customHeight="1">
      <c r="A57" s="51">
        <f>'Deskripsi-EYD'!A54</f>
        <v>53</v>
      </c>
      <c r="B57" s="51" t="str">
        <f>'Deskripsi-EYD'!B54</f>
        <v>KC01c</v>
      </c>
      <c r="C57" s="44" t="str">
        <f>'Deskripsi-EYD'!C54</f>
        <v>Pemenggalan Kata</v>
      </c>
      <c r="D57" s="51" t="str">
        <f>IF('Deskripsi-EYD'!D54=0,"",'Deskripsi-EYD'!D54)</f>
        <v>Kata Dasar</v>
      </c>
      <c r="E57" s="44" t="str">
        <f>'Deskripsi-EYD'!E54</f>
        <v>Tidak</v>
      </c>
      <c r="F57" s="51"/>
      <c r="G57" s="51"/>
      <c r="H57" s="51"/>
      <c r="I57" s="51"/>
      <c r="J57" s="51" t="s">
        <v>884</v>
      </c>
      <c r="K57" s="44" t="str">
        <f>'Deskripsi-EYD'!F54</f>
        <v>Diftong ai, au, ei, dan oi tidak dipenggal.</v>
      </c>
      <c r="L57" s="36"/>
      <c r="M57" s="36"/>
      <c r="N57" s="36"/>
      <c r="O57" s="36"/>
      <c r="P57" s="36"/>
      <c r="Q57" s="36"/>
      <c r="R57" s="36"/>
      <c r="S57" s="36"/>
      <c r="T57" s="36"/>
      <c r="U57" s="36"/>
      <c r="V57" s="36"/>
      <c r="W57" s="36"/>
      <c r="X57" s="36"/>
      <c r="Y57" s="36"/>
      <c r="Z57" s="36"/>
    </row>
    <row r="58" spans="1:26" ht="14.25" customHeight="1">
      <c r="A58" s="51">
        <f>'Deskripsi-EYD'!A55</f>
        <v>54</v>
      </c>
      <c r="B58" s="51" t="str">
        <f>'Deskripsi-EYD'!B55</f>
        <v>KC01d</v>
      </c>
      <c r="C58" s="44" t="str">
        <f>'Deskripsi-EYD'!C55</f>
        <v>Pemenggalan Kata</v>
      </c>
      <c r="D58" s="51" t="str">
        <f>IF('Deskripsi-EYD'!D55=0,"",'Deskripsi-EYD'!D55)</f>
        <v>Kata Dasar</v>
      </c>
      <c r="E58" s="44" t="str">
        <f>'Deskripsi-EYD'!E55</f>
        <v>Tidak</v>
      </c>
      <c r="F58" s="51"/>
      <c r="G58" s="51"/>
      <c r="H58" s="51"/>
      <c r="I58" s="51"/>
      <c r="J58" s="51" t="s">
        <v>884</v>
      </c>
      <c r="K58" s="44" t="str">
        <f>'Deskripsi-EYD'!F55</f>
        <v>Jika di tengah kata dasar terdapat huruf konsonan (termasuk gabungan huruf konsonan) di antara dua huruf vokal, pemenggalannya dilakukan sebelum huruf konsonan itu.</v>
      </c>
      <c r="L58" s="36"/>
      <c r="M58" s="36"/>
      <c r="N58" s="36"/>
      <c r="O58" s="36"/>
      <c r="P58" s="36"/>
      <c r="Q58" s="36"/>
      <c r="R58" s="36"/>
      <c r="S58" s="36"/>
      <c r="T58" s="36"/>
      <c r="U58" s="36"/>
      <c r="V58" s="36"/>
      <c r="W58" s="36"/>
      <c r="X58" s="36"/>
      <c r="Y58" s="36"/>
      <c r="Z58" s="36"/>
    </row>
    <row r="59" spans="1:26" ht="14.25" customHeight="1">
      <c r="A59" s="51">
        <f>'Deskripsi-EYD'!A56</f>
        <v>55</v>
      </c>
      <c r="B59" s="51" t="str">
        <f>'Deskripsi-EYD'!B56</f>
        <v>KC01e</v>
      </c>
      <c r="C59" s="44" t="str">
        <f>'Deskripsi-EYD'!C56</f>
        <v>Pemenggalan Kata</v>
      </c>
      <c r="D59" s="51" t="str">
        <f>IF('Deskripsi-EYD'!D56=0,"",'Deskripsi-EYD'!D56)</f>
        <v>Kata Dasar</v>
      </c>
      <c r="E59" s="44" t="str">
        <f>'Deskripsi-EYD'!E56</f>
        <v>Tidak</v>
      </c>
      <c r="F59" s="51"/>
      <c r="G59" s="51"/>
      <c r="H59" s="51"/>
      <c r="I59" s="51"/>
      <c r="J59" s="51" t="s">
        <v>884</v>
      </c>
      <c r="K59" s="44" t="str">
        <f>'Deskripsi-EYD'!F56</f>
        <v>Jika di tengah kata dasar terdapat dua huruf konsonan yang berurutan, pemenggalannya dilakukan di antara kedua huruf konsonan itu.</v>
      </c>
      <c r="L59" s="36"/>
      <c r="M59" s="36"/>
      <c r="N59" s="36"/>
      <c r="O59" s="36"/>
      <c r="P59" s="36"/>
      <c r="Q59" s="36"/>
      <c r="R59" s="36"/>
      <c r="S59" s="36"/>
      <c r="T59" s="36"/>
      <c r="U59" s="36"/>
      <c r="V59" s="36"/>
      <c r="W59" s="36"/>
      <c r="X59" s="36"/>
      <c r="Y59" s="36"/>
      <c r="Z59" s="36"/>
    </row>
    <row r="60" spans="1:26" ht="14.25" customHeight="1">
      <c r="A60" s="51">
        <f>'Deskripsi-EYD'!A57</f>
        <v>56</v>
      </c>
      <c r="B60" s="51" t="str">
        <f>'Deskripsi-EYD'!B57</f>
        <v>KC01f</v>
      </c>
      <c r="C60" s="44" t="str">
        <f>'Deskripsi-EYD'!C57</f>
        <v>Pemenggalan Kata</v>
      </c>
      <c r="D60" s="51" t="str">
        <f>IF('Deskripsi-EYD'!D57=0,"",'Deskripsi-EYD'!D57)</f>
        <v>Kata Dasar</v>
      </c>
      <c r="E60" s="44" t="str">
        <f>'Deskripsi-EYD'!E57</f>
        <v>Tidak</v>
      </c>
      <c r="F60" s="51"/>
      <c r="G60" s="51"/>
      <c r="H60" s="51"/>
      <c r="I60" s="51"/>
      <c r="J60" s="51" t="s">
        <v>884</v>
      </c>
      <c r="K60" s="44" t="str">
        <f>'Deskripsi-EYD'!F57</f>
        <v>Jika di tengah kata dasar terdapat tiga huruf konsonan atau lebih yang masing-masing melambangkan satu bunyi, pemenggalannya dilakukan di antara huruf konsonan yang pertama dan huruf konsonan yang kedua.</v>
      </c>
      <c r="L60" s="36"/>
      <c r="M60" s="36"/>
      <c r="N60" s="36"/>
      <c r="O60" s="36"/>
      <c r="P60" s="36"/>
      <c r="Q60" s="36"/>
      <c r="R60" s="36"/>
      <c r="S60" s="36"/>
      <c r="T60" s="36"/>
      <c r="U60" s="36"/>
      <c r="V60" s="36"/>
      <c r="W60" s="36"/>
      <c r="X60" s="36"/>
      <c r="Y60" s="36"/>
      <c r="Z60" s="36"/>
    </row>
    <row r="61" spans="1:26" ht="14.25" customHeight="1">
      <c r="A61" s="51">
        <f>'Deskripsi-EYD'!A58</f>
        <v>57</v>
      </c>
      <c r="B61" s="51" t="str">
        <f>'Deskripsi-EYD'!B58</f>
        <v>KC01g</v>
      </c>
      <c r="C61" s="44" t="str">
        <f>'Deskripsi-EYD'!C58</f>
        <v>Pemenggalan Kata</v>
      </c>
      <c r="D61" s="51" t="str">
        <f>IF('Deskripsi-EYD'!D58=0,"",'Deskripsi-EYD'!D58)</f>
        <v>Kata Dasar</v>
      </c>
      <c r="E61" s="44" t="str">
        <f>'Deskripsi-EYD'!E58</f>
        <v>Tidak</v>
      </c>
      <c r="F61" s="51"/>
      <c r="G61" s="51"/>
      <c r="H61" s="51"/>
      <c r="I61" s="51"/>
      <c r="J61" s="51" t="s">
        <v>884</v>
      </c>
      <c r="K61" s="44" t="str">
        <f>'Deskripsi-EYD'!F58</f>
        <v>Gabungan huruf konsonan yang melambangkan satu bunyi tidak dipenggal.</v>
      </c>
      <c r="L61" s="36"/>
      <c r="M61" s="36"/>
      <c r="N61" s="36"/>
      <c r="O61" s="36"/>
      <c r="P61" s="36"/>
      <c r="Q61" s="36"/>
      <c r="R61" s="36"/>
      <c r="S61" s="36"/>
      <c r="T61" s="36"/>
      <c r="U61" s="36"/>
      <c r="V61" s="36"/>
      <c r="W61" s="36"/>
      <c r="X61" s="36"/>
      <c r="Y61" s="36"/>
      <c r="Z61" s="36"/>
    </row>
    <row r="62" spans="1:26" ht="14.25" customHeight="1">
      <c r="A62" s="51">
        <f>'Deskripsi-EYD'!A59</f>
        <v>58</v>
      </c>
      <c r="B62" s="51" t="str">
        <f>'Deskripsi-EYD'!B59</f>
        <v>KC02a</v>
      </c>
      <c r="C62" s="44" t="str">
        <f>'Deskripsi-EYD'!C59</f>
        <v>Pemenggalan Kata</v>
      </c>
      <c r="D62" s="51" t="str">
        <f>IF('Deskripsi-EYD'!D59=0,"",'Deskripsi-EYD'!D59)</f>
        <v>Kata Berimbuhan</v>
      </c>
      <c r="E62" s="44" t="str">
        <f>'Deskripsi-EYD'!E59</f>
        <v>Tidak</v>
      </c>
      <c r="F62" s="51"/>
      <c r="G62" s="51"/>
      <c r="H62" s="51"/>
      <c r="I62" s="51"/>
      <c r="J62" s="51" t="s">
        <v>884</v>
      </c>
      <c r="K62" s="44" t="str">
        <f>'Deskripsi-EYD'!F59</f>
        <v>Pemenggalan kata berimbuhan dilakukan di antara bentuk dasar dan unsur pembentuknya.</v>
      </c>
      <c r="L62" s="36"/>
      <c r="M62" s="36"/>
      <c r="N62" s="36"/>
      <c r="O62" s="36"/>
      <c r="P62" s="36"/>
      <c r="Q62" s="36"/>
      <c r="R62" s="36"/>
      <c r="S62" s="36"/>
      <c r="T62" s="36"/>
      <c r="U62" s="36"/>
      <c r="V62" s="36"/>
      <c r="W62" s="36"/>
      <c r="X62" s="36"/>
      <c r="Y62" s="36"/>
      <c r="Z62" s="36"/>
    </row>
    <row r="63" spans="1:26" ht="14.25" customHeight="1">
      <c r="A63" s="51">
        <f>'Deskripsi-EYD'!A60</f>
        <v>59</v>
      </c>
      <c r="B63" s="51" t="str">
        <f>'Deskripsi-EYD'!B60</f>
        <v>KC02b</v>
      </c>
      <c r="C63" s="44" t="str">
        <f>'Deskripsi-EYD'!C60</f>
        <v>Pemenggalan Kata</v>
      </c>
      <c r="D63" s="51" t="str">
        <f>IF('Deskripsi-EYD'!D60=0,"",'Deskripsi-EYD'!D60)</f>
        <v>Kata Berimbuhan</v>
      </c>
      <c r="E63" s="44" t="str">
        <f>'Deskripsi-EYD'!E60</f>
        <v>Tidak</v>
      </c>
      <c r="F63" s="51"/>
      <c r="G63" s="51"/>
      <c r="H63" s="51"/>
      <c r="I63" s="51"/>
      <c r="J63" s="51" t="s">
        <v>884</v>
      </c>
      <c r="K63" s="44" t="str">
        <f>'Deskripsi-EYD'!F60</f>
        <v>Pemenggalan kata berimbuhan yang bentuk dasarnya mengalami perubahan dilakukan seperti pemenggalan pada kata dasar.</v>
      </c>
      <c r="L63" s="36"/>
      <c r="M63" s="36"/>
      <c r="N63" s="36"/>
      <c r="O63" s="36"/>
      <c r="P63" s="36"/>
      <c r="Q63" s="36"/>
      <c r="R63" s="36"/>
      <c r="S63" s="36"/>
      <c r="T63" s="36"/>
      <c r="U63" s="36"/>
      <c r="V63" s="36"/>
      <c r="W63" s="36"/>
      <c r="X63" s="36"/>
      <c r="Y63" s="36"/>
      <c r="Z63" s="36"/>
    </row>
    <row r="64" spans="1:26" ht="14.25" customHeight="1">
      <c r="A64" s="51">
        <f>'Deskripsi-EYD'!A61</f>
        <v>60</v>
      </c>
      <c r="B64" s="51" t="str">
        <f>'Deskripsi-EYD'!B61</f>
        <v>KC02c</v>
      </c>
      <c r="C64" s="44" t="str">
        <f>'Deskripsi-EYD'!C61</f>
        <v>Pemenggalan Kata</v>
      </c>
      <c r="D64" s="51" t="str">
        <f>IF('Deskripsi-EYD'!D61=0,"",'Deskripsi-EYD'!D61)</f>
        <v>Kata Berimbuhan</v>
      </c>
      <c r="E64" s="44" t="str">
        <f>'Deskripsi-EYD'!E61</f>
        <v>Tidak</v>
      </c>
      <c r="F64" s="51"/>
      <c r="G64" s="51"/>
      <c r="H64" s="51"/>
      <c r="I64" s="51"/>
      <c r="J64" s="51" t="s">
        <v>884</v>
      </c>
      <c r="K64" s="44" t="str">
        <f>'Deskripsi-EYD'!F61</f>
        <v>Pemenggalan kata yang mendapat sisipan dilakukan seperti pada kata dasar.</v>
      </c>
      <c r="L64" s="36"/>
      <c r="M64" s="36"/>
      <c r="N64" s="36"/>
      <c r="O64" s="36"/>
      <c r="P64" s="36"/>
      <c r="Q64" s="36"/>
      <c r="R64" s="36"/>
      <c r="S64" s="36"/>
      <c r="T64" s="36"/>
      <c r="U64" s="36"/>
      <c r="V64" s="36"/>
      <c r="W64" s="36"/>
      <c r="X64" s="36"/>
      <c r="Y64" s="36"/>
      <c r="Z64" s="36"/>
    </row>
    <row r="65" spans="1:26" ht="14.25" customHeight="1">
      <c r="A65" s="51">
        <f>'Deskripsi-EYD'!A62</f>
        <v>61</v>
      </c>
      <c r="B65" s="51" t="str">
        <f>'Deskripsi-EYD'!B62</f>
        <v>KC02d</v>
      </c>
      <c r="C65" s="44" t="str">
        <f>'Deskripsi-EYD'!C62</f>
        <v>Pemenggalan Kata</v>
      </c>
      <c r="D65" s="51" t="str">
        <f>IF('Deskripsi-EYD'!D62=0,"",'Deskripsi-EYD'!D62)</f>
        <v>Kata Berimbuhan</v>
      </c>
      <c r="E65" s="44" t="str">
        <f>'Deskripsi-EYD'!E62</f>
        <v>Tidak</v>
      </c>
      <c r="F65" s="51"/>
      <c r="G65" s="51"/>
      <c r="H65" s="51"/>
      <c r="I65" s="51"/>
      <c r="J65" s="51" t="s">
        <v>884</v>
      </c>
      <c r="K65" s="44" t="str">
        <f>'Deskripsi-EYD'!F62</f>
        <v>Pemenggalan kata yang menyebabkan munculnya satu huruf di awal atau akhir baris tidak dilakukan.</v>
      </c>
      <c r="L65" s="36"/>
      <c r="M65" s="36"/>
      <c r="N65" s="36"/>
      <c r="O65" s="36"/>
      <c r="P65" s="36"/>
      <c r="Q65" s="36"/>
      <c r="R65" s="36"/>
      <c r="S65" s="36"/>
      <c r="T65" s="36"/>
      <c r="U65" s="36"/>
      <c r="V65" s="36"/>
      <c r="W65" s="36"/>
      <c r="X65" s="36"/>
      <c r="Y65" s="36"/>
      <c r="Z65" s="36"/>
    </row>
    <row r="66" spans="1:26" ht="14.25" customHeight="1">
      <c r="A66" s="51">
        <f>'Deskripsi-EYD'!A63</f>
        <v>62</v>
      </c>
      <c r="B66" s="51" t="str">
        <f>'Deskripsi-EYD'!B63</f>
        <v>KC03</v>
      </c>
      <c r="C66" s="44" t="str">
        <f>'Deskripsi-EYD'!C63</f>
        <v>Pemenggalan Kata</v>
      </c>
      <c r="D66" s="51" t="str">
        <f>IF('Deskripsi-EYD'!D63=0,"",'Deskripsi-EYD'!D63)</f>
        <v/>
      </c>
      <c r="E66" s="44" t="str">
        <f>'Deskripsi-EYD'!E63</f>
        <v>Tidak</v>
      </c>
      <c r="F66" s="51"/>
      <c r="G66" s="51"/>
      <c r="H66" s="51"/>
      <c r="I66" s="51"/>
      <c r="J66" s="51" t="s">
        <v>884</v>
      </c>
      <c r="K66" s="44" t="str">
        <f>'Deskripsi-EYD'!F63</f>
        <v>Jika kata terdiri atas dua unsur atau lebih dan salah satu unsurnya itu dapat bergabung dengan unsur lain, pemenggalannya dilakukan di antara unsur-unsur itu.</v>
      </c>
      <c r="L66" s="36"/>
      <c r="M66" s="36"/>
      <c r="N66" s="36"/>
      <c r="O66" s="36"/>
      <c r="P66" s="36"/>
      <c r="Q66" s="36"/>
      <c r="R66" s="36"/>
      <c r="S66" s="36"/>
      <c r="T66" s="36"/>
      <c r="U66" s="36"/>
      <c r="V66" s="36"/>
      <c r="W66" s="36"/>
      <c r="X66" s="36"/>
      <c r="Y66" s="36"/>
      <c r="Z66" s="36"/>
    </row>
    <row r="67" spans="1:26" ht="14.25" customHeight="1">
      <c r="A67" s="51">
        <f>'Deskripsi-EYD'!A64</f>
        <v>63</v>
      </c>
      <c r="B67" s="51" t="str">
        <f>'Deskripsi-EYD'!B64</f>
        <v>KC04</v>
      </c>
      <c r="C67" s="44" t="str">
        <f>'Deskripsi-EYD'!C64</f>
        <v>Pemenggalan Kata</v>
      </c>
      <c r="D67" s="51" t="str">
        <f>IF('Deskripsi-EYD'!D64=0,"",'Deskripsi-EYD'!D64)</f>
        <v/>
      </c>
      <c r="E67" s="44" t="str">
        <f>'Deskripsi-EYD'!E64</f>
        <v>Tidak</v>
      </c>
      <c r="F67" s="51"/>
      <c r="G67" s="51"/>
      <c r="H67" s="51"/>
      <c r="I67" s="51"/>
      <c r="J67" s="51" t="s">
        <v>884</v>
      </c>
      <c r="K67" s="44" t="str">
        <f>'Deskripsi-EYD'!F64</f>
        <v>Nama orang yang terdiri atas dua kata atau lebih pada akhir baris dipenggal di antara kata tersebut.</v>
      </c>
      <c r="L67" s="36"/>
      <c r="M67" s="36"/>
      <c r="N67" s="36"/>
      <c r="O67" s="36"/>
      <c r="P67" s="36"/>
      <c r="Q67" s="36"/>
      <c r="R67" s="36"/>
      <c r="S67" s="36"/>
      <c r="T67" s="36"/>
      <c r="U67" s="36"/>
      <c r="V67" s="36"/>
      <c r="W67" s="36"/>
      <c r="X67" s="36"/>
      <c r="Y67" s="36"/>
      <c r="Z67" s="36"/>
    </row>
    <row r="68" spans="1:26" ht="14.25" customHeight="1">
      <c r="A68" s="51">
        <f>'Deskripsi-EYD'!A65</f>
        <v>64</v>
      </c>
      <c r="B68" s="51" t="str">
        <f>'Deskripsi-EYD'!B65</f>
        <v>KC05</v>
      </c>
      <c r="C68" s="44" t="str">
        <f>'Deskripsi-EYD'!C65</f>
        <v>Pemenggalan Kata</v>
      </c>
      <c r="D68" s="51" t="str">
        <f>IF('Deskripsi-EYD'!D65=0,"",'Deskripsi-EYD'!D65)</f>
        <v/>
      </c>
      <c r="E68" s="44" t="str">
        <f>'Deskripsi-EYD'!E65</f>
        <v>Tidak</v>
      </c>
      <c r="F68" s="51"/>
      <c r="G68" s="51"/>
      <c r="H68" s="51"/>
      <c r="I68" s="51"/>
      <c r="J68" s="51" t="s">
        <v>884</v>
      </c>
      <c r="K68" s="44" t="str">
        <f>'Deskripsi-EYD'!F65</f>
        <v>Singkatan tidak dipenggal.</v>
      </c>
      <c r="L68" s="36"/>
      <c r="M68" s="36"/>
      <c r="N68" s="36"/>
      <c r="O68" s="36"/>
      <c r="P68" s="36"/>
      <c r="Q68" s="36"/>
      <c r="R68" s="36"/>
      <c r="S68" s="36"/>
      <c r="T68" s="36"/>
      <c r="U68" s="36"/>
      <c r="V68" s="36"/>
      <c r="W68" s="36"/>
      <c r="X68" s="36"/>
      <c r="Y68" s="36"/>
      <c r="Z68" s="36"/>
    </row>
    <row r="69" spans="1:26" ht="14.25" customHeight="1">
      <c r="A69" s="51">
        <f>'Deskripsi-EYD'!A66</f>
        <v>65</v>
      </c>
      <c r="B69" s="51" t="str">
        <f>'Deskripsi-EYD'!B66</f>
        <v>KD01</v>
      </c>
      <c r="C69" s="44" t="str">
        <f>'Deskripsi-EYD'!C66</f>
        <v>Kata Depan</v>
      </c>
      <c r="D69" s="51" t="str">
        <f>IF('Deskripsi-EYD'!D66=0,"",'Deskripsi-EYD'!D66)</f>
        <v/>
      </c>
      <c r="E69" s="44" t="str">
        <f>'Deskripsi-EYD'!E66</f>
        <v>Ya</v>
      </c>
      <c r="F69" s="51" t="s">
        <v>45</v>
      </c>
      <c r="G69" s="51" t="s">
        <v>849</v>
      </c>
      <c r="H69" s="51" t="s">
        <v>855</v>
      </c>
      <c r="I69" s="51" t="s">
        <v>853</v>
      </c>
      <c r="J69" s="51" t="s">
        <v>885</v>
      </c>
      <c r="K69" s="44" t="str">
        <f>'Deskripsi-EYD'!F66</f>
        <v>Kata depan, seperti di, ke, dan dari, ditulis terpisah dari kata yang mengikutinya.</v>
      </c>
      <c r="L69" s="36"/>
      <c r="M69" s="36"/>
      <c r="N69" s="36"/>
      <c r="O69" s="36"/>
      <c r="P69" s="36"/>
      <c r="Q69" s="36"/>
      <c r="R69" s="36"/>
      <c r="S69" s="36"/>
      <c r="T69" s="36"/>
      <c r="U69" s="36"/>
      <c r="V69" s="36"/>
      <c r="W69" s="36"/>
      <c r="X69" s="36"/>
      <c r="Y69" s="36"/>
      <c r="Z69" s="36"/>
    </row>
    <row r="70" spans="1:26" ht="14.25" customHeight="1">
      <c r="A70" s="51">
        <f>'Deskripsi-EYD'!A67</f>
        <v>66</v>
      </c>
      <c r="B70" s="51" t="str">
        <f>'Deskripsi-EYD'!B67</f>
        <v>KE01</v>
      </c>
      <c r="C70" s="44" t="str">
        <f>'Deskripsi-EYD'!C67</f>
        <v>Partikel</v>
      </c>
      <c r="D70" s="51" t="str">
        <f>IF('Deskripsi-EYD'!D67=0,"",'Deskripsi-EYD'!D67)</f>
        <v/>
      </c>
      <c r="E70" s="44" t="str">
        <f>'Deskripsi-EYD'!E67</f>
        <v>Ya</v>
      </c>
      <c r="F70" s="51" t="s">
        <v>843</v>
      </c>
      <c r="G70" s="51" t="s">
        <v>866</v>
      </c>
      <c r="H70" s="51" t="s">
        <v>874</v>
      </c>
      <c r="I70" s="51" t="s">
        <v>863</v>
      </c>
      <c r="J70" s="51" t="s">
        <v>886</v>
      </c>
      <c r="K70" s="44" t="str">
        <f>'Deskripsi-EYD'!F67</f>
        <v>Partikel -lah, -kah, dan -tah ditulis serangkai dengan kata yang mendahuluinya.</v>
      </c>
      <c r="L70" s="36"/>
      <c r="M70" s="36"/>
      <c r="N70" s="36"/>
      <c r="O70" s="36"/>
      <c r="P70" s="36"/>
      <c r="Q70" s="36"/>
      <c r="R70" s="36"/>
      <c r="S70" s="36"/>
      <c r="T70" s="36"/>
      <c r="U70" s="36"/>
      <c r="V70" s="36"/>
      <c r="W70" s="36"/>
      <c r="X70" s="36"/>
      <c r="Y70" s="36"/>
      <c r="Z70" s="36"/>
    </row>
    <row r="71" spans="1:26" ht="14.25" customHeight="1">
      <c r="A71" s="51">
        <f>'Deskripsi-EYD'!A68</f>
        <v>67</v>
      </c>
      <c r="B71" s="51" t="str">
        <f>'Deskripsi-EYD'!B68</f>
        <v>KE02</v>
      </c>
      <c r="C71" s="44" t="str">
        <f>'Deskripsi-EYD'!C68</f>
        <v>Partikel</v>
      </c>
      <c r="D71" s="51" t="str">
        <f>IF('Deskripsi-EYD'!D68=0,"",'Deskripsi-EYD'!D68)</f>
        <v/>
      </c>
      <c r="E71" s="44" t="str">
        <f>'Deskripsi-EYD'!E68</f>
        <v>Ya</v>
      </c>
      <c r="F71" s="51" t="s">
        <v>843</v>
      </c>
      <c r="G71" s="51" t="s">
        <v>866</v>
      </c>
      <c r="H71" s="51" t="s">
        <v>874</v>
      </c>
      <c r="I71" s="51" t="s">
        <v>863</v>
      </c>
      <c r="J71" s="51" t="s">
        <v>886</v>
      </c>
      <c r="K71" s="44" t="str">
        <f>'Deskripsi-EYD'!F68</f>
        <v>Partikel pun ditulis terpisah dari kata yang mendahuluinya.</v>
      </c>
      <c r="L71" s="36"/>
      <c r="M71" s="36"/>
      <c r="N71" s="36"/>
      <c r="O71" s="36"/>
      <c r="P71" s="36"/>
      <c r="Q71" s="36"/>
      <c r="R71" s="36"/>
      <c r="S71" s="36"/>
      <c r="T71" s="36"/>
      <c r="U71" s="36"/>
      <c r="V71" s="36"/>
      <c r="W71" s="36"/>
      <c r="X71" s="36"/>
      <c r="Y71" s="36"/>
      <c r="Z71" s="36"/>
    </row>
    <row r="72" spans="1:26" ht="14.25" customHeight="1">
      <c r="A72" s="51">
        <f>'Deskripsi-EYD'!A69</f>
        <v>68</v>
      </c>
      <c r="B72" s="51" t="str">
        <f>'Deskripsi-EYD'!B69</f>
        <v>KE03</v>
      </c>
      <c r="C72" s="44" t="str">
        <f>'Deskripsi-EYD'!C69</f>
        <v>Partikel</v>
      </c>
      <c r="D72" s="51" t="str">
        <f>IF('Deskripsi-EYD'!D69=0,"",'Deskripsi-EYD'!D69)</f>
        <v/>
      </c>
      <c r="E72" s="44" t="str">
        <f>'Deskripsi-EYD'!E69</f>
        <v>Ya</v>
      </c>
      <c r="F72" s="51" t="s">
        <v>843</v>
      </c>
      <c r="G72" s="51" t="s">
        <v>866</v>
      </c>
      <c r="H72" s="51" t="s">
        <v>874</v>
      </c>
      <c r="I72" s="51" t="s">
        <v>863</v>
      </c>
      <c r="J72" s="51" t="s">
        <v>886</v>
      </c>
      <c r="K72" s="44" t="str">
        <f>'Deskripsi-EYD'!F69</f>
        <v>Bentuk pun yang merupakan bagian kata penghubung seperti berikut ditulis serangkai.</v>
      </c>
      <c r="L72" s="36"/>
      <c r="M72" s="36"/>
      <c r="N72" s="36"/>
      <c r="O72" s="36"/>
      <c r="P72" s="36"/>
      <c r="Q72" s="36"/>
      <c r="R72" s="36"/>
      <c r="S72" s="36"/>
      <c r="T72" s="36"/>
      <c r="U72" s="36"/>
      <c r="V72" s="36"/>
      <c r="W72" s="36"/>
      <c r="X72" s="36"/>
      <c r="Y72" s="36"/>
      <c r="Z72" s="36"/>
    </row>
    <row r="73" spans="1:26" ht="14.25" customHeight="1">
      <c r="A73" s="51">
        <f>'Deskripsi-EYD'!A70</f>
        <v>69</v>
      </c>
      <c r="B73" s="51" t="str">
        <f>'Deskripsi-EYD'!B70</f>
        <v>KE04</v>
      </c>
      <c r="C73" s="44" t="str">
        <f>'Deskripsi-EYD'!C70</f>
        <v>Partikel</v>
      </c>
      <c r="D73" s="51" t="str">
        <f>IF('Deskripsi-EYD'!D70=0,"",'Deskripsi-EYD'!D70)</f>
        <v/>
      </c>
      <c r="E73" s="44" t="str">
        <f>'Deskripsi-EYD'!E70</f>
        <v>Ya</v>
      </c>
      <c r="F73" s="51" t="s">
        <v>45</v>
      </c>
      <c r="G73" s="51" t="s">
        <v>859</v>
      </c>
      <c r="H73" s="51" t="s">
        <v>860</v>
      </c>
      <c r="I73" s="51" t="s">
        <v>853</v>
      </c>
      <c r="J73" s="51" t="s">
        <v>887</v>
      </c>
      <c r="K73" s="44" t="str">
        <f>'Deskripsi-EYD'!F70</f>
        <v>Partikel per yang berarti 'demi', 'tiap', 'mulai', atau 'melalui' ditulis terpisah dari kata yang mengikutinya.</v>
      </c>
      <c r="L73" s="36"/>
      <c r="M73" s="36"/>
      <c r="N73" s="36"/>
      <c r="O73" s="36"/>
      <c r="P73" s="36"/>
      <c r="Q73" s="36"/>
      <c r="R73" s="36"/>
      <c r="S73" s="36"/>
      <c r="T73" s="36"/>
      <c r="U73" s="36"/>
      <c r="V73" s="36"/>
      <c r="W73" s="36"/>
      <c r="X73" s="36"/>
      <c r="Y73" s="36"/>
      <c r="Z73" s="36"/>
    </row>
    <row r="74" spans="1:26" ht="14.25" customHeight="1">
      <c r="A74" s="51">
        <f>'Deskripsi-EYD'!A71</f>
        <v>70</v>
      </c>
      <c r="B74" s="51" t="str">
        <f>'Deskripsi-EYD'!B71</f>
        <v>KF01</v>
      </c>
      <c r="C74" s="44" t="str">
        <f>'Deskripsi-EYD'!C71</f>
        <v>Singkatan</v>
      </c>
      <c r="D74" s="51" t="str">
        <f>IF('Deskripsi-EYD'!D71=0,"",'Deskripsi-EYD'!D71)</f>
        <v/>
      </c>
      <c r="E74" s="44" t="str">
        <f>'Deskripsi-EYD'!E71</f>
        <v>Sebagian</v>
      </c>
      <c r="F74" s="51" t="s">
        <v>45</v>
      </c>
      <c r="G74" s="51" t="s">
        <v>849</v>
      </c>
      <c r="H74" s="51" t="s">
        <v>845</v>
      </c>
      <c r="I74" s="51" t="s">
        <v>863</v>
      </c>
      <c r="J74" s="51" t="s">
        <v>888</v>
      </c>
      <c r="K74" s="44" t="str">
        <f>'Deskripsi-EYD'!F71</f>
        <v>Singkatan nama orang, gelar, sapaan, atau pangkat diikuti dengan tanda titik di setiap unsur singkatan itu.</v>
      </c>
      <c r="L74" s="36"/>
      <c r="M74" s="36"/>
      <c r="N74" s="36"/>
      <c r="O74" s="36"/>
      <c r="P74" s="36"/>
      <c r="Q74" s="36"/>
      <c r="R74" s="36"/>
      <c r="S74" s="36"/>
      <c r="T74" s="36"/>
      <c r="U74" s="36"/>
      <c r="V74" s="36"/>
      <c r="W74" s="36"/>
      <c r="X74" s="36"/>
      <c r="Y74" s="36"/>
      <c r="Z74" s="36"/>
    </row>
    <row r="75" spans="1:26" ht="14.25" customHeight="1">
      <c r="A75" s="51">
        <f>'Deskripsi-EYD'!A72</f>
        <v>71</v>
      </c>
      <c r="B75" s="51" t="str">
        <f>'Deskripsi-EYD'!B72</f>
        <v>KF02</v>
      </c>
      <c r="C75" s="44" t="str">
        <f>'Deskripsi-EYD'!C72</f>
        <v>Singkatan</v>
      </c>
      <c r="D75" s="51" t="str">
        <f>IF('Deskripsi-EYD'!D72=0,"",'Deskripsi-EYD'!D72)</f>
        <v/>
      </c>
      <c r="E75" s="44" t="str">
        <f>'Deskripsi-EYD'!E72</f>
        <v>Tidak</v>
      </c>
      <c r="F75" s="51"/>
      <c r="G75" s="51"/>
      <c r="H75" s="51"/>
      <c r="I75" s="51"/>
      <c r="J75" s="51" t="s">
        <v>884</v>
      </c>
      <c r="K75" s="44" t="str">
        <f>'Deskripsi-EYD'!F72</f>
        <v>Singkatan nama orang dalam bentuk inisial ditulis tanpa tanda titik.</v>
      </c>
      <c r="L75" s="36"/>
      <c r="M75" s="36"/>
      <c r="N75" s="36"/>
      <c r="O75" s="36"/>
      <c r="P75" s="36"/>
      <c r="Q75" s="36"/>
      <c r="R75" s="36"/>
      <c r="S75" s="36"/>
      <c r="T75" s="36"/>
      <c r="U75" s="36"/>
      <c r="V75" s="36"/>
      <c r="W75" s="36"/>
      <c r="X75" s="36"/>
      <c r="Y75" s="36"/>
      <c r="Z75" s="36"/>
    </row>
    <row r="76" spans="1:26" ht="14.25" customHeight="1">
      <c r="A76" s="51">
        <f>'Deskripsi-EYD'!A73</f>
        <v>72</v>
      </c>
      <c r="B76" s="51" t="str">
        <f>'Deskripsi-EYD'!B73</f>
        <v>KF03</v>
      </c>
      <c r="C76" s="44" t="str">
        <f>'Deskripsi-EYD'!C73</f>
        <v>Singkatan</v>
      </c>
      <c r="D76" s="51" t="str">
        <f>IF('Deskripsi-EYD'!D73=0,"",'Deskripsi-EYD'!D73)</f>
        <v/>
      </c>
      <c r="E76" s="44" t="str">
        <f>'Deskripsi-EYD'!E73</f>
        <v>Ya</v>
      </c>
      <c r="F76" s="51" t="s">
        <v>45</v>
      </c>
      <c r="G76" s="51" t="s">
        <v>849</v>
      </c>
      <c r="H76" s="51" t="s">
        <v>845</v>
      </c>
      <c r="I76" s="51" t="s">
        <v>863</v>
      </c>
      <c r="J76" s="51" t="s">
        <v>888</v>
      </c>
      <c r="K76" s="44" t="str">
        <f>'Deskripsi-EYD'!F73</f>
        <v>Singkatan, termasuk akronim, yang terdiri atas huruf awal setiap kata ditulis dengan huruf kapital tanpa tanda titik.</v>
      </c>
      <c r="L76" s="36"/>
      <c r="M76" s="36"/>
      <c r="N76" s="36"/>
      <c r="O76" s="36"/>
      <c r="P76" s="36"/>
      <c r="Q76" s="36"/>
      <c r="R76" s="36"/>
      <c r="S76" s="36"/>
      <c r="T76" s="36"/>
      <c r="U76" s="36"/>
      <c r="V76" s="36"/>
      <c r="W76" s="36"/>
      <c r="X76" s="36"/>
      <c r="Y76" s="36"/>
      <c r="Z76" s="36"/>
    </row>
    <row r="77" spans="1:26" ht="14.25" customHeight="1">
      <c r="A77" s="51">
        <f>'Deskripsi-EYD'!A74</f>
        <v>73</v>
      </c>
      <c r="B77" s="51" t="str">
        <f>'Deskripsi-EYD'!B74</f>
        <v>KF04a</v>
      </c>
      <c r="C77" s="44" t="str">
        <f>'Deskripsi-EYD'!C74</f>
        <v>Singkatan</v>
      </c>
      <c r="D77" s="51" t="str">
        <f>IF('Deskripsi-EYD'!D74=0,"",'Deskripsi-EYD'!D74)</f>
        <v/>
      </c>
      <c r="E77" s="44" t="str">
        <f>'Deskripsi-EYD'!E74</f>
        <v>Ya</v>
      </c>
      <c r="F77" s="51" t="s">
        <v>45</v>
      </c>
      <c r="G77" s="51" t="s">
        <v>849</v>
      </c>
      <c r="H77" s="51" t="s">
        <v>845</v>
      </c>
      <c r="I77" s="51" t="s">
        <v>863</v>
      </c>
      <c r="J77" s="51" t="s">
        <v>888</v>
      </c>
      <c r="K77" s="44" t="str">
        <f>'Deskripsi-EYD'!F74</f>
        <v>Singkatan yang terdiri atas lebih dari dua huruf yang lazim digunakan dalam dokumen atau surat-menyurat diikuti dengan tanda titik.</v>
      </c>
      <c r="L77" s="36"/>
      <c r="M77" s="36"/>
      <c r="N77" s="36"/>
      <c r="O77" s="36"/>
      <c r="P77" s="36"/>
      <c r="Q77" s="36"/>
      <c r="R77" s="36"/>
      <c r="S77" s="36"/>
      <c r="T77" s="36"/>
      <c r="U77" s="36"/>
      <c r="V77" s="36"/>
      <c r="W77" s="36"/>
      <c r="X77" s="36"/>
      <c r="Y77" s="36"/>
      <c r="Z77" s="36"/>
    </row>
    <row r="78" spans="1:26" ht="14.25" customHeight="1">
      <c r="A78" s="51">
        <f>'Deskripsi-EYD'!A75</f>
        <v>74</v>
      </c>
      <c r="B78" s="51" t="str">
        <f>'Deskripsi-EYD'!B75</f>
        <v>KF04b</v>
      </c>
      <c r="C78" s="44" t="str">
        <f>'Deskripsi-EYD'!C75</f>
        <v>Singkatan</v>
      </c>
      <c r="D78" s="51" t="str">
        <f>IF('Deskripsi-EYD'!D75=0,"",'Deskripsi-EYD'!D75)</f>
        <v/>
      </c>
      <c r="E78" s="44" t="str">
        <f>'Deskripsi-EYD'!E75</f>
        <v>Ya</v>
      </c>
      <c r="F78" s="51" t="s">
        <v>45</v>
      </c>
      <c r="G78" s="51" t="s">
        <v>849</v>
      </c>
      <c r="H78" s="51" t="s">
        <v>845</v>
      </c>
      <c r="I78" s="51" t="s">
        <v>863</v>
      </c>
      <c r="J78" s="51" t="s">
        <v>888</v>
      </c>
      <c r="K78" s="44" t="str">
        <f>'Deskripsi-EYD'!F75</f>
        <v>Singkatan yang terdiri atas dua huruf yang lazim digunakan dalam dokumen atau surat-menyurat diikuti tanda titik pada setiap huruf.</v>
      </c>
      <c r="L78" s="36"/>
      <c r="M78" s="36"/>
      <c r="N78" s="36"/>
      <c r="O78" s="36"/>
      <c r="P78" s="36"/>
      <c r="Q78" s="36"/>
      <c r="R78" s="36"/>
      <c r="S78" s="36"/>
      <c r="T78" s="36"/>
      <c r="U78" s="36"/>
      <c r="V78" s="36"/>
      <c r="W78" s="36"/>
      <c r="X78" s="36"/>
      <c r="Y78" s="36"/>
      <c r="Z78" s="36"/>
    </row>
    <row r="79" spans="1:26" ht="14.25" customHeight="1">
      <c r="A79" s="51">
        <f>'Deskripsi-EYD'!A76</f>
        <v>75</v>
      </c>
      <c r="B79" s="51" t="str">
        <f>'Deskripsi-EYD'!B76</f>
        <v>KF04c</v>
      </c>
      <c r="C79" s="44" t="str">
        <f>'Deskripsi-EYD'!C76</f>
        <v>Singkatan</v>
      </c>
      <c r="D79" s="51" t="str">
        <f>IF('Deskripsi-EYD'!D76=0,"",'Deskripsi-EYD'!D76)</f>
        <v/>
      </c>
      <c r="E79" s="44" t="str">
        <f>'Deskripsi-EYD'!E76</f>
        <v>Ya</v>
      </c>
      <c r="F79" s="51" t="s">
        <v>45</v>
      </c>
      <c r="G79" s="51" t="s">
        <v>849</v>
      </c>
      <c r="H79" s="51" t="s">
        <v>845</v>
      </c>
      <c r="I79" s="51" t="s">
        <v>863</v>
      </c>
      <c r="J79" s="51" t="s">
        <v>888</v>
      </c>
      <c r="K79" s="44" t="str">
        <f>'Deskripsi-EYD'!F76</f>
        <v>Singkatan yang lazim digunakan dalam penulisan alamat dapat ditulis dengan dua huruf atau lebih dan diakhiri tanda titik.</v>
      </c>
      <c r="L79" s="36"/>
      <c r="M79" s="36"/>
      <c r="N79" s="36"/>
      <c r="O79" s="36"/>
      <c r="P79" s="36"/>
      <c r="Q79" s="36"/>
      <c r="R79" s="36"/>
      <c r="S79" s="36"/>
      <c r="T79" s="36"/>
      <c r="U79" s="36"/>
      <c r="V79" s="36"/>
      <c r="W79" s="36"/>
      <c r="X79" s="36"/>
      <c r="Y79" s="36"/>
      <c r="Z79" s="36"/>
    </row>
    <row r="80" spans="1:26" ht="14.25" customHeight="1">
      <c r="A80" s="51">
        <f>'Deskripsi-EYD'!A77</f>
        <v>76</v>
      </c>
      <c r="B80" s="51" t="str">
        <f>'Deskripsi-EYD'!B77</f>
        <v>KF05</v>
      </c>
      <c r="C80" s="44" t="str">
        <f>'Deskripsi-EYD'!C77</f>
        <v>Singkatan</v>
      </c>
      <c r="D80" s="51" t="str">
        <f>IF('Deskripsi-EYD'!D77=0,"",'Deskripsi-EYD'!D77)</f>
        <v/>
      </c>
      <c r="E80" s="44" t="str">
        <f>'Deskripsi-EYD'!E77</f>
        <v>Ya</v>
      </c>
      <c r="F80" s="51" t="s">
        <v>45</v>
      </c>
      <c r="G80" s="51" t="s">
        <v>849</v>
      </c>
      <c r="H80" s="51" t="s">
        <v>845</v>
      </c>
      <c r="I80" s="51" t="s">
        <v>863</v>
      </c>
      <c r="J80" s="51" t="s">
        <v>888</v>
      </c>
      <c r="K80" s="44" t="str">
        <f>'Deskripsi-EYD'!F77</f>
        <v>Singkatan satuan ukuran, takaran, dan timbangan; lambang kimia; dan mata uang tidak diikuti tanda titik.</v>
      </c>
      <c r="L80" s="36"/>
      <c r="M80" s="36"/>
      <c r="N80" s="36"/>
      <c r="O80" s="36"/>
      <c r="P80" s="36"/>
      <c r="Q80" s="36"/>
      <c r="R80" s="36"/>
      <c r="S80" s="36"/>
      <c r="T80" s="36"/>
      <c r="U80" s="36"/>
      <c r="V80" s="36"/>
      <c r="W80" s="36"/>
      <c r="X80" s="36"/>
      <c r="Y80" s="36"/>
      <c r="Z80" s="36"/>
    </row>
    <row r="81" spans="1:26" ht="14.25" customHeight="1">
      <c r="A81" s="51">
        <f>'Deskripsi-EYD'!A78</f>
        <v>77</v>
      </c>
      <c r="B81" s="51" t="str">
        <f>'Deskripsi-EYD'!B78</f>
        <v>KF06</v>
      </c>
      <c r="C81" s="44" t="str">
        <f>'Deskripsi-EYD'!C78</f>
        <v>Singkatan</v>
      </c>
      <c r="D81" s="51" t="str">
        <f>IF('Deskripsi-EYD'!D78=0,"",'Deskripsi-EYD'!D78)</f>
        <v/>
      </c>
      <c r="E81" s="44" t="str">
        <f>'Deskripsi-EYD'!E78</f>
        <v>Ya</v>
      </c>
      <c r="F81" s="51" t="s">
        <v>45</v>
      </c>
      <c r="G81" s="51" t="s">
        <v>849</v>
      </c>
      <c r="H81" s="51" t="s">
        <v>845</v>
      </c>
      <c r="I81" s="51" t="s">
        <v>863</v>
      </c>
      <c r="J81" s="51" t="s">
        <v>888</v>
      </c>
      <c r="K81" s="44" t="str">
        <f>'Deskripsi-EYD'!F78</f>
        <v>Akronim nama diri yang berupa gabungan huruf dan suku kata atau gabungan suku kata dari deret kata ditulis dengan huruf awal kapital.</v>
      </c>
      <c r="L81" s="36"/>
      <c r="M81" s="36"/>
      <c r="N81" s="36"/>
      <c r="O81" s="36"/>
      <c r="P81" s="36"/>
      <c r="Q81" s="36"/>
      <c r="R81" s="36"/>
      <c r="S81" s="36"/>
      <c r="T81" s="36"/>
      <c r="U81" s="36"/>
      <c r="V81" s="36"/>
      <c r="W81" s="36"/>
      <c r="X81" s="36"/>
      <c r="Y81" s="36"/>
      <c r="Z81" s="36"/>
    </row>
    <row r="82" spans="1:26" ht="14.25" customHeight="1">
      <c r="A82" s="51">
        <f>'Deskripsi-EYD'!A79</f>
        <v>78</v>
      </c>
      <c r="B82" s="51" t="str">
        <f>'Deskripsi-EYD'!B79</f>
        <v>KF07</v>
      </c>
      <c r="C82" s="44" t="str">
        <f>'Deskripsi-EYD'!C79</f>
        <v>Singkatan</v>
      </c>
      <c r="D82" s="51" t="str">
        <f>IF('Deskripsi-EYD'!D79=0,"",'Deskripsi-EYD'!D79)</f>
        <v/>
      </c>
      <c r="E82" s="44" t="str">
        <f>'Deskripsi-EYD'!E79</f>
        <v>Ya</v>
      </c>
      <c r="F82" s="51" t="s">
        <v>45</v>
      </c>
      <c r="G82" s="51" t="s">
        <v>849</v>
      </c>
      <c r="H82" s="51" t="s">
        <v>845</v>
      </c>
      <c r="I82" s="51" t="s">
        <v>863</v>
      </c>
      <c r="J82" s="51" t="s">
        <v>888</v>
      </c>
      <c r="K82" s="44" t="str">
        <f>'Deskripsi-EYD'!F79</f>
        <v>Akronim bukan nama diri yang berupa gabungan huruf dan suku kata atau gabungan suku kata dari deret kata ditulis dengan huruf nonkapital.</v>
      </c>
      <c r="L82" s="36"/>
      <c r="M82" s="36"/>
      <c r="N82" s="36"/>
      <c r="O82" s="36"/>
      <c r="P82" s="36"/>
      <c r="Q82" s="36"/>
      <c r="R82" s="36"/>
      <c r="S82" s="36"/>
      <c r="T82" s="36"/>
      <c r="U82" s="36"/>
      <c r="V82" s="36"/>
      <c r="W82" s="36"/>
      <c r="X82" s="36"/>
      <c r="Y82" s="36"/>
      <c r="Z82" s="36"/>
    </row>
    <row r="83" spans="1:26" ht="14.25" customHeight="1">
      <c r="A83" s="51">
        <f>'Deskripsi-EYD'!A80</f>
        <v>79</v>
      </c>
      <c r="B83" s="51" t="str">
        <f>'Deskripsi-EYD'!B80</f>
        <v>KG01</v>
      </c>
      <c r="C83" s="44" t="str">
        <f>'Deskripsi-EYD'!C80</f>
        <v>Angka dan Bilangan</v>
      </c>
      <c r="D83" s="51" t="str">
        <f>IF('Deskripsi-EYD'!D80=0,"",'Deskripsi-EYD'!D80)</f>
        <v/>
      </c>
      <c r="E83" s="44" t="str">
        <f>'Deskripsi-EYD'!E80</f>
        <v>Tidak</v>
      </c>
      <c r="F83" s="51"/>
      <c r="G83" s="51"/>
      <c r="H83" s="51"/>
      <c r="I83" s="51"/>
      <c r="J83" s="51" t="s">
        <v>889</v>
      </c>
      <c r="K83" s="44" t="str">
        <f>'Deskripsi-EYD'!F80</f>
        <v>Angka Arab atau angka Romawi lazim digunakan sebagai lambang bilangan atau nomor.</v>
      </c>
      <c r="L83" s="36"/>
      <c r="M83" s="36"/>
      <c r="N83" s="36"/>
      <c r="O83" s="36"/>
      <c r="P83" s="36"/>
      <c r="Q83" s="36"/>
      <c r="R83" s="36"/>
      <c r="S83" s="36"/>
      <c r="T83" s="36"/>
      <c r="U83" s="36"/>
      <c r="V83" s="36"/>
      <c r="W83" s="36"/>
      <c r="X83" s="36"/>
      <c r="Y83" s="36"/>
      <c r="Z83" s="36"/>
    </row>
    <row r="84" spans="1:26" ht="14.25" customHeight="1">
      <c r="A84" s="51">
        <f>'Deskripsi-EYD'!A81</f>
        <v>80</v>
      </c>
      <c r="B84" s="51" t="str">
        <f>'Deskripsi-EYD'!B81</f>
        <v>KG02</v>
      </c>
      <c r="C84" s="44" t="str">
        <f>'Deskripsi-EYD'!C81</f>
        <v>Angka dan Bilangan</v>
      </c>
      <c r="D84" s="51" t="str">
        <f>IF('Deskripsi-EYD'!D81=0,"",'Deskripsi-EYD'!D81)</f>
        <v/>
      </c>
      <c r="E84" s="44" t="str">
        <f>'Deskripsi-EYD'!E81</f>
        <v>Ya</v>
      </c>
      <c r="F84" s="51" t="s">
        <v>45</v>
      </c>
      <c r="G84" s="51" t="s">
        <v>844</v>
      </c>
      <c r="H84" s="51" t="s">
        <v>855</v>
      </c>
      <c r="I84" s="51" t="s">
        <v>853</v>
      </c>
      <c r="J84" s="51" t="s">
        <v>890</v>
      </c>
      <c r="K84" s="44" t="str">
        <f>'Deskripsi-EYD'!F81</f>
        <v>Bilangan dalam teks yang dapat dinyatakan dengan satu kata ditulis dengan huruf, kecuali jika digunakan secara berurutan seperti dalam perincian.</v>
      </c>
      <c r="L84" s="36"/>
      <c r="M84" s="36"/>
      <c r="N84" s="36"/>
      <c r="O84" s="36"/>
      <c r="P84" s="36"/>
      <c r="Q84" s="36"/>
      <c r="R84" s="36"/>
      <c r="S84" s="36"/>
      <c r="T84" s="36"/>
      <c r="U84" s="36"/>
      <c r="V84" s="36"/>
      <c r="W84" s="36"/>
      <c r="X84" s="36"/>
      <c r="Y84" s="36"/>
      <c r="Z84" s="36"/>
    </row>
    <row r="85" spans="1:26" ht="14.25" customHeight="1">
      <c r="A85" s="51">
        <f>'Deskripsi-EYD'!A82</f>
        <v>81</v>
      </c>
      <c r="B85" s="51" t="str">
        <f>'Deskripsi-EYD'!B82</f>
        <v>KG03</v>
      </c>
      <c r="C85" s="44" t="str">
        <f>'Deskripsi-EYD'!C82</f>
        <v>Angka dan Bilangan</v>
      </c>
      <c r="D85" s="51" t="str">
        <f>IF('Deskripsi-EYD'!D82=0,"",'Deskripsi-EYD'!D82)</f>
        <v/>
      </c>
      <c r="E85" s="44" t="str">
        <f>'Deskripsi-EYD'!E82</f>
        <v>Ya</v>
      </c>
      <c r="F85" s="51" t="s">
        <v>45</v>
      </c>
      <c r="G85" s="51" t="s">
        <v>859</v>
      </c>
      <c r="H85" s="51" t="s">
        <v>855</v>
      </c>
      <c r="I85" s="51" t="s">
        <v>853</v>
      </c>
      <c r="J85" s="51" t="s">
        <v>891</v>
      </c>
      <c r="K85" s="44" t="str">
        <f>'Deskripsi-EYD'!F82</f>
        <v>Angka digunakan untuk menyatakan (a) ukuran, seperti ukuran panjang, berat, luas, isi, dan waktu, serta (b) nilai, seperti nilai uang dan persentase.</v>
      </c>
      <c r="L85" s="36"/>
      <c r="M85" s="36"/>
      <c r="N85" s="36"/>
      <c r="O85" s="36"/>
      <c r="P85" s="36"/>
      <c r="Q85" s="36"/>
      <c r="R85" s="36"/>
      <c r="S85" s="36"/>
      <c r="T85" s="36"/>
      <c r="U85" s="36"/>
      <c r="V85" s="36"/>
      <c r="W85" s="36"/>
      <c r="X85" s="36"/>
      <c r="Y85" s="36"/>
      <c r="Z85" s="36"/>
    </row>
    <row r="86" spans="1:26" ht="14.25" customHeight="1">
      <c r="A86" s="51">
        <f>'Deskripsi-EYD'!A83</f>
        <v>82</v>
      </c>
      <c r="B86" s="51" t="str">
        <f>'Deskripsi-EYD'!B83</f>
        <v>KG04</v>
      </c>
      <c r="C86" s="44" t="str">
        <f>'Deskripsi-EYD'!C83</f>
        <v>Angka dan Bilangan</v>
      </c>
      <c r="D86" s="51" t="str">
        <f>IF('Deskripsi-EYD'!D83=0,"",'Deskripsi-EYD'!D83)</f>
        <v/>
      </c>
      <c r="E86" s="44" t="str">
        <f>'Deskripsi-EYD'!E83</f>
        <v>Ya</v>
      </c>
      <c r="F86" s="51" t="s">
        <v>843</v>
      </c>
      <c r="G86" s="51" t="s">
        <v>873</v>
      </c>
      <c r="H86" s="51" t="s">
        <v>845</v>
      </c>
      <c r="I86" s="51" t="s">
        <v>863</v>
      </c>
      <c r="J86" s="51" t="s">
        <v>892</v>
      </c>
      <c r="K86" s="44" t="str">
        <f>'Deskripsi-EYD'!F83</f>
        <v>Bilangan berupa angka pada awal kalimat yang terdiri atas lebih dari satu kata didahului kata seperti sebanyak, sejumlah, dan sebesar atau diubah susunan kalimatnya.</v>
      </c>
      <c r="L86" s="36"/>
      <c r="M86" s="36"/>
      <c r="N86" s="36"/>
      <c r="O86" s="36"/>
      <c r="P86" s="36"/>
      <c r="Q86" s="36"/>
      <c r="R86" s="36"/>
      <c r="S86" s="36"/>
      <c r="T86" s="36"/>
      <c r="U86" s="36"/>
      <c r="V86" s="36"/>
      <c r="W86" s="36"/>
      <c r="X86" s="36"/>
      <c r="Y86" s="36"/>
      <c r="Z86" s="36"/>
    </row>
    <row r="87" spans="1:26" ht="14.25" customHeight="1">
      <c r="A87" s="51">
        <f>'Deskripsi-EYD'!A84</f>
        <v>83</v>
      </c>
      <c r="B87" s="51" t="str">
        <f>'Deskripsi-EYD'!B84</f>
        <v>KG05</v>
      </c>
      <c r="C87" s="44" t="str">
        <f>'Deskripsi-EYD'!C84</f>
        <v>Angka dan Bilangan</v>
      </c>
      <c r="D87" s="51" t="str">
        <f>IF('Deskripsi-EYD'!D84=0,"",'Deskripsi-EYD'!D84)</f>
        <v/>
      </c>
      <c r="E87" s="44" t="str">
        <f>'Deskripsi-EYD'!E84</f>
        <v>Ya</v>
      </c>
      <c r="F87" s="51" t="s">
        <v>843</v>
      </c>
      <c r="G87" s="51" t="s">
        <v>873</v>
      </c>
      <c r="H87" s="51" t="s">
        <v>845</v>
      </c>
      <c r="I87" s="51" t="s">
        <v>863</v>
      </c>
      <c r="J87" s="51" t="s">
        <v>893</v>
      </c>
      <c r="K87" s="44" t="str">
        <f>'Deskripsi-EYD'!F84</f>
        <v>Angka yang menunjukkan bilangan besar dapat ditulis sebagian dengan huruf supaya lebih mudah dibaca.</v>
      </c>
      <c r="L87" s="36"/>
      <c r="M87" s="36"/>
      <c r="N87" s="36"/>
      <c r="O87" s="36"/>
      <c r="P87" s="36"/>
      <c r="Q87" s="36"/>
      <c r="R87" s="36"/>
      <c r="S87" s="36"/>
      <c r="T87" s="36"/>
      <c r="U87" s="36"/>
      <c r="V87" s="36"/>
      <c r="W87" s="36"/>
      <c r="X87" s="36"/>
      <c r="Y87" s="36"/>
      <c r="Z87" s="36"/>
    </row>
    <row r="88" spans="1:26" ht="14.25" customHeight="1">
      <c r="A88" s="51">
        <f>'Deskripsi-EYD'!A85</f>
        <v>84</v>
      </c>
      <c r="B88" s="51" t="str">
        <f>'Deskripsi-EYD'!B85</f>
        <v>KG06</v>
      </c>
      <c r="C88" s="44" t="str">
        <f>'Deskripsi-EYD'!C85</f>
        <v>Angka dan Bilangan</v>
      </c>
      <c r="D88" s="51" t="str">
        <f>IF('Deskripsi-EYD'!D85=0,"",'Deskripsi-EYD'!D85)</f>
        <v/>
      </c>
      <c r="E88" s="44" t="str">
        <f>'Deskripsi-EYD'!E85</f>
        <v>Ya</v>
      </c>
      <c r="F88" s="51" t="s">
        <v>45</v>
      </c>
      <c r="G88" s="51" t="s">
        <v>849</v>
      </c>
      <c r="H88" s="51" t="s">
        <v>855</v>
      </c>
      <c r="I88" s="51" t="s">
        <v>853</v>
      </c>
      <c r="J88" s="51" t="s">
        <v>894</v>
      </c>
      <c r="K88" s="44" t="str">
        <f>'Deskripsi-EYD'!F85</f>
        <v>Angka digunakan sebagai bagian dari alamat, seperti jalan, rumah, apartemen, atau kamar.</v>
      </c>
      <c r="L88" s="36"/>
      <c r="M88" s="36"/>
      <c r="N88" s="36"/>
      <c r="O88" s="36"/>
      <c r="P88" s="36"/>
      <c r="Q88" s="36"/>
      <c r="R88" s="36"/>
      <c r="S88" s="36"/>
      <c r="T88" s="36"/>
      <c r="U88" s="36"/>
      <c r="V88" s="36"/>
      <c r="W88" s="36"/>
      <c r="X88" s="36"/>
      <c r="Y88" s="36"/>
      <c r="Z88" s="36"/>
    </row>
    <row r="89" spans="1:26" ht="14.25" customHeight="1">
      <c r="A89" s="51">
        <f>'Deskripsi-EYD'!A86</f>
        <v>85</v>
      </c>
      <c r="B89" s="51" t="str">
        <f>'Deskripsi-EYD'!B86</f>
        <v>KG07</v>
      </c>
      <c r="C89" s="44" t="str">
        <f>'Deskripsi-EYD'!C86</f>
        <v>Angka dan Bilangan</v>
      </c>
      <c r="D89" s="51" t="str">
        <f>IF('Deskripsi-EYD'!D86=0,"",'Deskripsi-EYD'!D86)</f>
        <v/>
      </c>
      <c r="E89" s="44" t="str">
        <f>'Deskripsi-EYD'!E86</f>
        <v>Ya</v>
      </c>
      <c r="F89" s="51" t="s">
        <v>45</v>
      </c>
      <c r="G89" s="51" t="s">
        <v>849</v>
      </c>
      <c r="H89" s="51" t="s">
        <v>855</v>
      </c>
      <c r="I89" s="51" t="s">
        <v>851</v>
      </c>
      <c r="J89" s="51" t="s">
        <v>895</v>
      </c>
      <c r="K89" s="44" t="str">
        <f>'Deskripsi-EYD'!F86</f>
        <v>Angka digunakan untuk menomori bagian karangan atau bagian kitab suci.</v>
      </c>
      <c r="L89" s="36"/>
      <c r="M89" s="36"/>
      <c r="N89" s="36"/>
      <c r="O89" s="36"/>
      <c r="P89" s="36"/>
      <c r="Q89" s="36"/>
      <c r="R89" s="36"/>
      <c r="S89" s="36"/>
      <c r="T89" s="36"/>
      <c r="U89" s="36"/>
      <c r="V89" s="36"/>
      <c r="W89" s="36"/>
      <c r="X89" s="36"/>
      <c r="Y89" s="36"/>
      <c r="Z89" s="36"/>
    </row>
    <row r="90" spans="1:26" ht="14.25" customHeight="1">
      <c r="A90" s="51">
        <f>'Deskripsi-EYD'!A87</f>
        <v>86</v>
      </c>
      <c r="B90" s="51" t="str">
        <f>'Deskripsi-EYD'!B87</f>
        <v>KG08a</v>
      </c>
      <c r="C90" s="44" t="str">
        <f>'Deskripsi-EYD'!C87</f>
        <v>Angka dan Bilangan</v>
      </c>
      <c r="D90" s="51" t="str">
        <f>IF('Deskripsi-EYD'!D87=0,"",'Deskripsi-EYD'!D87)</f>
        <v>UU, Akta, Kuitansi</v>
      </c>
      <c r="E90" s="44" t="str">
        <f>'Deskripsi-EYD'!E87</f>
        <v>Ya</v>
      </c>
      <c r="F90" s="51" t="s">
        <v>848</v>
      </c>
      <c r="G90" s="51" t="s">
        <v>873</v>
      </c>
      <c r="H90" s="51" t="s">
        <v>860</v>
      </c>
      <c r="I90" s="51" t="s">
        <v>851</v>
      </c>
      <c r="J90" s="51" t="s">
        <v>896</v>
      </c>
      <c r="K90" s="44" t="str">
        <f>'Deskripsi-EYD'!F87</f>
        <v>Penulisan bilangan dengan huruf seperti dalam peraturan perundang-undangan, akta, dan kuitansi dilakukan sebagai berikut.
Bilangan utuh ditulis secara mandiri.</v>
      </c>
      <c r="L90" s="36"/>
      <c r="M90" s="36"/>
      <c r="N90" s="36"/>
      <c r="O90" s="36"/>
      <c r="P90" s="36"/>
      <c r="Q90" s="36"/>
      <c r="R90" s="36"/>
      <c r="S90" s="36"/>
      <c r="T90" s="36"/>
      <c r="U90" s="36"/>
      <c r="V90" s="36"/>
      <c r="W90" s="36"/>
      <c r="X90" s="36"/>
      <c r="Y90" s="36"/>
      <c r="Z90" s="36"/>
    </row>
    <row r="91" spans="1:26" ht="14.25" customHeight="1">
      <c r="A91" s="51">
        <f>'Deskripsi-EYD'!A88</f>
        <v>87</v>
      </c>
      <c r="B91" s="51" t="str">
        <f>'Deskripsi-EYD'!B88</f>
        <v>KG08b</v>
      </c>
      <c r="C91" s="44" t="str">
        <f>'Deskripsi-EYD'!C88</f>
        <v>Angka dan Bilangan</v>
      </c>
      <c r="D91" s="51" t="str">
        <f>IF('Deskripsi-EYD'!D88=0,"",'Deskripsi-EYD'!D88)</f>
        <v>UU, Akta, Kuitansi</v>
      </c>
      <c r="E91" s="44" t="str">
        <f>'Deskripsi-EYD'!E88</f>
        <v>Ya</v>
      </c>
      <c r="F91" s="51" t="s">
        <v>45</v>
      </c>
      <c r="G91" s="51" t="s">
        <v>873</v>
      </c>
      <c r="H91" s="51" t="s">
        <v>860</v>
      </c>
      <c r="I91" s="51" t="s">
        <v>863</v>
      </c>
      <c r="J91" s="51" t="s">
        <v>897</v>
      </c>
      <c r="K91" s="44" t="str">
        <f>'Deskripsi-EYD'!F88</f>
        <v>Bilangan pecahan ditulis dengan per- yang dilekatkan pada bilangan penyebut yang mengikutinya.</v>
      </c>
      <c r="L91" s="36"/>
      <c r="M91" s="36"/>
      <c r="N91" s="36"/>
      <c r="O91" s="36"/>
      <c r="P91" s="36"/>
      <c r="Q91" s="36"/>
      <c r="R91" s="36"/>
      <c r="S91" s="36"/>
      <c r="T91" s="36"/>
      <c r="U91" s="36"/>
      <c r="V91" s="36"/>
      <c r="W91" s="36"/>
      <c r="X91" s="36"/>
      <c r="Y91" s="36"/>
      <c r="Z91" s="36"/>
    </row>
    <row r="92" spans="1:26" ht="14.25" customHeight="1">
      <c r="A92" s="51">
        <f>'Deskripsi-EYD'!A89</f>
        <v>88</v>
      </c>
      <c r="B92" s="51" t="str">
        <f>'Deskripsi-EYD'!B89</f>
        <v>KG09</v>
      </c>
      <c r="C92" s="44" t="str">
        <f>'Deskripsi-EYD'!C89</f>
        <v>Angka dan Bilangan</v>
      </c>
      <c r="D92" s="51" t="str">
        <f>IF('Deskripsi-EYD'!D89=0,"",'Deskripsi-EYD'!D89)</f>
        <v/>
      </c>
      <c r="E92" s="44" t="str">
        <f>'Deskripsi-EYD'!E89</f>
        <v>Tidak</v>
      </c>
      <c r="F92" s="51"/>
      <c r="G92" s="51"/>
      <c r="H92" s="51"/>
      <c r="I92" s="51"/>
      <c r="J92" s="51" t="s">
        <v>884</v>
      </c>
      <c r="K92" s="44" t="str">
        <f>'Deskripsi-EYD'!F89</f>
        <v>Penulisan bilangan tingkat dapat menggunakan angka Romawi, gabungan awalan ke- dan angka Arab, atau huruf.</v>
      </c>
      <c r="L92" s="36"/>
      <c r="M92" s="36"/>
      <c r="N92" s="36"/>
      <c r="O92" s="36"/>
      <c r="P92" s="36"/>
      <c r="Q92" s="36"/>
      <c r="R92" s="36"/>
      <c r="S92" s="36"/>
      <c r="T92" s="36"/>
      <c r="U92" s="36"/>
      <c r="V92" s="36"/>
      <c r="W92" s="36"/>
      <c r="X92" s="36"/>
      <c r="Y92" s="36"/>
      <c r="Z92" s="36"/>
    </row>
    <row r="93" spans="1:26" ht="14.25" customHeight="1">
      <c r="A93" s="51">
        <f>'Deskripsi-EYD'!A90</f>
        <v>89</v>
      </c>
      <c r="B93" s="51" t="str">
        <f>'Deskripsi-EYD'!B90</f>
        <v>KG10</v>
      </c>
      <c r="C93" s="44" t="str">
        <f>'Deskripsi-EYD'!C90</f>
        <v>Angka dan Bilangan</v>
      </c>
      <c r="D93" s="51" t="str">
        <f>IF('Deskripsi-EYD'!D90=0,"",'Deskripsi-EYD'!D90)</f>
        <v/>
      </c>
      <c r="E93" s="44" t="str">
        <f>'Deskripsi-EYD'!E90</f>
        <v>Ya</v>
      </c>
      <c r="F93" s="51" t="s">
        <v>843</v>
      </c>
      <c r="G93" s="51" t="s">
        <v>873</v>
      </c>
      <c r="H93" s="51" t="s">
        <v>845</v>
      </c>
      <c r="I93" s="51" t="s">
        <v>846</v>
      </c>
      <c r="J93" s="51" t="s">
        <v>898</v>
      </c>
      <c r="K93" s="44" t="str">
        <f>'Deskripsi-EYD'!F90</f>
        <v>Penulisan angka dan akhiran -an dirangkaikan dengan tanda hubung (-).</v>
      </c>
      <c r="L93" s="36"/>
      <c r="M93" s="36"/>
      <c r="N93" s="36"/>
      <c r="O93" s="36"/>
      <c r="P93" s="36"/>
      <c r="Q93" s="36"/>
      <c r="R93" s="36"/>
      <c r="S93" s="36"/>
      <c r="T93" s="36"/>
      <c r="U93" s="36"/>
      <c r="V93" s="36"/>
      <c r="W93" s="36"/>
      <c r="X93" s="36"/>
      <c r="Y93" s="36"/>
      <c r="Z93" s="36"/>
    </row>
    <row r="94" spans="1:26" ht="14.25" customHeight="1">
      <c r="A94" s="51">
        <f>'Deskripsi-EYD'!A91</f>
        <v>90</v>
      </c>
      <c r="B94" s="51" t="str">
        <f>'Deskripsi-EYD'!B91</f>
        <v>KG11</v>
      </c>
      <c r="C94" s="44" t="str">
        <f>'Deskripsi-EYD'!C91</f>
        <v>Angka dan Bilangan</v>
      </c>
      <c r="D94" s="51" t="str">
        <f>IF('Deskripsi-EYD'!D91=0,"",'Deskripsi-EYD'!D91)</f>
        <v/>
      </c>
      <c r="E94" s="44" t="str">
        <f>'Deskripsi-EYD'!E91</f>
        <v>Tidak</v>
      </c>
      <c r="F94" s="51"/>
      <c r="G94" s="51"/>
      <c r="H94" s="51"/>
      <c r="I94" s="51"/>
      <c r="J94" s="51" t="s">
        <v>884</v>
      </c>
      <c r="K94" s="44" t="str">
        <f>'Deskripsi-EYD'!F91</f>
        <v>Bilangan seperti yang terdapat dalam peraturan perundang-undangan, akta, atau kuitansi dapat ditulis dengan angka dan diikuti oleh huruf.</v>
      </c>
      <c r="L94" s="36"/>
      <c r="M94" s="36"/>
      <c r="N94" s="36"/>
      <c r="O94" s="36"/>
      <c r="P94" s="36"/>
      <c r="Q94" s="36"/>
      <c r="R94" s="36"/>
      <c r="S94" s="36"/>
      <c r="T94" s="36"/>
      <c r="U94" s="36"/>
      <c r="V94" s="36"/>
      <c r="W94" s="36"/>
      <c r="X94" s="36"/>
      <c r="Y94" s="36"/>
      <c r="Z94" s="36"/>
    </row>
    <row r="95" spans="1:26" ht="14.25" customHeight="1">
      <c r="A95" s="51">
        <f>'Deskripsi-EYD'!A92</f>
        <v>91</v>
      </c>
      <c r="B95" s="51" t="str">
        <f>'Deskripsi-EYD'!B92</f>
        <v>KG12</v>
      </c>
      <c r="C95" s="44" t="str">
        <f>'Deskripsi-EYD'!C92</f>
        <v>Angka dan Bilangan</v>
      </c>
      <c r="D95" s="51" t="str">
        <f>IF('Deskripsi-EYD'!D92=0,"",'Deskripsi-EYD'!D92)</f>
        <v/>
      </c>
      <c r="E95" s="44" t="str">
        <f>'Deskripsi-EYD'!E92</f>
        <v>Ya</v>
      </c>
      <c r="F95" s="51" t="s">
        <v>848</v>
      </c>
      <c r="G95" s="51" t="s">
        <v>859</v>
      </c>
      <c r="H95" s="51" t="s">
        <v>845</v>
      </c>
      <c r="I95" s="51" t="s">
        <v>846</v>
      </c>
      <c r="J95" s="51" t="s">
        <v>899</v>
      </c>
      <c r="K95" s="44" t="str">
        <f>'Deskripsi-EYD'!F92</f>
        <v>Bilangan yang digunakan sebagai unsur nama geografi ditulis dengan huruf secara serangkai.</v>
      </c>
      <c r="L95" s="36"/>
      <c r="M95" s="36"/>
      <c r="N95" s="36"/>
      <c r="O95" s="36"/>
      <c r="P95" s="36"/>
      <c r="Q95" s="36"/>
      <c r="R95" s="36"/>
      <c r="S95" s="36"/>
      <c r="T95" s="36"/>
      <c r="U95" s="36"/>
      <c r="V95" s="36"/>
      <c r="W95" s="36"/>
      <c r="X95" s="36"/>
      <c r="Y95" s="36"/>
      <c r="Z95" s="36"/>
    </row>
    <row r="96" spans="1:26" ht="14.25" customHeight="1">
      <c r="A96" s="51">
        <f>'Deskripsi-EYD'!A93</f>
        <v>92</v>
      </c>
      <c r="B96" s="51" t="str">
        <f>'Deskripsi-EYD'!B93</f>
        <v>KH01</v>
      </c>
      <c r="C96" s="44" t="str">
        <f>'Deskripsi-EYD'!C93</f>
        <v>Kata Ganti</v>
      </c>
      <c r="D96" s="51" t="str">
        <f>IF('Deskripsi-EYD'!D93=0,"",'Deskripsi-EYD'!D93)</f>
        <v/>
      </c>
      <c r="E96" s="44" t="str">
        <f>'Deskripsi-EYD'!E93</f>
        <v>Ya</v>
      </c>
      <c r="F96" s="51" t="s">
        <v>843</v>
      </c>
      <c r="G96" s="51" t="s">
        <v>866</v>
      </c>
      <c r="H96" s="51" t="s">
        <v>860</v>
      </c>
      <c r="I96" s="51" t="s">
        <v>863</v>
      </c>
      <c r="J96" s="51" t="s">
        <v>900</v>
      </c>
      <c r="K96" s="44" t="str">
        <f>'Deskripsi-EYD'!F93</f>
        <v>Kata ganti ku- dan kau- ditulis serangkai dengan kata yang mengikutinya, sedangkan -ku, -mu, dan -nya ditulis serangkai dengan kata yang mendahuluinya.</v>
      </c>
      <c r="L96" s="36"/>
      <c r="M96" s="36"/>
      <c r="N96" s="36"/>
      <c r="O96" s="36"/>
      <c r="P96" s="36"/>
      <c r="Q96" s="36"/>
      <c r="R96" s="36"/>
      <c r="S96" s="36"/>
      <c r="T96" s="36"/>
      <c r="U96" s="36"/>
      <c r="V96" s="36"/>
      <c r="W96" s="36"/>
      <c r="X96" s="36"/>
      <c r="Y96" s="36"/>
      <c r="Z96" s="36"/>
    </row>
    <row r="97" spans="1:26" ht="14.25" customHeight="1">
      <c r="A97" s="51">
        <f>'Deskripsi-EYD'!A94</f>
        <v>93</v>
      </c>
      <c r="B97" s="51" t="str">
        <f>'Deskripsi-EYD'!B94</f>
        <v>KH02</v>
      </c>
      <c r="C97" s="44" t="str">
        <f>'Deskripsi-EYD'!C94</f>
        <v>Kata Ganti</v>
      </c>
      <c r="D97" s="51" t="str">
        <f>IF('Deskripsi-EYD'!D94=0,"",'Deskripsi-EYD'!D94)</f>
        <v/>
      </c>
      <c r="E97" s="44" t="str">
        <f>'Deskripsi-EYD'!E94</f>
        <v>Ya</v>
      </c>
      <c r="F97" s="51" t="s">
        <v>843</v>
      </c>
      <c r="G97" s="51" t="s">
        <v>866</v>
      </c>
      <c r="H97" s="51" t="s">
        <v>860</v>
      </c>
      <c r="I97" s="51" t="s">
        <v>863</v>
      </c>
      <c r="J97" s="51" t="s">
        <v>900</v>
      </c>
      <c r="K97" s="44" t="str">
        <f>'Deskripsi-EYD'!F94</f>
        <v>Kata ganti kau yang bukan bentuk terikat ditulis terpisah dengan kata yang lain.</v>
      </c>
      <c r="L97" s="36"/>
      <c r="M97" s="36"/>
      <c r="N97" s="36"/>
      <c r="O97" s="36"/>
      <c r="P97" s="36"/>
      <c r="Q97" s="36"/>
      <c r="R97" s="36"/>
      <c r="S97" s="36"/>
      <c r="T97" s="36"/>
      <c r="U97" s="36"/>
      <c r="V97" s="36"/>
      <c r="W97" s="36"/>
      <c r="X97" s="36"/>
      <c r="Y97" s="36"/>
      <c r="Z97" s="36"/>
    </row>
    <row r="98" spans="1:26" ht="14.25" customHeight="1">
      <c r="A98" s="51">
        <f>'Deskripsi-EYD'!A95</f>
        <v>94</v>
      </c>
      <c r="B98" s="51" t="str">
        <f>'Deskripsi-EYD'!B95</f>
        <v>KI01</v>
      </c>
      <c r="C98" s="44" t="str">
        <f>'Deskripsi-EYD'!C95</f>
        <v>Kata Sandang</v>
      </c>
      <c r="D98" s="51" t="str">
        <f>IF('Deskripsi-EYD'!D95=0,"",'Deskripsi-EYD'!D95)</f>
        <v/>
      </c>
      <c r="E98" s="44" t="str">
        <f>'Deskripsi-EYD'!E95</f>
        <v>Ya</v>
      </c>
      <c r="F98" s="51" t="s">
        <v>843</v>
      </c>
      <c r="G98" s="51" t="s">
        <v>859</v>
      </c>
      <c r="H98" s="51" t="s">
        <v>855</v>
      </c>
      <c r="I98" s="51" t="s">
        <v>851</v>
      </c>
      <c r="J98" s="51" t="s">
        <v>901</v>
      </c>
      <c r="K98" s="44" t="str">
        <f>'Deskripsi-EYD'!F95</f>
        <v>Kata si dan sang ditulis terpisah dari kata yang mengikutinya.</v>
      </c>
      <c r="L98" s="36"/>
      <c r="M98" s="36"/>
      <c r="N98" s="36"/>
      <c r="O98" s="36"/>
      <c r="P98" s="36"/>
      <c r="Q98" s="36"/>
      <c r="R98" s="36"/>
      <c r="S98" s="36"/>
      <c r="T98" s="36"/>
      <c r="U98" s="36"/>
      <c r="V98" s="36"/>
      <c r="W98" s="36"/>
      <c r="X98" s="36"/>
      <c r="Y98" s="36"/>
      <c r="Z98" s="36"/>
    </row>
    <row r="99" spans="1:26" ht="14.25" customHeight="1">
      <c r="A99" s="52">
        <f>'Deskripsi-EYD'!A96</f>
        <v>95</v>
      </c>
      <c r="B99" s="52" t="str">
        <f>'Deskripsi-EYD'!B96</f>
        <v>KI02</v>
      </c>
      <c r="C99" s="53" t="str">
        <f>'Deskripsi-EYD'!C96</f>
        <v>Kata Sandang</v>
      </c>
      <c r="D99" s="52" t="str">
        <f>IF('Deskripsi-EYD'!D96=0,"",'Deskripsi-EYD'!D96)</f>
        <v/>
      </c>
      <c r="E99" s="53" t="str">
        <f>'Deskripsi-EYD'!E96</f>
        <v>Ya</v>
      </c>
      <c r="F99" s="52" t="s">
        <v>45</v>
      </c>
      <c r="G99" s="52" t="s">
        <v>859</v>
      </c>
      <c r="H99" s="52" t="s">
        <v>855</v>
      </c>
      <c r="I99" s="52" t="s">
        <v>851</v>
      </c>
      <c r="J99" s="52" t="s">
        <v>901</v>
      </c>
      <c r="K99" s="53" t="str">
        <f>'Deskripsi-EYD'!F96</f>
        <v>Kata sang ditulis dengan huruf awal kapital jika merupakan unsur nama Tuhan.</v>
      </c>
      <c r="L99" s="36"/>
      <c r="M99" s="36"/>
      <c r="N99" s="36"/>
      <c r="O99" s="36"/>
      <c r="P99" s="36"/>
      <c r="Q99" s="36"/>
      <c r="R99" s="36"/>
      <c r="S99" s="36"/>
      <c r="T99" s="36"/>
      <c r="U99" s="36"/>
      <c r="V99" s="36"/>
      <c r="W99" s="36"/>
      <c r="X99" s="36"/>
      <c r="Y99" s="36"/>
      <c r="Z99" s="36"/>
    </row>
    <row r="100" spans="1:26" ht="14.25" customHeight="1">
      <c r="A100" s="54">
        <f>'Deskripsi-EYD'!A97</f>
        <v>96</v>
      </c>
      <c r="B100" s="54" t="str">
        <f>'Deskripsi-EYD'!B97</f>
        <v>TA01</v>
      </c>
      <c r="C100" s="55" t="str">
        <f>'Deskripsi-EYD'!C97</f>
        <v>Tanda Titik (.)</v>
      </c>
      <c r="D100" s="54" t="str">
        <f>IF('Deskripsi-EYD'!D97=0,"",'Deskripsi-EYD'!D97)</f>
        <v/>
      </c>
      <c r="E100" s="55" t="str">
        <f>'Deskripsi-EYD'!E97</f>
        <v>Ya</v>
      </c>
      <c r="F100" s="54" t="s">
        <v>848</v>
      </c>
      <c r="G100" s="54" t="s">
        <v>849</v>
      </c>
      <c r="H100" s="54" t="s">
        <v>850</v>
      </c>
      <c r="I100" s="54" t="s">
        <v>851</v>
      </c>
      <c r="J100" s="54" t="s">
        <v>902</v>
      </c>
      <c r="K100" s="55" t="str">
        <f>'Deskripsi-EYD'!F97</f>
        <v>Tanda titik digunakan pada akhir kalimat pernyataan.</v>
      </c>
      <c r="L100" s="36"/>
      <c r="M100" s="36"/>
      <c r="N100" s="36"/>
      <c r="O100" s="36"/>
      <c r="P100" s="36"/>
      <c r="Q100" s="36"/>
      <c r="R100" s="36"/>
      <c r="S100" s="36"/>
      <c r="T100" s="36"/>
      <c r="U100" s="36"/>
      <c r="V100" s="36"/>
      <c r="W100" s="36"/>
      <c r="X100" s="36"/>
      <c r="Y100" s="36"/>
      <c r="Z100" s="36"/>
    </row>
    <row r="101" spans="1:26" ht="14.25" customHeight="1">
      <c r="A101" s="51">
        <f>'Deskripsi-EYD'!A98</f>
        <v>97</v>
      </c>
      <c r="B101" s="51" t="str">
        <f>'Deskripsi-EYD'!B98</f>
        <v>TA02a</v>
      </c>
      <c r="C101" s="44" t="str">
        <f>'Deskripsi-EYD'!C98</f>
        <v>Tanda Titik (.)</v>
      </c>
      <c r="D101" s="51" t="str">
        <f>IF('Deskripsi-EYD'!D98=0,"",'Deskripsi-EYD'!D98)</f>
        <v/>
      </c>
      <c r="E101" s="44" t="str">
        <f>'Deskripsi-EYD'!E98</f>
        <v>Ya</v>
      </c>
      <c r="F101" s="51" t="s">
        <v>848</v>
      </c>
      <c r="G101" s="51" t="s">
        <v>849</v>
      </c>
      <c r="H101" s="51" t="s">
        <v>850</v>
      </c>
      <c r="I101" s="51" t="s">
        <v>851</v>
      </c>
      <c r="J101" s="51" t="s">
        <v>902</v>
      </c>
      <c r="K101" s="44" t="str">
        <f>'Deskripsi-EYD'!F98</f>
        <v>Tanda titik digunakan untuk mengakhiri pernyataan lengkap yang diikuti perincian berupa kalimat baru.</v>
      </c>
      <c r="L101" s="36"/>
      <c r="M101" s="36"/>
      <c r="N101" s="36"/>
      <c r="O101" s="36"/>
      <c r="P101" s="36"/>
      <c r="Q101" s="36"/>
      <c r="R101" s="36"/>
      <c r="S101" s="36"/>
      <c r="T101" s="36"/>
      <c r="U101" s="36"/>
      <c r="V101" s="36"/>
      <c r="W101" s="36"/>
      <c r="X101" s="36"/>
      <c r="Y101" s="36"/>
      <c r="Z101" s="36"/>
    </row>
    <row r="102" spans="1:26" ht="14.25" customHeight="1">
      <c r="A102" s="51">
        <f>'Deskripsi-EYD'!A99</f>
        <v>98</v>
      </c>
      <c r="B102" s="51" t="str">
        <f>'Deskripsi-EYD'!B99</f>
        <v>TA02b</v>
      </c>
      <c r="C102" s="44" t="str">
        <f>'Deskripsi-EYD'!C99</f>
        <v>Tanda Titik (.)</v>
      </c>
      <c r="D102" s="51" t="str">
        <f>IF('Deskripsi-EYD'!D99=0,"",'Deskripsi-EYD'!D99)</f>
        <v/>
      </c>
      <c r="E102" s="44" t="str">
        <f>'Deskripsi-EYD'!E99</f>
        <v>Ya</v>
      </c>
      <c r="F102" s="51" t="s">
        <v>848</v>
      </c>
      <c r="G102" s="51" t="s">
        <v>849</v>
      </c>
      <c r="H102" s="51" t="s">
        <v>850</v>
      </c>
      <c r="I102" s="51" t="s">
        <v>851</v>
      </c>
      <c r="J102" s="51" t="s">
        <v>902</v>
      </c>
      <c r="K102" s="44" t="str">
        <f>'Deskripsi-EYD'!F99</f>
        <v>Tanda titik digunakan untuk mengakhiri pernyataan lengkap yang diikuti perincian berupa paragraf baru.</v>
      </c>
      <c r="L102" s="36"/>
      <c r="M102" s="36"/>
      <c r="N102" s="36"/>
      <c r="O102" s="36"/>
      <c r="P102" s="36"/>
      <c r="Q102" s="36"/>
      <c r="R102" s="36"/>
      <c r="S102" s="36"/>
      <c r="T102" s="36"/>
      <c r="U102" s="36"/>
      <c r="V102" s="36"/>
      <c r="W102" s="36"/>
      <c r="X102" s="36"/>
      <c r="Y102" s="36"/>
      <c r="Z102" s="36"/>
    </row>
    <row r="103" spans="1:26" ht="14.25" customHeight="1">
      <c r="A103" s="51">
        <f>'Deskripsi-EYD'!A100</f>
        <v>99</v>
      </c>
      <c r="B103" s="51" t="str">
        <f>'Deskripsi-EYD'!B100</f>
        <v>TA02c</v>
      </c>
      <c r="C103" s="44" t="str">
        <f>'Deskripsi-EYD'!C100</f>
        <v>Tanda Titik (.)</v>
      </c>
      <c r="D103" s="51" t="str">
        <f>IF('Deskripsi-EYD'!D100=0,"",'Deskripsi-EYD'!D100)</f>
        <v/>
      </c>
      <c r="E103" s="44" t="str">
        <f>'Deskripsi-EYD'!E100</f>
        <v>Tidak</v>
      </c>
      <c r="F103" s="51"/>
      <c r="G103" s="51"/>
      <c r="H103" s="51"/>
      <c r="I103" s="51"/>
      <c r="J103" s="51" t="s">
        <v>877</v>
      </c>
      <c r="K103" s="44" t="str">
        <f>'Deskripsi-EYD'!F100</f>
        <v>Tanda titik digunakan untuk mengakhiri pernyataan lengkap yang diikuti perincian berupa subjudul baru.</v>
      </c>
      <c r="L103" s="36"/>
      <c r="M103" s="36"/>
      <c r="N103" s="36"/>
      <c r="O103" s="36"/>
      <c r="P103" s="36"/>
      <c r="Q103" s="36"/>
      <c r="R103" s="36"/>
      <c r="S103" s="36"/>
      <c r="T103" s="36"/>
      <c r="U103" s="36"/>
      <c r="V103" s="36"/>
      <c r="W103" s="36"/>
      <c r="X103" s="36"/>
      <c r="Y103" s="36"/>
      <c r="Z103" s="36"/>
    </row>
    <row r="104" spans="1:26" ht="14.25" customHeight="1">
      <c r="A104" s="51">
        <f>'Deskripsi-EYD'!A101</f>
        <v>100</v>
      </c>
      <c r="B104" s="51" t="str">
        <f>'Deskripsi-EYD'!B101</f>
        <v>TA03</v>
      </c>
      <c r="C104" s="44" t="str">
        <f>'Deskripsi-EYD'!C101</f>
        <v>Tanda Titik (.)</v>
      </c>
      <c r="D104" s="51" t="str">
        <f>IF('Deskripsi-EYD'!D101=0,"",'Deskripsi-EYD'!D101)</f>
        <v/>
      </c>
      <c r="E104" s="44" t="str">
        <f>'Deskripsi-EYD'!E101</f>
        <v>Tidak</v>
      </c>
      <c r="F104" s="51"/>
      <c r="G104" s="51"/>
      <c r="H104" s="51"/>
      <c r="I104" s="51"/>
      <c r="J104" s="51" t="s">
        <v>877</v>
      </c>
      <c r="K104" s="44" t="str">
        <f>'Deskripsi-EYD'!F101</f>
        <v>Tanda titik digunakan di belakang angka atau huruf dalam suatu daftar, perincian, tabel, atau bagan.</v>
      </c>
      <c r="L104" s="36"/>
      <c r="M104" s="36"/>
      <c r="N104" s="36"/>
      <c r="O104" s="36"/>
      <c r="P104" s="36"/>
      <c r="Q104" s="36"/>
      <c r="R104" s="36"/>
      <c r="S104" s="36"/>
      <c r="T104" s="36"/>
      <c r="U104" s="36"/>
      <c r="V104" s="36"/>
      <c r="W104" s="36"/>
      <c r="X104" s="36"/>
      <c r="Y104" s="36"/>
      <c r="Z104" s="36"/>
    </row>
    <row r="105" spans="1:26" ht="14.25" customHeight="1">
      <c r="A105" s="51">
        <f>'Deskripsi-EYD'!A102</f>
        <v>101</v>
      </c>
      <c r="B105" s="51" t="str">
        <f>'Deskripsi-EYD'!B102</f>
        <v>TA04</v>
      </c>
      <c r="C105" s="44" t="str">
        <f>'Deskripsi-EYD'!C102</f>
        <v>Tanda Titik (.)</v>
      </c>
      <c r="D105" s="51" t="str">
        <f>IF('Deskripsi-EYD'!D102=0,"",'Deskripsi-EYD'!D102)</f>
        <v/>
      </c>
      <c r="E105" s="44" t="str">
        <f>'Deskripsi-EYD'!E102</f>
        <v>Tidak</v>
      </c>
      <c r="F105" s="51"/>
      <c r="G105" s="51"/>
      <c r="H105" s="51"/>
      <c r="I105" s="51"/>
      <c r="J105" s="51" t="s">
        <v>877</v>
      </c>
      <c r="K105" s="44" t="str">
        <f>'Deskripsi-EYD'!F102</f>
        <v>Tanda titik tidak digunakan di belakang angka terakhir pada deret nomor dalam perincian.</v>
      </c>
      <c r="L105" s="36"/>
      <c r="M105" s="36"/>
      <c r="N105" s="36"/>
      <c r="O105" s="36"/>
      <c r="P105" s="36"/>
      <c r="Q105" s="36"/>
      <c r="R105" s="36"/>
      <c r="S105" s="36"/>
      <c r="T105" s="36"/>
      <c r="U105" s="36"/>
      <c r="V105" s="36"/>
      <c r="W105" s="36"/>
      <c r="X105" s="36"/>
      <c r="Y105" s="36"/>
      <c r="Z105" s="36"/>
    </row>
    <row r="106" spans="1:26" ht="14.25" customHeight="1">
      <c r="A106" s="51">
        <f>'Deskripsi-EYD'!A103</f>
        <v>102</v>
      </c>
      <c r="B106" s="51" t="str">
        <f>'Deskripsi-EYD'!B103</f>
        <v>TA05</v>
      </c>
      <c r="C106" s="44" t="str">
        <f>'Deskripsi-EYD'!C103</f>
        <v>Tanda Titik (.)</v>
      </c>
      <c r="D106" s="51" t="str">
        <f>IF('Deskripsi-EYD'!D103=0,"",'Deskripsi-EYD'!D103)</f>
        <v/>
      </c>
      <c r="E106" s="44" t="str">
        <f>'Deskripsi-EYD'!E103</f>
        <v>Tidak</v>
      </c>
      <c r="F106" s="51"/>
      <c r="G106" s="51"/>
      <c r="H106" s="51"/>
      <c r="I106" s="51"/>
      <c r="J106" s="51" t="s">
        <v>877</v>
      </c>
      <c r="K106" s="44" t="str">
        <f>'Deskripsi-EYD'!F103</f>
        <v>Tanda titik tidak digunakan pada angka atau huruf yang sudah bertanda kurung dalam perincian.</v>
      </c>
      <c r="L106" s="36"/>
      <c r="M106" s="36"/>
      <c r="N106" s="36"/>
      <c r="O106" s="36"/>
      <c r="P106" s="36"/>
      <c r="Q106" s="36"/>
      <c r="R106" s="36"/>
      <c r="S106" s="36"/>
      <c r="T106" s="36"/>
      <c r="U106" s="36"/>
      <c r="V106" s="36"/>
      <c r="W106" s="36"/>
      <c r="X106" s="36"/>
      <c r="Y106" s="36"/>
      <c r="Z106" s="36"/>
    </row>
    <row r="107" spans="1:26" ht="14.25" customHeight="1">
      <c r="A107" s="51">
        <f>'Deskripsi-EYD'!A104</f>
        <v>103</v>
      </c>
      <c r="B107" s="51" t="str">
        <f>'Deskripsi-EYD'!B104</f>
        <v>TA06</v>
      </c>
      <c r="C107" s="44" t="str">
        <f>'Deskripsi-EYD'!C104</f>
        <v>Tanda Titik (.)</v>
      </c>
      <c r="D107" s="51" t="str">
        <f>IF('Deskripsi-EYD'!D104=0,"",'Deskripsi-EYD'!D104)</f>
        <v/>
      </c>
      <c r="E107" s="44" t="str">
        <f>'Deskripsi-EYD'!E104</f>
        <v>Tidak</v>
      </c>
      <c r="F107" s="51"/>
      <c r="G107" s="51"/>
      <c r="H107" s="51"/>
      <c r="I107" s="51"/>
      <c r="J107" s="51" t="s">
        <v>877</v>
      </c>
      <c r="K107" s="44" t="str">
        <f>'Deskripsi-EYD'!F104</f>
        <v>Tanda titik tidak digunakan di belakang angka terakhir, baik satu digit maupun lebih, dalam judul tabel, bagan, grafik, atau gambar.</v>
      </c>
      <c r="L107" s="36"/>
      <c r="M107" s="36"/>
      <c r="N107" s="36"/>
      <c r="O107" s="36"/>
      <c r="P107" s="36"/>
      <c r="Q107" s="36"/>
      <c r="R107" s="36"/>
      <c r="S107" s="36"/>
      <c r="T107" s="36"/>
      <c r="U107" s="36"/>
      <c r="V107" s="36"/>
      <c r="W107" s="36"/>
      <c r="X107" s="36"/>
      <c r="Y107" s="36"/>
      <c r="Z107" s="36"/>
    </row>
    <row r="108" spans="1:26" ht="14.25" customHeight="1">
      <c r="A108" s="51">
        <f>'Deskripsi-EYD'!A105</f>
        <v>104</v>
      </c>
      <c r="B108" s="51" t="str">
        <f>'Deskripsi-EYD'!B105</f>
        <v>TA07</v>
      </c>
      <c r="C108" s="44" t="str">
        <f>'Deskripsi-EYD'!C105</f>
        <v>Tanda Titik (.)</v>
      </c>
      <c r="D108" s="51" t="str">
        <f>IF('Deskripsi-EYD'!D105=0,"",'Deskripsi-EYD'!D105)</f>
        <v/>
      </c>
      <c r="E108" s="44" t="str">
        <f>'Deskripsi-EYD'!E105</f>
        <v>Ya</v>
      </c>
      <c r="F108" s="51" t="s">
        <v>45</v>
      </c>
      <c r="G108" s="51" t="s">
        <v>873</v>
      </c>
      <c r="H108" s="51" t="s">
        <v>855</v>
      </c>
      <c r="I108" s="51" t="s">
        <v>851</v>
      </c>
      <c r="J108" s="51" t="s">
        <v>903</v>
      </c>
      <c r="K108" s="44" t="str">
        <f>'Deskripsi-EYD'!F105</f>
        <v>Tanda titik digunakan untuk memisahkan angka jam, menit, dan detik yang menunjukkan waktu atau jangka waktu.</v>
      </c>
      <c r="L108" s="36"/>
      <c r="M108" s="36"/>
      <c r="N108" s="36"/>
      <c r="O108" s="36"/>
      <c r="P108" s="36"/>
      <c r="Q108" s="36"/>
      <c r="R108" s="36"/>
      <c r="S108" s="36"/>
      <c r="T108" s="36"/>
      <c r="U108" s="36"/>
      <c r="V108" s="36"/>
      <c r="W108" s="36"/>
      <c r="X108" s="36"/>
      <c r="Y108" s="36"/>
      <c r="Z108" s="36"/>
    </row>
    <row r="109" spans="1:26" ht="14.25" customHeight="1">
      <c r="A109" s="51">
        <f>'Deskripsi-EYD'!A106</f>
        <v>105</v>
      </c>
      <c r="B109" s="51" t="str">
        <f>'Deskripsi-EYD'!B106</f>
        <v>TA08</v>
      </c>
      <c r="C109" s="44" t="str">
        <f>'Deskripsi-EYD'!C106</f>
        <v>Tanda Titik (.)</v>
      </c>
      <c r="D109" s="51" t="str">
        <f>IF('Deskripsi-EYD'!D106=0,"",'Deskripsi-EYD'!D106)</f>
        <v/>
      </c>
      <c r="E109" s="44" t="str">
        <f>'Deskripsi-EYD'!E106</f>
        <v>Ya</v>
      </c>
      <c r="F109" s="51" t="s">
        <v>45</v>
      </c>
      <c r="G109" s="51" t="s">
        <v>873</v>
      </c>
      <c r="H109" s="51" t="s">
        <v>855</v>
      </c>
      <c r="I109" s="51" t="s">
        <v>851</v>
      </c>
      <c r="J109" s="51" t="s">
        <v>904</v>
      </c>
      <c r="K109" s="44" t="str">
        <f>'Deskripsi-EYD'!F106</f>
        <v>Tanda titik digunakan untuk memisahkan bilangan ribuan atau kelipatannya yang menunjukkan jumlah.</v>
      </c>
      <c r="L109" s="36"/>
      <c r="M109" s="36"/>
      <c r="N109" s="36"/>
      <c r="O109" s="36"/>
      <c r="P109" s="36"/>
      <c r="Q109" s="36"/>
      <c r="R109" s="36"/>
      <c r="S109" s="36"/>
      <c r="T109" s="36"/>
      <c r="U109" s="36"/>
      <c r="V109" s="36"/>
      <c r="W109" s="36"/>
      <c r="X109" s="36"/>
      <c r="Y109" s="36"/>
      <c r="Z109" s="36"/>
    </row>
    <row r="110" spans="1:26" ht="14.25" customHeight="1">
      <c r="A110" s="51">
        <f>'Deskripsi-EYD'!A107</f>
        <v>106</v>
      </c>
      <c r="B110" s="51" t="str">
        <f>'Deskripsi-EYD'!B107</f>
        <v>TA09</v>
      </c>
      <c r="C110" s="44" t="str">
        <f>'Deskripsi-EYD'!C107</f>
        <v>Tanda Titik (.)</v>
      </c>
      <c r="D110" s="51" t="str">
        <f>IF('Deskripsi-EYD'!D107=0,"",'Deskripsi-EYD'!D107)</f>
        <v/>
      </c>
      <c r="E110" s="44" t="str">
        <f>'Deskripsi-EYD'!E107</f>
        <v>Ya</v>
      </c>
      <c r="F110" s="51" t="s">
        <v>45</v>
      </c>
      <c r="G110" s="51" t="s">
        <v>873</v>
      </c>
      <c r="H110" s="51" t="s">
        <v>855</v>
      </c>
      <c r="I110" s="51" t="s">
        <v>851</v>
      </c>
      <c r="J110" s="51" t="s">
        <v>904</v>
      </c>
      <c r="K110" s="44" t="str">
        <f>'Deskripsi-EYD'!F107</f>
        <v>Tanda titik tidak digunakan untuk memisahkan bilangan ribuan atau kelipatannya yang tidak menunjukkan jumlah.</v>
      </c>
      <c r="L110" s="36"/>
      <c r="M110" s="36"/>
      <c r="N110" s="36"/>
      <c r="O110" s="36"/>
      <c r="P110" s="36"/>
      <c r="Q110" s="36"/>
      <c r="R110" s="36"/>
      <c r="S110" s="36"/>
      <c r="T110" s="36"/>
      <c r="U110" s="36"/>
      <c r="V110" s="36"/>
      <c r="W110" s="36"/>
      <c r="X110" s="36"/>
      <c r="Y110" s="36"/>
      <c r="Z110" s="36"/>
    </row>
    <row r="111" spans="1:26" ht="14.25" customHeight="1">
      <c r="A111" s="51">
        <f>'Deskripsi-EYD'!A108</f>
        <v>107</v>
      </c>
      <c r="B111" s="51" t="str">
        <f>'Deskripsi-EYD'!B108</f>
        <v>TA10</v>
      </c>
      <c r="C111" s="44" t="str">
        <f>'Deskripsi-EYD'!C108</f>
        <v>Tanda Titik (.)</v>
      </c>
      <c r="D111" s="51" t="str">
        <f>IF('Deskripsi-EYD'!D108=0,"",'Deskripsi-EYD'!D108)</f>
        <v/>
      </c>
      <c r="E111" s="44" t="str">
        <f>'Deskripsi-EYD'!E108</f>
        <v>Tidak</v>
      </c>
      <c r="F111" s="51"/>
      <c r="G111" s="51"/>
      <c r="H111" s="51"/>
      <c r="I111" s="51"/>
      <c r="J111" s="51" t="s">
        <v>877</v>
      </c>
      <c r="K111" s="44" t="str">
        <f>'Deskripsi-EYD'!F108</f>
        <v>Tanda titik tidak digunakan pada akhir judul dan subjudul.</v>
      </c>
      <c r="L111" s="36"/>
      <c r="M111" s="36"/>
      <c r="N111" s="36"/>
      <c r="O111" s="36"/>
      <c r="P111" s="36"/>
      <c r="Q111" s="36"/>
      <c r="R111" s="36"/>
      <c r="S111" s="36"/>
      <c r="T111" s="36"/>
      <c r="U111" s="36"/>
      <c r="V111" s="36"/>
      <c r="W111" s="36"/>
      <c r="X111" s="36"/>
      <c r="Y111" s="36"/>
      <c r="Z111" s="36"/>
    </row>
    <row r="112" spans="1:26" ht="14.25" customHeight="1">
      <c r="A112" s="51">
        <f>'Deskripsi-EYD'!A109</f>
        <v>108</v>
      </c>
      <c r="B112" s="51" t="str">
        <f>'Deskripsi-EYD'!B109</f>
        <v>TA11</v>
      </c>
      <c r="C112" s="44" t="str">
        <f>'Deskripsi-EYD'!C109</f>
        <v>Tanda Titik (.)</v>
      </c>
      <c r="D112" s="51" t="str">
        <f>IF('Deskripsi-EYD'!D109=0,"",'Deskripsi-EYD'!D109)</f>
        <v/>
      </c>
      <c r="E112" s="44" t="str">
        <f>'Deskripsi-EYD'!E109</f>
        <v>Tidak</v>
      </c>
      <c r="F112" s="51"/>
      <c r="G112" s="51"/>
      <c r="H112" s="51"/>
      <c r="I112" s="51"/>
      <c r="J112" s="51" t="s">
        <v>877</v>
      </c>
      <c r="K112" s="44" t="str">
        <f>'Deskripsi-EYD'!F109</f>
        <v>Tanda titik tidak digunakan di belakang alamat penerima surat serta tanggal surat.</v>
      </c>
      <c r="L112" s="36"/>
      <c r="M112" s="36"/>
      <c r="N112" s="36"/>
      <c r="O112" s="36"/>
      <c r="P112" s="36"/>
      <c r="Q112" s="36"/>
      <c r="R112" s="36"/>
      <c r="S112" s="36"/>
      <c r="T112" s="36"/>
      <c r="U112" s="36"/>
      <c r="V112" s="36"/>
      <c r="W112" s="36"/>
      <c r="X112" s="36"/>
      <c r="Y112" s="36"/>
      <c r="Z112" s="36"/>
    </row>
    <row r="113" spans="1:26" ht="14.25" customHeight="1">
      <c r="A113" s="51">
        <f>'Deskripsi-EYD'!A110</f>
        <v>109</v>
      </c>
      <c r="B113" s="51" t="str">
        <f>'Deskripsi-EYD'!B110</f>
        <v>TB01</v>
      </c>
      <c r="C113" s="44" t="str">
        <f>'Deskripsi-EYD'!C110</f>
        <v>Tanda Koma (,)</v>
      </c>
      <c r="D113" s="51" t="str">
        <f>IF('Deskripsi-EYD'!D110=0,"",'Deskripsi-EYD'!D110)</f>
        <v/>
      </c>
      <c r="E113" s="44" t="str">
        <f>'Deskripsi-EYD'!E110</f>
        <v>Tidak</v>
      </c>
      <c r="F113" s="51"/>
      <c r="G113" s="51"/>
      <c r="H113" s="51"/>
      <c r="I113" s="51"/>
      <c r="J113" s="51" t="s">
        <v>877</v>
      </c>
      <c r="K113" s="44" t="str">
        <f>'Deskripsi-EYD'!F110</f>
        <v>Tanda koma digunakan di antara unsur-unsur dalam perincian berupa kata, frasa, atau bilangan.</v>
      </c>
      <c r="L113" s="36"/>
      <c r="M113" s="36"/>
      <c r="N113" s="36"/>
      <c r="O113" s="36"/>
      <c r="P113" s="36"/>
      <c r="Q113" s="36"/>
      <c r="R113" s="36"/>
      <c r="S113" s="36"/>
      <c r="T113" s="36"/>
      <c r="U113" s="36"/>
      <c r="V113" s="36"/>
      <c r="W113" s="36"/>
      <c r="X113" s="36"/>
      <c r="Y113" s="36"/>
      <c r="Z113" s="36"/>
    </row>
    <row r="114" spans="1:26" ht="14.25" customHeight="1">
      <c r="A114" s="51">
        <f>'Deskripsi-EYD'!A111</f>
        <v>110</v>
      </c>
      <c r="B114" s="51" t="str">
        <f>'Deskripsi-EYD'!B111</f>
        <v>TB02</v>
      </c>
      <c r="C114" s="44" t="str">
        <f>'Deskripsi-EYD'!C111</f>
        <v>Tanda Koma (,)</v>
      </c>
      <c r="D114" s="51" t="str">
        <f>IF('Deskripsi-EYD'!D111=0,"",'Deskripsi-EYD'!D111)</f>
        <v/>
      </c>
      <c r="E114" s="44" t="str">
        <f>'Deskripsi-EYD'!E111</f>
        <v>Sebagian</v>
      </c>
      <c r="F114" s="51" t="s">
        <v>45</v>
      </c>
      <c r="G114" s="51" t="s">
        <v>854</v>
      </c>
      <c r="H114" s="51" t="s">
        <v>855</v>
      </c>
      <c r="I114" s="51" t="s">
        <v>853</v>
      </c>
      <c r="J114" s="51" t="s">
        <v>905</v>
      </c>
      <c r="K114" s="44" t="str">
        <f>'Deskripsi-EYD'!F111</f>
        <v>Tanda koma digunakan sebelum kata penghubung, seperti tetapi, melainkan, dan sedangkan, dalam kalimat majemuk pertentangan.</v>
      </c>
      <c r="L114" s="36"/>
      <c r="M114" s="36"/>
      <c r="N114" s="36"/>
      <c r="O114" s="36"/>
      <c r="P114" s="36"/>
      <c r="Q114" s="36"/>
      <c r="R114" s="36"/>
      <c r="S114" s="36"/>
      <c r="T114" s="36"/>
      <c r="U114" s="36"/>
      <c r="V114" s="36"/>
      <c r="W114" s="36"/>
      <c r="X114" s="36"/>
      <c r="Y114" s="36"/>
      <c r="Z114" s="36"/>
    </row>
    <row r="115" spans="1:26" ht="14.25" customHeight="1">
      <c r="A115" s="51">
        <f>'Deskripsi-EYD'!A112</f>
        <v>111</v>
      </c>
      <c r="B115" s="51" t="str">
        <f>'Deskripsi-EYD'!B112</f>
        <v>TB03</v>
      </c>
      <c r="C115" s="44" t="str">
        <f>'Deskripsi-EYD'!C112</f>
        <v>Tanda Koma (,)</v>
      </c>
      <c r="D115" s="51" t="str">
        <f>IF('Deskripsi-EYD'!D112=0,"",'Deskripsi-EYD'!D112)</f>
        <v/>
      </c>
      <c r="E115" s="44" t="str">
        <f>'Deskripsi-EYD'!E112</f>
        <v>Ya</v>
      </c>
      <c r="F115" s="51" t="s">
        <v>45</v>
      </c>
      <c r="G115" s="51" t="s">
        <v>866</v>
      </c>
      <c r="H115" s="51" t="s">
        <v>850</v>
      </c>
      <c r="I115" s="51" t="s">
        <v>853</v>
      </c>
      <c r="J115" s="51" t="s">
        <v>906</v>
      </c>
      <c r="K115" s="44" t="str">
        <f>'Deskripsi-EYD'!F112</f>
        <v>Tanda koma digunakan untuk memisahkan anak kalimat yang mendahului induk kalimat.</v>
      </c>
      <c r="L115" s="36"/>
      <c r="M115" s="36"/>
      <c r="N115" s="36"/>
      <c r="O115" s="36"/>
      <c r="P115" s="36"/>
      <c r="Q115" s="36"/>
      <c r="R115" s="36"/>
      <c r="S115" s="36"/>
      <c r="T115" s="36"/>
      <c r="U115" s="36"/>
      <c r="V115" s="36"/>
      <c r="W115" s="36"/>
      <c r="X115" s="36"/>
      <c r="Y115" s="36"/>
      <c r="Z115" s="36"/>
    </row>
    <row r="116" spans="1:26" ht="14.25" customHeight="1">
      <c r="A116" s="51">
        <f>'Deskripsi-EYD'!A113</f>
        <v>112</v>
      </c>
      <c r="B116" s="51" t="str">
        <f>'Deskripsi-EYD'!B113</f>
        <v>TB04</v>
      </c>
      <c r="C116" s="44" t="str">
        <f>'Deskripsi-EYD'!C113</f>
        <v>Tanda Koma (,)</v>
      </c>
      <c r="D116" s="51" t="str">
        <f>IF('Deskripsi-EYD'!D113=0,"",'Deskripsi-EYD'!D113)</f>
        <v/>
      </c>
      <c r="E116" s="44" t="str">
        <f>'Deskripsi-EYD'!E113</f>
        <v>Ya</v>
      </c>
      <c r="F116" s="51" t="s">
        <v>45</v>
      </c>
      <c r="G116" s="51" t="s">
        <v>866</v>
      </c>
      <c r="H116" s="51" t="s">
        <v>850</v>
      </c>
      <c r="I116" s="51" t="s">
        <v>853</v>
      </c>
      <c r="J116" s="51" t="s">
        <v>906</v>
      </c>
      <c r="K116" s="44" t="str">
        <f>'Deskripsi-EYD'!F113</f>
        <v>Tanda koma tidak digunakan jika induk kalimat mendahului anak kalimat.</v>
      </c>
      <c r="L116" s="36"/>
      <c r="M116" s="36"/>
      <c r="N116" s="36"/>
      <c r="O116" s="36"/>
      <c r="P116" s="36"/>
      <c r="Q116" s="36"/>
      <c r="R116" s="36"/>
      <c r="S116" s="36"/>
      <c r="T116" s="36"/>
      <c r="U116" s="36"/>
      <c r="V116" s="36"/>
      <c r="W116" s="36"/>
      <c r="X116" s="36"/>
      <c r="Y116" s="36"/>
      <c r="Z116" s="36"/>
    </row>
    <row r="117" spans="1:26" ht="14.25" customHeight="1">
      <c r="A117" s="51">
        <f>'Deskripsi-EYD'!A114</f>
        <v>113</v>
      </c>
      <c r="B117" s="51" t="str">
        <f>'Deskripsi-EYD'!B114</f>
        <v>TB05</v>
      </c>
      <c r="C117" s="44" t="str">
        <f>'Deskripsi-EYD'!C114</f>
        <v>Tanda Koma (,)</v>
      </c>
      <c r="D117" s="51" t="str">
        <f>IF('Deskripsi-EYD'!D114=0,"",'Deskripsi-EYD'!D114)</f>
        <v/>
      </c>
      <c r="E117" s="44" t="str">
        <f>'Deskripsi-EYD'!E114</f>
        <v>Sebagian</v>
      </c>
      <c r="F117" s="51" t="s">
        <v>843</v>
      </c>
      <c r="G117" s="51" t="s">
        <v>866</v>
      </c>
      <c r="H117" s="51" t="s">
        <v>855</v>
      </c>
      <c r="I117" s="51" t="s">
        <v>853</v>
      </c>
      <c r="J117" s="51" t="s">
        <v>907</v>
      </c>
      <c r="K117" s="44" t="str">
        <f>'Deskripsi-EYD'!F114</f>
        <v>Tanda koma digunakan di belakang kata atau ungkapan penghubung antarkalimat, seperti oleh karena itu, jadi, dengan demikian, sehubungan dengan itu, dan meskipun demikian.</v>
      </c>
      <c r="L117" s="36"/>
      <c r="M117" s="36"/>
      <c r="N117" s="36"/>
      <c r="O117" s="36"/>
      <c r="P117" s="36"/>
      <c r="Q117" s="36"/>
      <c r="R117" s="36"/>
      <c r="S117" s="36"/>
      <c r="T117" s="36"/>
      <c r="U117" s="36"/>
      <c r="V117" s="36"/>
      <c r="W117" s="36"/>
      <c r="X117" s="36"/>
      <c r="Y117" s="36"/>
      <c r="Z117" s="36"/>
    </row>
    <row r="118" spans="1:26" ht="14.25" customHeight="1">
      <c r="A118" s="51">
        <f>'Deskripsi-EYD'!A115</f>
        <v>114</v>
      </c>
      <c r="B118" s="51" t="str">
        <f>'Deskripsi-EYD'!B115</f>
        <v>TB06</v>
      </c>
      <c r="C118" s="44" t="str">
        <f>'Deskripsi-EYD'!C115</f>
        <v>Tanda Koma (,)</v>
      </c>
      <c r="D118" s="51" t="str">
        <f>IF('Deskripsi-EYD'!D115=0,"",'Deskripsi-EYD'!D115)</f>
        <v/>
      </c>
      <c r="E118" s="44" t="str">
        <f>'Deskripsi-EYD'!E115</f>
        <v>Tidak</v>
      </c>
      <c r="F118" s="51"/>
      <c r="G118" s="51"/>
      <c r="H118" s="51"/>
      <c r="I118" s="51"/>
      <c r="J118" s="51" t="s">
        <v>884</v>
      </c>
      <c r="K118" s="44" t="str">
        <f>'Deskripsi-EYD'!F115</f>
        <v>Tanda koma digunakan sebelum dan/atau sesudah kata seru, seperti o, ya, wah, aduh, atau hai, dan kata yang digunakan sebagai sapaan, seperti Bu, Dik, atau Nak.</v>
      </c>
      <c r="L118" s="36"/>
      <c r="M118" s="36"/>
      <c r="N118" s="36"/>
      <c r="O118" s="36"/>
      <c r="P118" s="36"/>
      <c r="Q118" s="36"/>
      <c r="R118" s="36"/>
      <c r="S118" s="36"/>
      <c r="T118" s="36"/>
      <c r="U118" s="36"/>
      <c r="V118" s="36"/>
      <c r="W118" s="36"/>
      <c r="X118" s="36"/>
      <c r="Y118" s="36"/>
      <c r="Z118" s="36"/>
    </row>
    <row r="119" spans="1:26" ht="14.25" customHeight="1">
      <c r="A119" s="51">
        <f>'Deskripsi-EYD'!A116</f>
        <v>115</v>
      </c>
      <c r="B119" s="51" t="str">
        <f>'Deskripsi-EYD'!B116</f>
        <v>TB07</v>
      </c>
      <c r="C119" s="44" t="str">
        <f>'Deskripsi-EYD'!C116</f>
        <v>Tanda Koma (,)</v>
      </c>
      <c r="D119" s="51" t="str">
        <f>IF('Deskripsi-EYD'!D116=0,"",'Deskripsi-EYD'!D116)</f>
        <v/>
      </c>
      <c r="E119" s="44" t="str">
        <f>'Deskripsi-EYD'!E116</f>
        <v>Sebagian</v>
      </c>
      <c r="F119" s="51" t="s">
        <v>843</v>
      </c>
      <c r="G119" s="51" t="s">
        <v>844</v>
      </c>
      <c r="H119" s="51" t="s">
        <v>855</v>
      </c>
      <c r="I119" s="51" t="s">
        <v>853</v>
      </c>
      <c r="J119" s="51" t="s">
        <v>908</v>
      </c>
      <c r="K119" s="44" t="str">
        <f>'Deskripsi-EYD'!F116</f>
        <v>Tanda koma digunakan untuk memisahkan petikan langsung dari bagian lain dalam kalimat.</v>
      </c>
      <c r="L119" s="36"/>
      <c r="M119" s="36"/>
      <c r="N119" s="36"/>
      <c r="O119" s="36"/>
      <c r="P119" s="36"/>
      <c r="Q119" s="36"/>
      <c r="R119" s="36"/>
      <c r="S119" s="36"/>
      <c r="T119" s="36"/>
      <c r="U119" s="36"/>
      <c r="V119" s="36"/>
      <c r="W119" s="36"/>
      <c r="X119" s="36"/>
      <c r="Y119" s="36"/>
      <c r="Z119" s="36"/>
    </row>
    <row r="120" spans="1:26" ht="14.25" customHeight="1">
      <c r="A120" s="51">
        <f>'Deskripsi-EYD'!A117</f>
        <v>116</v>
      </c>
      <c r="B120" s="51" t="str">
        <f>'Deskripsi-EYD'!B117</f>
        <v>TB08</v>
      </c>
      <c r="C120" s="44" t="str">
        <f>'Deskripsi-EYD'!C117</f>
        <v>Tanda Koma (,)</v>
      </c>
      <c r="D120" s="51" t="str">
        <f>IF('Deskripsi-EYD'!D117=0,"",'Deskripsi-EYD'!D117)</f>
        <v/>
      </c>
      <c r="E120" s="44" t="str">
        <f>'Deskripsi-EYD'!E117</f>
        <v>Ya</v>
      </c>
      <c r="F120" s="51" t="s">
        <v>843</v>
      </c>
      <c r="G120" s="51" t="s">
        <v>844</v>
      </c>
      <c r="H120" s="51" t="s">
        <v>855</v>
      </c>
      <c r="I120" s="51" t="s">
        <v>853</v>
      </c>
      <c r="J120" s="51" t="s">
        <v>908</v>
      </c>
      <c r="K120" s="44" t="str">
        <f>'Deskripsi-EYD'!F117</f>
        <v>Tanda koma tidak digunakan untuk memisahkan petikan langsung yang diakhiri tanda tanya atau tanda seru dari bagian kalimat yang mengikutinya.</v>
      </c>
      <c r="L120" s="36"/>
      <c r="M120" s="36"/>
      <c r="N120" s="36"/>
      <c r="O120" s="36"/>
      <c r="P120" s="36"/>
      <c r="Q120" s="36"/>
      <c r="R120" s="36"/>
      <c r="S120" s="36"/>
      <c r="T120" s="36"/>
      <c r="U120" s="36"/>
      <c r="V120" s="36"/>
      <c r="W120" s="36"/>
      <c r="X120" s="36"/>
      <c r="Y120" s="36"/>
      <c r="Z120" s="36"/>
    </row>
    <row r="121" spans="1:26" ht="14.25" customHeight="1">
      <c r="A121" s="51">
        <f>'Deskripsi-EYD'!A118</f>
        <v>117</v>
      </c>
      <c r="B121" s="51" t="str">
        <f>'Deskripsi-EYD'!B118</f>
        <v>TB09</v>
      </c>
      <c r="C121" s="44" t="str">
        <f>'Deskripsi-EYD'!C118</f>
        <v>Tanda Koma (,)</v>
      </c>
      <c r="D121" s="51" t="str">
        <f>IF('Deskripsi-EYD'!D118=0,"",'Deskripsi-EYD'!D118)</f>
        <v/>
      </c>
      <c r="E121" s="44" t="str">
        <f>'Deskripsi-EYD'!E118</f>
        <v>Tidak</v>
      </c>
      <c r="F121" s="51"/>
      <c r="G121" s="51"/>
      <c r="H121" s="51"/>
      <c r="I121" s="51"/>
      <c r="J121" s="51" t="s">
        <v>884</v>
      </c>
      <c r="K121" s="44" t="str">
        <f>'Deskripsi-EYD'!F118</f>
        <v>Tanda koma digunakan di antara (a) nama dan alamat, (b) bagian-bagian alamat, (c) tempat dan tanggal, serta (d) nama tempat dan wilayah yang ditulis berurutan.</v>
      </c>
      <c r="L121" s="36"/>
      <c r="M121" s="36"/>
      <c r="N121" s="36"/>
      <c r="O121" s="36"/>
      <c r="P121" s="36"/>
      <c r="Q121" s="36"/>
      <c r="R121" s="36"/>
      <c r="S121" s="36"/>
      <c r="T121" s="36"/>
      <c r="U121" s="36"/>
      <c r="V121" s="36"/>
      <c r="W121" s="36"/>
      <c r="X121" s="36"/>
      <c r="Y121" s="36"/>
      <c r="Z121" s="36"/>
    </row>
    <row r="122" spans="1:26" ht="14.25" customHeight="1">
      <c r="A122" s="51">
        <f>'Deskripsi-EYD'!A119</f>
        <v>118</v>
      </c>
      <c r="B122" s="51" t="str">
        <f>'Deskripsi-EYD'!B119</f>
        <v>TB10</v>
      </c>
      <c r="C122" s="44" t="str">
        <f>'Deskripsi-EYD'!C119</f>
        <v>Tanda Koma (,)</v>
      </c>
      <c r="D122" s="51" t="str">
        <f>IF('Deskripsi-EYD'!D119=0,"",'Deskripsi-EYD'!D119)</f>
        <v/>
      </c>
      <c r="E122" s="44" t="str">
        <f>'Deskripsi-EYD'!E119</f>
        <v>Tidak</v>
      </c>
      <c r="F122" s="51"/>
      <c r="G122" s="51"/>
      <c r="H122" s="51"/>
      <c r="I122" s="51"/>
      <c r="J122" s="51" t="s">
        <v>884</v>
      </c>
      <c r="K122" s="44" t="str">
        <f>'Deskripsi-EYD'!F119</f>
        <v>Tanda koma digunakan sesudah salam pembuka (seperti dengan hormat atau salam sejahtera), salam penutup (seperti salam takzim atau hormat kami), dan nama jabatan penanda tangan surat.</v>
      </c>
      <c r="L122" s="36"/>
      <c r="M122" s="36"/>
      <c r="N122" s="36"/>
      <c r="O122" s="36"/>
      <c r="P122" s="36"/>
      <c r="Q122" s="36"/>
      <c r="R122" s="36"/>
      <c r="S122" s="36"/>
      <c r="T122" s="36"/>
      <c r="U122" s="36"/>
      <c r="V122" s="36"/>
      <c r="W122" s="36"/>
      <c r="X122" s="36"/>
      <c r="Y122" s="36"/>
      <c r="Z122" s="36"/>
    </row>
    <row r="123" spans="1:26" ht="14.25" customHeight="1">
      <c r="A123" s="51">
        <f>'Deskripsi-EYD'!A120</f>
        <v>119</v>
      </c>
      <c r="B123" s="51" t="str">
        <f>'Deskripsi-EYD'!B120</f>
        <v>TB11</v>
      </c>
      <c r="C123" s="44" t="str">
        <f>'Deskripsi-EYD'!C120</f>
        <v>Tanda Koma (,)</v>
      </c>
      <c r="D123" s="51" t="str">
        <f>IF('Deskripsi-EYD'!D120=0,"",'Deskripsi-EYD'!D120)</f>
        <v/>
      </c>
      <c r="E123" s="44" t="str">
        <f>'Deskripsi-EYD'!E120</f>
        <v>Tidak</v>
      </c>
      <c r="F123" s="51"/>
      <c r="G123" s="51"/>
      <c r="H123" s="51"/>
      <c r="I123" s="51"/>
      <c r="J123" s="51" t="s">
        <v>884</v>
      </c>
      <c r="K123" s="44" t="str">
        <f>'Deskripsi-EYD'!F120</f>
        <v>Tanda koma digunakan di antara nama orang dan singkatan gelar akademis yang mengikutinya untuk membedakannya dari singkatan nama diri, nama keluarga, atau nama marga.</v>
      </c>
      <c r="L123" s="36"/>
      <c r="M123" s="36"/>
      <c r="N123" s="36"/>
      <c r="O123" s="36"/>
      <c r="P123" s="36"/>
      <c r="Q123" s="36"/>
      <c r="R123" s="36"/>
      <c r="S123" s="36"/>
      <c r="T123" s="36"/>
      <c r="U123" s="36"/>
      <c r="V123" s="36"/>
      <c r="W123" s="36"/>
      <c r="X123" s="36"/>
      <c r="Y123" s="36"/>
      <c r="Z123" s="36"/>
    </row>
    <row r="124" spans="1:26" ht="14.25" customHeight="1">
      <c r="A124" s="51">
        <f>'Deskripsi-EYD'!A121</f>
        <v>120</v>
      </c>
      <c r="B124" s="51" t="str">
        <f>'Deskripsi-EYD'!B121</f>
        <v>TB12</v>
      </c>
      <c r="C124" s="44" t="str">
        <f>'Deskripsi-EYD'!C121</f>
        <v>Tanda Koma (,)</v>
      </c>
      <c r="D124" s="51" t="str">
        <f>IF('Deskripsi-EYD'!D121=0,"",'Deskripsi-EYD'!D121)</f>
        <v/>
      </c>
      <c r="E124" s="44" t="str">
        <f>'Deskripsi-EYD'!E121</f>
        <v>Sebagian</v>
      </c>
      <c r="F124" s="51" t="s">
        <v>843</v>
      </c>
      <c r="G124" s="51" t="s">
        <v>873</v>
      </c>
      <c r="H124" s="51" t="s">
        <v>855</v>
      </c>
      <c r="I124" s="51" t="s">
        <v>853</v>
      </c>
      <c r="J124" s="51" t="s">
        <v>909</v>
      </c>
      <c r="K124" s="44" t="str">
        <f>'Deskripsi-EYD'!F121</f>
        <v>Tanda koma digunakan sebelum angka desimal atau di antara rupiah dan sen yang dinyatakan dengan angka.</v>
      </c>
      <c r="L124" s="36"/>
      <c r="M124" s="36"/>
      <c r="N124" s="36"/>
      <c r="O124" s="36"/>
      <c r="P124" s="36"/>
      <c r="Q124" s="36"/>
      <c r="R124" s="36"/>
      <c r="S124" s="36"/>
      <c r="T124" s="36"/>
      <c r="U124" s="36"/>
      <c r="V124" s="36"/>
      <c r="W124" s="36"/>
      <c r="X124" s="36"/>
      <c r="Y124" s="36"/>
      <c r="Z124" s="36"/>
    </row>
    <row r="125" spans="1:26" ht="14.25" customHeight="1">
      <c r="A125" s="51">
        <f>'Deskripsi-EYD'!A122</f>
        <v>121</v>
      </c>
      <c r="B125" s="51" t="str">
        <f>'Deskripsi-EYD'!B122</f>
        <v>TB13</v>
      </c>
      <c r="C125" s="44" t="str">
        <f>'Deskripsi-EYD'!C122</f>
        <v>Tanda Koma (,)</v>
      </c>
      <c r="D125" s="51" t="str">
        <f>IF('Deskripsi-EYD'!D122=0,"",'Deskripsi-EYD'!D122)</f>
        <v/>
      </c>
      <c r="E125" s="44" t="str">
        <f>'Deskripsi-EYD'!E122</f>
        <v>Tidak</v>
      </c>
      <c r="F125" s="51"/>
      <c r="G125" s="51"/>
      <c r="H125" s="51"/>
      <c r="I125" s="51"/>
      <c r="J125" s="51" t="s">
        <v>884</v>
      </c>
      <c r="K125" s="44" t="str">
        <f>'Deskripsi-EYD'!F122</f>
        <v>Tanda koma digunakan untuk mengapit keterangan tambahan atau keterangan aposisi.</v>
      </c>
      <c r="L125" s="36"/>
      <c r="M125" s="36"/>
      <c r="N125" s="36"/>
      <c r="O125" s="36"/>
      <c r="P125" s="36"/>
      <c r="Q125" s="36"/>
      <c r="R125" s="36"/>
      <c r="S125" s="36"/>
      <c r="T125" s="36"/>
      <c r="U125" s="36"/>
      <c r="V125" s="36"/>
      <c r="W125" s="36"/>
      <c r="X125" s="36"/>
      <c r="Y125" s="36"/>
      <c r="Z125" s="36"/>
    </row>
    <row r="126" spans="1:26" ht="14.25" customHeight="1">
      <c r="A126" s="51">
        <f>'Deskripsi-EYD'!A123</f>
        <v>122</v>
      </c>
      <c r="B126" s="51" t="str">
        <f>'Deskripsi-EYD'!B123</f>
        <v>TB14</v>
      </c>
      <c r="C126" s="44" t="str">
        <f>'Deskripsi-EYD'!C123</f>
        <v>Tanda Koma (,)</v>
      </c>
      <c r="D126" s="51" t="str">
        <f>IF('Deskripsi-EYD'!D123=0,"",'Deskripsi-EYD'!D123)</f>
        <v/>
      </c>
      <c r="E126" s="44" t="str">
        <f>'Deskripsi-EYD'!E123</f>
        <v>Tidak</v>
      </c>
      <c r="F126" s="51"/>
      <c r="G126" s="51"/>
      <c r="H126" s="51"/>
      <c r="I126" s="51"/>
      <c r="J126" s="51" t="s">
        <v>884</v>
      </c>
      <c r="K126" s="44" t="str">
        <f>'Deskripsi-EYD'!F123</f>
        <v>Tanda koma dapat digunakan di belakang keterangan yang terdapat pada awal kalimat untuk menghindari salah pengertian.</v>
      </c>
      <c r="L126" s="36"/>
      <c r="M126" s="36"/>
      <c r="N126" s="36"/>
      <c r="O126" s="36"/>
      <c r="P126" s="36"/>
      <c r="Q126" s="36"/>
      <c r="R126" s="36"/>
      <c r="S126" s="36"/>
      <c r="T126" s="36"/>
      <c r="U126" s="36"/>
      <c r="V126" s="36"/>
      <c r="W126" s="36"/>
      <c r="X126" s="36"/>
      <c r="Y126" s="36"/>
      <c r="Z126" s="36"/>
    </row>
    <row r="127" spans="1:26" ht="14.25" customHeight="1">
      <c r="A127" s="51">
        <f>'Deskripsi-EYD'!A124</f>
        <v>123</v>
      </c>
      <c r="B127" s="51" t="str">
        <f>'Deskripsi-EYD'!B124</f>
        <v>TC01</v>
      </c>
      <c r="C127" s="44" t="str">
        <f>'Deskripsi-EYD'!C124</f>
        <v>Tanda Titik Koma (;)</v>
      </c>
      <c r="D127" s="51" t="str">
        <f>IF('Deskripsi-EYD'!D124=0,"",'Deskripsi-EYD'!D124)</f>
        <v/>
      </c>
      <c r="E127" s="44" t="str">
        <f>'Deskripsi-EYD'!E124</f>
        <v>Tidak</v>
      </c>
      <c r="F127" s="51"/>
      <c r="G127" s="51"/>
      <c r="H127" s="51"/>
      <c r="I127" s="51"/>
      <c r="J127" s="51" t="s">
        <v>884</v>
      </c>
      <c r="K127" s="44" t="str">
        <f>'Deskripsi-EYD'!F124</f>
        <v>Tanda titik koma dapat digunakan sebagai pengganti kata penghubung untuk memisahkan kalimat setara di dalam kalimat majemuk.</v>
      </c>
      <c r="L127" s="36"/>
      <c r="M127" s="36"/>
      <c r="N127" s="36"/>
      <c r="O127" s="36"/>
      <c r="P127" s="36"/>
      <c r="Q127" s="36"/>
      <c r="R127" s="36"/>
      <c r="S127" s="36"/>
      <c r="T127" s="36"/>
      <c r="U127" s="36"/>
      <c r="V127" s="36"/>
      <c r="W127" s="36"/>
      <c r="X127" s="36"/>
      <c r="Y127" s="36"/>
      <c r="Z127" s="36"/>
    </row>
    <row r="128" spans="1:26" ht="14.25" customHeight="1">
      <c r="A128" s="51">
        <f>'Deskripsi-EYD'!A125</f>
        <v>124</v>
      </c>
      <c r="B128" s="51" t="str">
        <f>'Deskripsi-EYD'!B125</f>
        <v>TC02</v>
      </c>
      <c r="C128" s="44" t="str">
        <f>'Deskripsi-EYD'!C125</f>
        <v>Tanda Titik Koma (;)</v>
      </c>
      <c r="D128" s="51" t="str">
        <f>IF('Deskripsi-EYD'!D125=0,"",'Deskripsi-EYD'!D125)</f>
        <v/>
      </c>
      <c r="E128" s="44" t="str">
        <f>'Deskripsi-EYD'!E125</f>
        <v>Tidak</v>
      </c>
      <c r="F128" s="51"/>
      <c r="G128" s="51"/>
      <c r="H128" s="51"/>
      <c r="I128" s="51"/>
      <c r="J128" s="51" t="s">
        <v>910</v>
      </c>
      <c r="K128" s="44" t="str">
        <f>'Deskripsi-EYD'!F125</f>
        <v>Tanda titik koma digunakan pada bagian perincian yang berupa frasa verbal.</v>
      </c>
      <c r="L128" s="36"/>
      <c r="M128" s="36"/>
      <c r="N128" s="36"/>
      <c r="O128" s="36"/>
      <c r="P128" s="36"/>
      <c r="Q128" s="36"/>
      <c r="R128" s="36"/>
      <c r="S128" s="36"/>
      <c r="T128" s="36"/>
      <c r="U128" s="36"/>
      <c r="V128" s="36"/>
      <c r="W128" s="36"/>
      <c r="X128" s="36"/>
      <c r="Y128" s="36"/>
      <c r="Z128" s="36"/>
    </row>
    <row r="129" spans="1:26" ht="14.25" customHeight="1">
      <c r="A129" s="51">
        <f>'Deskripsi-EYD'!A126</f>
        <v>125</v>
      </c>
      <c r="B129" s="51" t="str">
        <f>'Deskripsi-EYD'!B126</f>
        <v>TC03</v>
      </c>
      <c r="C129" s="44" t="str">
        <f>'Deskripsi-EYD'!C126</f>
        <v>Tanda Titik Koma (;)</v>
      </c>
      <c r="D129" s="51" t="str">
        <f>IF('Deskripsi-EYD'!D126=0,"",'Deskripsi-EYD'!D126)</f>
        <v/>
      </c>
      <c r="E129" s="44" t="str">
        <f>'Deskripsi-EYD'!E126</f>
        <v>Tidak</v>
      </c>
      <c r="F129" s="51"/>
      <c r="G129" s="51"/>
      <c r="H129" s="51"/>
      <c r="I129" s="51"/>
      <c r="J129" s="51" t="s">
        <v>910</v>
      </c>
      <c r="K129" s="44" t="str">
        <f>'Deskripsi-EYD'!F126</f>
        <v>Tanda titik koma digunakan untuk memisahkan bagian-bagian perincian dalam kalimat yang sudah menggunakan tanda koma.</v>
      </c>
      <c r="L129" s="36"/>
      <c r="M129" s="36"/>
      <c r="N129" s="36"/>
      <c r="O129" s="36"/>
      <c r="P129" s="36"/>
      <c r="Q129" s="36"/>
      <c r="R129" s="36"/>
      <c r="S129" s="36"/>
      <c r="T129" s="36"/>
      <c r="U129" s="36"/>
      <c r="V129" s="36"/>
      <c r="W129" s="36"/>
      <c r="X129" s="36"/>
      <c r="Y129" s="36"/>
      <c r="Z129" s="36"/>
    </row>
    <row r="130" spans="1:26" ht="14.25" customHeight="1">
      <c r="A130" s="51">
        <f>'Deskripsi-EYD'!A127</f>
        <v>126</v>
      </c>
      <c r="B130" s="51" t="str">
        <f>'Deskripsi-EYD'!B127</f>
        <v>TC04</v>
      </c>
      <c r="C130" s="44" t="str">
        <f>'Deskripsi-EYD'!C127</f>
        <v>Tanda Titik Koma (;)</v>
      </c>
      <c r="D130" s="51" t="str">
        <f>IF('Deskripsi-EYD'!D127=0,"",'Deskripsi-EYD'!D127)</f>
        <v/>
      </c>
      <c r="E130" s="44" t="str">
        <f>'Deskripsi-EYD'!E127</f>
        <v>Tidak</v>
      </c>
      <c r="F130" s="51"/>
      <c r="G130" s="51"/>
      <c r="H130" s="51"/>
      <c r="I130" s="51"/>
      <c r="J130" s="51" t="s">
        <v>910</v>
      </c>
      <c r="K130" s="44" t="str">
        <f>'Deskripsi-EYD'!F127</f>
        <v>Tanda titik koma digunakan untuk memisahkan sumber-sumber kutipan.</v>
      </c>
      <c r="L130" s="36"/>
      <c r="M130" s="36"/>
      <c r="N130" s="36"/>
      <c r="O130" s="36"/>
      <c r="P130" s="36"/>
      <c r="Q130" s="36"/>
      <c r="R130" s="36"/>
      <c r="S130" s="36"/>
      <c r="T130" s="36"/>
      <c r="U130" s="36"/>
      <c r="V130" s="36"/>
      <c r="W130" s="36"/>
      <c r="X130" s="36"/>
      <c r="Y130" s="36"/>
      <c r="Z130" s="36"/>
    </row>
    <row r="131" spans="1:26" ht="14.25" customHeight="1">
      <c r="A131" s="51">
        <f>'Deskripsi-EYD'!A128</f>
        <v>127</v>
      </c>
      <c r="B131" s="51" t="str">
        <f>'Deskripsi-EYD'!B128</f>
        <v>TD01</v>
      </c>
      <c r="C131" s="44" t="str">
        <f>'Deskripsi-EYD'!C128</f>
        <v>Tanda Titik Dua (:)</v>
      </c>
      <c r="D131" s="51" t="str">
        <f>IF('Deskripsi-EYD'!D128=0,"",'Deskripsi-EYD'!D128)</f>
        <v/>
      </c>
      <c r="E131" s="44" t="str">
        <f>'Deskripsi-EYD'!E128</f>
        <v>Tidak</v>
      </c>
      <c r="F131" s="51"/>
      <c r="G131" s="51"/>
      <c r="H131" s="51"/>
      <c r="I131" s="51"/>
      <c r="J131" s="51" t="s">
        <v>910</v>
      </c>
      <c r="K131" s="44" t="str">
        <f>'Deskripsi-EYD'!F128</f>
        <v>Tanda titik dua digunakan pada akhir suatu pernyataan lengkap yang langsung diikuti perincian atau penjelasan.</v>
      </c>
      <c r="L131" s="36"/>
      <c r="M131" s="36"/>
      <c r="N131" s="36"/>
      <c r="O131" s="36"/>
      <c r="P131" s="36"/>
      <c r="Q131" s="36"/>
      <c r="R131" s="36"/>
      <c r="S131" s="36"/>
      <c r="T131" s="36"/>
      <c r="U131" s="36"/>
      <c r="V131" s="36"/>
      <c r="W131" s="36"/>
      <c r="X131" s="36"/>
      <c r="Y131" s="36"/>
      <c r="Z131" s="36"/>
    </row>
    <row r="132" spans="1:26" ht="14.25" customHeight="1">
      <c r="A132" s="51">
        <f>'Deskripsi-EYD'!A129</f>
        <v>128</v>
      </c>
      <c r="B132" s="51" t="str">
        <f>'Deskripsi-EYD'!B129</f>
        <v>TD02</v>
      </c>
      <c r="C132" s="44" t="str">
        <f>'Deskripsi-EYD'!C129</f>
        <v>Tanda Titik Dua (:)</v>
      </c>
      <c r="D132" s="51" t="str">
        <f>IF('Deskripsi-EYD'!D129=0,"",'Deskripsi-EYD'!D129)</f>
        <v/>
      </c>
      <c r="E132" s="44" t="str">
        <f>'Deskripsi-EYD'!E129</f>
        <v>Tidak</v>
      </c>
      <c r="F132" s="51"/>
      <c r="G132" s="51"/>
      <c r="H132" s="51"/>
      <c r="I132" s="51"/>
      <c r="J132" s="51" t="s">
        <v>910</v>
      </c>
      <c r="K132" s="44" t="str">
        <f>'Deskripsi-EYD'!F129</f>
        <v>Tanda titik dua tidak digunakan jika perincian atau penjelasan itu merupakan bagian dari kalimat lengkap.</v>
      </c>
      <c r="L132" s="36"/>
      <c r="M132" s="36"/>
      <c r="N132" s="36"/>
      <c r="O132" s="36"/>
      <c r="P132" s="36"/>
      <c r="Q132" s="36"/>
      <c r="R132" s="36"/>
      <c r="S132" s="36"/>
      <c r="T132" s="36"/>
      <c r="U132" s="36"/>
      <c r="V132" s="36"/>
      <c r="W132" s="36"/>
      <c r="X132" s="36"/>
      <c r="Y132" s="36"/>
      <c r="Z132" s="36"/>
    </row>
    <row r="133" spans="1:26" ht="14.25" customHeight="1">
      <c r="A133" s="51">
        <f>'Deskripsi-EYD'!A130</f>
        <v>129</v>
      </c>
      <c r="B133" s="51" t="str">
        <f>'Deskripsi-EYD'!B130</f>
        <v>TD03</v>
      </c>
      <c r="C133" s="44" t="str">
        <f>'Deskripsi-EYD'!C130</f>
        <v>Tanda Titik Dua (:)</v>
      </c>
      <c r="D133" s="51" t="str">
        <f>IF('Deskripsi-EYD'!D130=0,"",'Deskripsi-EYD'!D130)</f>
        <v/>
      </c>
      <c r="E133" s="44" t="str">
        <f>'Deskripsi-EYD'!E130</f>
        <v>Tidak</v>
      </c>
      <c r="F133" s="51"/>
      <c r="G133" s="51"/>
      <c r="H133" s="51"/>
      <c r="I133" s="51"/>
      <c r="J133" s="51" t="s">
        <v>910</v>
      </c>
      <c r="K133" s="44" t="str">
        <f>'Deskripsi-EYD'!F130</f>
        <v>Tanda titik dua digunakan sesudah kata atau frasa yang memerlukan pemerian.</v>
      </c>
      <c r="L133" s="36"/>
      <c r="M133" s="36"/>
      <c r="N133" s="36"/>
      <c r="O133" s="36"/>
      <c r="P133" s="36"/>
      <c r="Q133" s="36"/>
      <c r="R133" s="36"/>
      <c r="S133" s="36"/>
      <c r="T133" s="36"/>
      <c r="U133" s="36"/>
      <c r="V133" s="36"/>
      <c r="W133" s="36"/>
      <c r="X133" s="36"/>
      <c r="Y133" s="36"/>
      <c r="Z133" s="36"/>
    </row>
    <row r="134" spans="1:26" ht="14.25" customHeight="1">
      <c r="A134" s="51">
        <f>'Deskripsi-EYD'!A131</f>
        <v>130</v>
      </c>
      <c r="B134" s="51" t="str">
        <f>'Deskripsi-EYD'!B131</f>
        <v>TD04</v>
      </c>
      <c r="C134" s="44" t="str">
        <f>'Deskripsi-EYD'!C131</f>
        <v>Tanda Titik Dua (:)</v>
      </c>
      <c r="D134" s="51" t="str">
        <f>IF('Deskripsi-EYD'!D131=0,"",'Deskripsi-EYD'!D131)</f>
        <v/>
      </c>
      <c r="E134" s="44" t="str">
        <f>'Deskripsi-EYD'!E131</f>
        <v>Tidak</v>
      </c>
      <c r="F134" s="51"/>
      <c r="G134" s="51"/>
      <c r="H134" s="51"/>
      <c r="I134" s="51"/>
      <c r="J134" s="51" t="s">
        <v>884</v>
      </c>
      <c r="K134" s="44" t="str">
        <f>'Deskripsi-EYD'!F131</f>
        <v>Tanda titik dua digunakan dalam naskah drama sesudah kata yang menunjukkan pelaku dalam percakapan.</v>
      </c>
      <c r="L134" s="36"/>
      <c r="M134" s="36"/>
      <c r="N134" s="36"/>
      <c r="O134" s="36"/>
      <c r="P134" s="36"/>
      <c r="Q134" s="36"/>
      <c r="R134" s="36"/>
      <c r="S134" s="36"/>
      <c r="T134" s="36"/>
      <c r="U134" s="36"/>
      <c r="V134" s="36"/>
      <c r="W134" s="36"/>
      <c r="X134" s="36"/>
      <c r="Y134" s="36"/>
      <c r="Z134" s="36"/>
    </row>
    <row r="135" spans="1:26" ht="14.25" customHeight="1">
      <c r="A135" s="51">
        <f>'Deskripsi-EYD'!A132</f>
        <v>131</v>
      </c>
      <c r="B135" s="51" t="str">
        <f>'Deskripsi-EYD'!B132</f>
        <v>TD05</v>
      </c>
      <c r="C135" s="44" t="str">
        <f>'Deskripsi-EYD'!C132</f>
        <v>Tanda Titik Dua (:)</v>
      </c>
      <c r="D135" s="51" t="str">
        <f>IF('Deskripsi-EYD'!D132=0,"",'Deskripsi-EYD'!D132)</f>
        <v/>
      </c>
      <c r="E135" s="44" t="str">
        <f>'Deskripsi-EYD'!E132</f>
        <v>Tidak</v>
      </c>
      <c r="F135" s="51"/>
      <c r="G135" s="51"/>
      <c r="H135" s="51"/>
      <c r="I135" s="51"/>
      <c r="J135" s="51" t="s">
        <v>884</v>
      </c>
      <c r="K135" s="44" t="str">
        <f>'Deskripsi-EYD'!F132</f>
        <v>Tanda titik dua digunakan di antara (a) jilid atau nomor dan halaman, (b) surah dan ayat dalam kitab suci, serta (c) judul dan anak judul suatu karangan.</v>
      </c>
      <c r="L135" s="36"/>
      <c r="M135" s="36"/>
      <c r="N135" s="36"/>
      <c r="O135" s="36"/>
      <c r="P135" s="36"/>
      <c r="Q135" s="36"/>
      <c r="R135" s="36"/>
      <c r="S135" s="36"/>
      <c r="T135" s="36"/>
      <c r="U135" s="36"/>
      <c r="V135" s="36"/>
      <c r="W135" s="36"/>
      <c r="X135" s="36"/>
      <c r="Y135" s="36"/>
      <c r="Z135" s="36"/>
    </row>
    <row r="136" spans="1:26" ht="14.25" customHeight="1">
      <c r="A136" s="51">
        <f>'Deskripsi-EYD'!A133</f>
        <v>132</v>
      </c>
      <c r="B136" s="51" t="str">
        <f>'Deskripsi-EYD'!B133</f>
        <v>TD06</v>
      </c>
      <c r="C136" s="44" t="str">
        <f>'Deskripsi-EYD'!C133</f>
        <v>Tanda Titik Dua (:)</v>
      </c>
      <c r="D136" s="51" t="str">
        <f>IF('Deskripsi-EYD'!D133=0,"",'Deskripsi-EYD'!D133)</f>
        <v/>
      </c>
      <c r="E136" s="44" t="str">
        <f>'Deskripsi-EYD'!E133</f>
        <v>Tidak</v>
      </c>
      <c r="F136" s="51"/>
      <c r="G136" s="51"/>
      <c r="H136" s="51"/>
      <c r="I136" s="51"/>
      <c r="J136" s="51" t="s">
        <v>911</v>
      </c>
      <c r="K136" s="44" t="str">
        <f>'Deskripsi-EYD'!F133</f>
        <v>Tanda titik dua dapat digunakan untuk memisahkan angka jam, menit, dan detik yang menunjukkan waktu atau jangka waktu.</v>
      </c>
      <c r="L136" s="36"/>
      <c r="M136" s="36"/>
      <c r="N136" s="36"/>
      <c r="O136" s="36"/>
      <c r="P136" s="36"/>
      <c r="Q136" s="36"/>
      <c r="R136" s="36"/>
      <c r="S136" s="36"/>
      <c r="T136" s="36"/>
      <c r="U136" s="36"/>
      <c r="V136" s="36"/>
      <c r="W136" s="36"/>
      <c r="X136" s="36"/>
      <c r="Y136" s="36"/>
      <c r="Z136" s="36"/>
    </row>
    <row r="137" spans="1:26" ht="14.25" customHeight="1">
      <c r="A137" s="51">
        <f>'Deskripsi-EYD'!A134</f>
        <v>133</v>
      </c>
      <c r="B137" s="51" t="str">
        <f>'Deskripsi-EYD'!B134</f>
        <v>TD07</v>
      </c>
      <c r="C137" s="44" t="str">
        <f>'Deskripsi-EYD'!C134</f>
        <v>Tanda Titik Dua (:)</v>
      </c>
      <c r="D137" s="51" t="str">
        <f>IF('Deskripsi-EYD'!D134=0,"",'Deskripsi-EYD'!D134)</f>
        <v/>
      </c>
      <c r="E137" s="44" t="str">
        <f>'Deskripsi-EYD'!E134</f>
        <v>Tidak</v>
      </c>
      <c r="F137" s="51"/>
      <c r="G137" s="51"/>
      <c r="H137" s="51"/>
      <c r="I137" s="51"/>
      <c r="J137" s="51" t="s">
        <v>910</v>
      </c>
      <c r="K137" s="44" t="str">
        <f>'Deskripsi-EYD'!F134</f>
        <v>Tanda titik dua digunakan untuk menuliskan rasio dan hal lain yang menyatakan perbandingan dalam bentuk angka.</v>
      </c>
      <c r="L137" s="36"/>
      <c r="M137" s="36"/>
      <c r="N137" s="36"/>
      <c r="O137" s="36"/>
      <c r="P137" s="36"/>
      <c r="Q137" s="36"/>
      <c r="R137" s="36"/>
      <c r="S137" s="36"/>
      <c r="T137" s="36"/>
      <c r="U137" s="36"/>
      <c r="V137" s="36"/>
      <c r="W137" s="36"/>
      <c r="X137" s="36"/>
      <c r="Y137" s="36"/>
      <c r="Z137" s="36"/>
    </row>
    <row r="138" spans="1:26" ht="14.25" customHeight="1">
      <c r="A138" s="51">
        <f>'Deskripsi-EYD'!A135</f>
        <v>134</v>
      </c>
      <c r="B138" s="51" t="str">
        <f>'Deskripsi-EYD'!B135</f>
        <v>TE01</v>
      </c>
      <c r="C138" s="44" t="str">
        <f>'Deskripsi-EYD'!C135</f>
        <v>Tanda Hubung (-)</v>
      </c>
      <c r="D138" s="51" t="str">
        <f>IF('Deskripsi-EYD'!D135=0,"",'Deskripsi-EYD'!D135)</f>
        <v/>
      </c>
      <c r="E138" s="44" t="str">
        <f>'Deskripsi-EYD'!E135</f>
        <v>Tidak</v>
      </c>
      <c r="F138" s="51"/>
      <c r="G138" s="51"/>
      <c r="H138" s="51"/>
      <c r="I138" s="51"/>
      <c r="J138" s="51" t="s">
        <v>877</v>
      </c>
      <c r="K138" s="44" t="str">
        <f>'Deskripsi-EYD'!F135</f>
        <v>Tanda hubung digunakan untuk menandai bagian kata yang terpenggal oleh pergantian baris.</v>
      </c>
      <c r="L138" s="36"/>
      <c r="M138" s="36"/>
      <c r="N138" s="36"/>
      <c r="O138" s="36"/>
      <c r="P138" s="36"/>
      <c r="Q138" s="36"/>
      <c r="R138" s="36"/>
      <c r="S138" s="36"/>
      <c r="T138" s="36"/>
      <c r="U138" s="36"/>
      <c r="V138" s="36"/>
      <c r="W138" s="36"/>
      <c r="X138" s="36"/>
      <c r="Y138" s="36"/>
      <c r="Z138" s="36"/>
    </row>
    <row r="139" spans="1:26" ht="14.25" customHeight="1">
      <c r="A139" s="51">
        <f>'Deskripsi-EYD'!A136</f>
        <v>135</v>
      </c>
      <c r="B139" s="51" t="str">
        <f>'Deskripsi-EYD'!B136</f>
        <v>TE02</v>
      </c>
      <c r="C139" s="44" t="str">
        <f>'Deskripsi-EYD'!C136</f>
        <v>Tanda Hubung (-)</v>
      </c>
      <c r="D139" s="51" t="str">
        <f>IF('Deskripsi-EYD'!D136=0,"",'Deskripsi-EYD'!D136)</f>
        <v/>
      </c>
      <c r="E139" s="44" t="str">
        <f>'Deskripsi-EYD'!E136</f>
        <v>Ya</v>
      </c>
      <c r="F139" s="51" t="s">
        <v>843</v>
      </c>
      <c r="G139" s="51" t="s">
        <v>866</v>
      </c>
      <c r="H139" s="51" t="s">
        <v>874</v>
      </c>
      <c r="I139" s="51" t="s">
        <v>846</v>
      </c>
      <c r="J139" s="51" t="s">
        <v>882</v>
      </c>
      <c r="K139" s="44" t="str">
        <f>'Deskripsi-EYD'!F136</f>
        <v>Tanda hubung digunakan untuk menyambung unsur bentuk ulang.</v>
      </c>
      <c r="L139" s="36"/>
      <c r="M139" s="36"/>
      <c r="N139" s="36"/>
      <c r="O139" s="36"/>
      <c r="P139" s="36"/>
      <c r="Q139" s="36"/>
      <c r="R139" s="36"/>
      <c r="S139" s="36"/>
      <c r="T139" s="36"/>
      <c r="U139" s="36"/>
      <c r="V139" s="36"/>
      <c r="W139" s="36"/>
      <c r="X139" s="36"/>
      <c r="Y139" s="36"/>
      <c r="Z139" s="36"/>
    </row>
    <row r="140" spans="1:26" ht="14.25" customHeight="1">
      <c r="A140" s="51">
        <f>'Deskripsi-EYD'!A137</f>
        <v>136</v>
      </c>
      <c r="B140" s="51" t="str">
        <f>'Deskripsi-EYD'!B137</f>
        <v>TE03a</v>
      </c>
      <c r="C140" s="44" t="str">
        <f>'Deskripsi-EYD'!C137</f>
        <v>Tanda Hubung (-)</v>
      </c>
      <c r="D140" s="51" t="str">
        <f>IF('Deskripsi-EYD'!D137=0,"",'Deskripsi-EYD'!D137)</f>
        <v/>
      </c>
      <c r="E140" s="44" t="str">
        <f>'Deskripsi-EYD'!E137</f>
        <v>Ya</v>
      </c>
      <c r="F140" s="51" t="s">
        <v>45</v>
      </c>
      <c r="G140" s="51" t="s">
        <v>873</v>
      </c>
      <c r="H140" s="51" t="s">
        <v>860</v>
      </c>
      <c r="I140" s="51" t="s">
        <v>853</v>
      </c>
      <c r="J140" s="51" t="s">
        <v>912</v>
      </c>
      <c r="K140" s="44" t="str">
        <f>'Deskripsi-EYD'!F137</f>
        <v>Tanda hubung digunakan untuk (a) menyambung tanggal, bulan, dan tahun yang dinyatakan dengan angka</v>
      </c>
      <c r="L140" s="36"/>
      <c r="M140" s="36"/>
      <c r="N140" s="36"/>
      <c r="O140" s="36"/>
      <c r="P140" s="36"/>
      <c r="Q140" s="36"/>
      <c r="R140" s="36"/>
      <c r="S140" s="36"/>
      <c r="T140" s="36"/>
      <c r="U140" s="36"/>
      <c r="V140" s="36"/>
      <c r="W140" s="36"/>
      <c r="X140" s="36"/>
      <c r="Y140" s="36"/>
      <c r="Z140" s="36"/>
    </row>
    <row r="141" spans="1:26" ht="14.25" customHeight="1">
      <c r="A141" s="51">
        <f>'Deskripsi-EYD'!A138</f>
        <v>137</v>
      </c>
      <c r="B141" s="51" t="str">
        <f>'Deskripsi-EYD'!B138</f>
        <v>TE03b</v>
      </c>
      <c r="C141" s="44" t="str">
        <f>'Deskripsi-EYD'!C138</f>
        <v>Tanda Hubung (-)</v>
      </c>
      <c r="D141" s="51" t="str">
        <f>IF('Deskripsi-EYD'!D138=0,"",'Deskripsi-EYD'!D138)</f>
        <v/>
      </c>
      <c r="E141" s="44" t="str">
        <f>'Deskripsi-EYD'!E138</f>
        <v>Tidak</v>
      </c>
      <c r="F141" s="51"/>
      <c r="G141" s="51"/>
      <c r="H141" s="51"/>
      <c r="I141" s="51"/>
      <c r="J141" s="51" t="s">
        <v>884</v>
      </c>
      <c r="K141" s="44" t="str">
        <f>'Deskripsi-EYD'!F138</f>
        <v>Tanda hubung digunakan untuk (b) menyambung huruf dalam kata yang dieja satu demi satu</v>
      </c>
      <c r="L141" s="36"/>
      <c r="M141" s="36"/>
      <c r="N141" s="36"/>
      <c r="O141" s="36"/>
      <c r="P141" s="36"/>
      <c r="Q141" s="36"/>
      <c r="R141" s="36"/>
      <c r="S141" s="36"/>
      <c r="T141" s="36"/>
      <c r="U141" s="36"/>
      <c r="V141" s="36"/>
      <c r="W141" s="36"/>
      <c r="X141" s="36"/>
      <c r="Y141" s="36"/>
      <c r="Z141" s="36"/>
    </row>
    <row r="142" spans="1:26" ht="14.25" customHeight="1">
      <c r="A142" s="51">
        <f>'Deskripsi-EYD'!A139</f>
        <v>138</v>
      </c>
      <c r="B142" s="51" t="str">
        <f>'Deskripsi-EYD'!B139</f>
        <v>TE03c</v>
      </c>
      <c r="C142" s="44" t="str">
        <f>'Deskripsi-EYD'!C139</f>
        <v>Tanda Hubung (-)</v>
      </c>
      <c r="D142" s="51" t="str">
        <f>IF('Deskripsi-EYD'!D139=0,"",'Deskripsi-EYD'!D139)</f>
        <v/>
      </c>
      <c r="E142" s="44" t="str">
        <f>'Deskripsi-EYD'!E139</f>
        <v>Tidak</v>
      </c>
      <c r="F142" s="51"/>
      <c r="G142" s="51"/>
      <c r="H142" s="51"/>
      <c r="I142" s="51"/>
      <c r="J142" s="51" t="s">
        <v>884</v>
      </c>
      <c r="K142" s="44" t="str">
        <f>'Deskripsi-EYD'!F139</f>
        <v>Tanda hubung digunakan untuk (c) menyatakan skor pertandingan.</v>
      </c>
      <c r="L142" s="36"/>
      <c r="M142" s="36"/>
      <c r="N142" s="36"/>
      <c r="O142" s="36"/>
      <c r="P142" s="36"/>
      <c r="Q142" s="36"/>
      <c r="R142" s="36"/>
      <c r="S142" s="36"/>
      <c r="T142" s="36"/>
      <c r="U142" s="36"/>
      <c r="V142" s="36"/>
      <c r="W142" s="36"/>
      <c r="X142" s="36"/>
      <c r="Y142" s="36"/>
      <c r="Z142" s="36"/>
    </row>
    <row r="143" spans="1:26" ht="14.25" customHeight="1">
      <c r="A143" s="51">
        <f>'Deskripsi-EYD'!A140</f>
        <v>139</v>
      </c>
      <c r="B143" s="51" t="str">
        <f>'Deskripsi-EYD'!B140</f>
        <v>TE04</v>
      </c>
      <c r="C143" s="44" t="str">
        <f>'Deskripsi-EYD'!C140</f>
        <v>Tanda Hubung (-)</v>
      </c>
      <c r="D143" s="51" t="str">
        <f>IF('Deskripsi-EYD'!D140=0,"",'Deskripsi-EYD'!D140)</f>
        <v/>
      </c>
      <c r="E143" s="44" t="str">
        <f>'Deskripsi-EYD'!E140</f>
        <v>Tidak</v>
      </c>
      <c r="F143" s="51"/>
      <c r="G143" s="51"/>
      <c r="H143" s="51"/>
      <c r="I143" s="51"/>
      <c r="J143" s="51" t="s">
        <v>884</v>
      </c>
      <c r="K143" s="44" t="str">
        <f>'Deskripsi-EYD'!F140</f>
        <v>Tanda hubung digunakan untuk memperjelas hubungan bagian kata atau ungkapan.</v>
      </c>
      <c r="L143" s="36"/>
      <c r="M143" s="36"/>
      <c r="N143" s="36"/>
      <c r="O143" s="36"/>
      <c r="P143" s="36"/>
      <c r="Q143" s="36"/>
      <c r="R143" s="36"/>
      <c r="S143" s="36"/>
      <c r="T143" s="36"/>
      <c r="U143" s="36"/>
      <c r="V143" s="36"/>
      <c r="W143" s="36"/>
      <c r="X143" s="36"/>
      <c r="Y143" s="36"/>
      <c r="Z143" s="36"/>
    </row>
    <row r="144" spans="1:26" ht="14.25" customHeight="1">
      <c r="A144" s="51">
        <f>'Deskripsi-EYD'!A141</f>
        <v>140</v>
      </c>
      <c r="B144" s="51" t="str">
        <f>'Deskripsi-EYD'!B141</f>
        <v>TE05</v>
      </c>
      <c r="C144" s="44" t="str">
        <f>'Deskripsi-EYD'!C141</f>
        <v>Tanda Hubung (-)</v>
      </c>
      <c r="D144" s="51" t="str">
        <f>IF('Deskripsi-EYD'!D141=0,"",'Deskripsi-EYD'!D141)</f>
        <v/>
      </c>
      <c r="E144" s="44" t="str">
        <f>'Deskripsi-EYD'!E141</f>
        <v>Sebagian</v>
      </c>
      <c r="F144" s="51" t="s">
        <v>45</v>
      </c>
      <c r="G144" s="51" t="s">
        <v>873</v>
      </c>
      <c r="H144" s="51" t="s">
        <v>860</v>
      </c>
      <c r="I144" s="51" t="s">
        <v>853</v>
      </c>
      <c r="J144" s="51" t="s">
        <v>913</v>
      </c>
      <c r="K144" s="44" t="str">
        <f>'Deskripsi-EYD'!F141</f>
        <v>Tanda hubung digunakan untuk merangkaikan unsur yang berbeda, yaitu di antara huruf kapital dan nonkapital serta di antara huruf dan angka.</v>
      </c>
      <c r="L144" s="36"/>
      <c r="M144" s="36"/>
      <c r="N144" s="36"/>
      <c r="O144" s="36"/>
      <c r="P144" s="36"/>
      <c r="Q144" s="36"/>
      <c r="R144" s="36"/>
      <c r="S144" s="36"/>
      <c r="T144" s="36"/>
      <c r="U144" s="36"/>
      <c r="V144" s="36"/>
      <c r="W144" s="36"/>
      <c r="X144" s="36"/>
      <c r="Y144" s="36"/>
      <c r="Z144" s="36"/>
    </row>
    <row r="145" spans="1:26" ht="14.25" customHeight="1">
      <c r="A145" s="51">
        <f>'Deskripsi-EYD'!A142</f>
        <v>141</v>
      </c>
      <c r="B145" s="51" t="str">
        <f>'Deskripsi-EYD'!B142</f>
        <v>TE06</v>
      </c>
      <c r="C145" s="44" t="str">
        <f>'Deskripsi-EYD'!C142</f>
        <v>Tanda Hubung (-)</v>
      </c>
      <c r="D145" s="51" t="str">
        <f>IF('Deskripsi-EYD'!D142=0,"",'Deskripsi-EYD'!D142)</f>
        <v/>
      </c>
      <c r="E145" s="44" t="str">
        <f>'Deskripsi-EYD'!E142</f>
        <v>Tidak</v>
      </c>
      <c r="F145" s="51"/>
      <c r="G145" s="51"/>
      <c r="H145" s="51"/>
      <c r="I145" s="51"/>
      <c r="J145" s="51" t="s">
        <v>884</v>
      </c>
      <c r="K145" s="44" t="str">
        <f>'Deskripsi-EYD'!F142</f>
        <v>Tanda hubung tidak digunakan di antara huruf dan angka jika angka tersebut melambangkan jumlah huruf.</v>
      </c>
      <c r="L145" s="36"/>
      <c r="M145" s="36"/>
      <c r="N145" s="36"/>
      <c r="O145" s="36"/>
      <c r="P145" s="36"/>
      <c r="Q145" s="36"/>
      <c r="R145" s="36"/>
      <c r="S145" s="36"/>
      <c r="T145" s="36"/>
      <c r="U145" s="36"/>
      <c r="V145" s="36"/>
      <c r="W145" s="36"/>
      <c r="X145" s="36"/>
      <c r="Y145" s="36"/>
      <c r="Z145" s="36"/>
    </row>
    <row r="146" spans="1:26" ht="14.25" customHeight="1">
      <c r="A146" s="51">
        <f>'Deskripsi-EYD'!A143</f>
        <v>142</v>
      </c>
      <c r="B146" s="51" t="str">
        <f>'Deskripsi-EYD'!B143</f>
        <v>TE07</v>
      </c>
      <c r="C146" s="44" t="str">
        <f>'Deskripsi-EYD'!C143</f>
        <v>Tanda Hubung (-)</v>
      </c>
      <c r="D146" s="51" t="str">
        <f>IF('Deskripsi-EYD'!D143=0,"",'Deskripsi-EYD'!D143)</f>
        <v/>
      </c>
      <c r="E146" s="44" t="str">
        <f>'Deskripsi-EYD'!E143</f>
        <v>Tidak</v>
      </c>
      <c r="F146" s="51"/>
      <c r="G146" s="51"/>
      <c r="H146" s="51"/>
      <c r="I146" s="51"/>
      <c r="J146" s="51" t="s">
        <v>914</v>
      </c>
      <c r="K146" s="44" t="str">
        <f>'Deskripsi-EYD'!F143</f>
        <v>Tanda hubung digunakan untuk merangkai unsur bahasa Indonesia dengan unsur bahasa daerah, bahasa asing, atau slang.</v>
      </c>
      <c r="L146" s="36"/>
      <c r="M146" s="36"/>
      <c r="N146" s="36"/>
      <c r="O146" s="36"/>
      <c r="P146" s="36"/>
      <c r="Q146" s="36"/>
      <c r="R146" s="36"/>
      <c r="S146" s="36"/>
      <c r="T146" s="36"/>
      <c r="U146" s="36"/>
      <c r="V146" s="36"/>
      <c r="W146" s="36"/>
      <c r="X146" s="36"/>
      <c r="Y146" s="36"/>
      <c r="Z146" s="36"/>
    </row>
    <row r="147" spans="1:26" ht="14.25" customHeight="1">
      <c r="A147" s="51">
        <f>'Deskripsi-EYD'!A144</f>
        <v>143</v>
      </c>
      <c r="B147" s="51" t="str">
        <f>'Deskripsi-EYD'!B144</f>
        <v>TE08</v>
      </c>
      <c r="C147" s="44" t="str">
        <f>'Deskripsi-EYD'!C144</f>
        <v>Tanda Hubung (-)</v>
      </c>
      <c r="D147" s="51" t="str">
        <f>IF('Deskripsi-EYD'!D144=0,"",'Deskripsi-EYD'!D144)</f>
        <v/>
      </c>
      <c r="E147" s="44" t="str">
        <f>'Deskripsi-EYD'!E144</f>
        <v>Tidak</v>
      </c>
      <c r="F147" s="51"/>
      <c r="G147" s="51"/>
      <c r="H147" s="51"/>
      <c r="I147" s="51"/>
      <c r="J147" s="51" t="s">
        <v>884</v>
      </c>
      <c r="K147" s="44" t="str">
        <f>'Deskripsi-EYD'!F144</f>
        <v>Tanda hubung digunakan untuk menandai imbuhan atau bentuk terikat yang menjadi objek bahasan.</v>
      </c>
      <c r="L147" s="36"/>
      <c r="M147" s="36"/>
      <c r="N147" s="36"/>
      <c r="O147" s="36"/>
      <c r="P147" s="36"/>
      <c r="Q147" s="36"/>
      <c r="R147" s="36"/>
      <c r="S147" s="36"/>
      <c r="T147" s="36"/>
      <c r="U147" s="36"/>
      <c r="V147" s="36"/>
      <c r="W147" s="36"/>
      <c r="X147" s="36"/>
      <c r="Y147" s="36"/>
      <c r="Z147" s="36"/>
    </row>
    <row r="148" spans="1:26" ht="14.25" customHeight="1">
      <c r="A148" s="51">
        <f>'Deskripsi-EYD'!A145</f>
        <v>144</v>
      </c>
      <c r="B148" s="51" t="str">
        <f>'Deskripsi-EYD'!B145</f>
        <v>TE09</v>
      </c>
      <c r="C148" s="44" t="str">
        <f>'Deskripsi-EYD'!C145</f>
        <v>Tanda Hubung (-)</v>
      </c>
      <c r="D148" s="51" t="str">
        <f>IF('Deskripsi-EYD'!D145=0,"",'Deskripsi-EYD'!D145)</f>
        <v/>
      </c>
      <c r="E148" s="44" t="str">
        <f>'Deskripsi-EYD'!E145</f>
        <v>Sebagian</v>
      </c>
      <c r="F148" s="51" t="s">
        <v>45</v>
      </c>
      <c r="G148" s="51" t="s">
        <v>859</v>
      </c>
      <c r="H148" s="51" t="s">
        <v>845</v>
      </c>
      <c r="I148" s="51" t="s">
        <v>846</v>
      </c>
      <c r="J148" s="51" t="s">
        <v>915</v>
      </c>
      <c r="K148" s="44" t="str">
        <f>'Deskripsi-EYD'!F145</f>
        <v>Tanda hubung digunakan untuk menandai dua unsur yang merupakan satu kesatuan.</v>
      </c>
      <c r="L148" s="36"/>
      <c r="M148" s="36"/>
      <c r="N148" s="36"/>
      <c r="O148" s="36"/>
      <c r="P148" s="36"/>
      <c r="Q148" s="36"/>
      <c r="R148" s="36"/>
      <c r="S148" s="36"/>
      <c r="T148" s="36"/>
      <c r="U148" s="36"/>
      <c r="V148" s="36"/>
      <c r="W148" s="36"/>
      <c r="X148" s="36"/>
      <c r="Y148" s="36"/>
      <c r="Z148" s="36"/>
    </row>
    <row r="149" spans="1:26" ht="14.25" customHeight="1">
      <c r="A149" s="51">
        <f>'Deskripsi-EYD'!A146</f>
        <v>145</v>
      </c>
      <c r="B149" s="51" t="str">
        <f>'Deskripsi-EYD'!B146</f>
        <v>TF01</v>
      </c>
      <c r="C149" s="44" t="str">
        <f>'Deskripsi-EYD'!C146</f>
        <v>Tanda Pisah (—)</v>
      </c>
      <c r="D149" s="51" t="str">
        <f>IF('Deskripsi-EYD'!D146=0,"",'Deskripsi-EYD'!D146)</f>
        <v/>
      </c>
      <c r="E149" s="44" t="str">
        <f>'Deskripsi-EYD'!E146</f>
        <v>Tidak</v>
      </c>
      <c r="F149" s="51"/>
      <c r="G149" s="51"/>
      <c r="H149" s="51"/>
      <c r="I149" s="51"/>
      <c r="J149" s="51" t="s">
        <v>884</v>
      </c>
      <c r="K149" s="44" t="str">
        <f>'Deskripsi-EYD'!F146</f>
        <v>Tanda pisah dapat digunakan untuk mengapit keterangan atau penjelasan yang bukan bagian utama kalimat.</v>
      </c>
      <c r="L149" s="36"/>
      <c r="M149" s="36"/>
      <c r="N149" s="36"/>
      <c r="O149" s="36"/>
      <c r="P149" s="36"/>
      <c r="Q149" s="36"/>
      <c r="R149" s="36"/>
      <c r="S149" s="36"/>
      <c r="T149" s="36"/>
      <c r="U149" s="36"/>
      <c r="V149" s="36"/>
      <c r="W149" s="36"/>
      <c r="X149" s="36"/>
      <c r="Y149" s="36"/>
      <c r="Z149" s="36"/>
    </row>
    <row r="150" spans="1:26" ht="14.25" customHeight="1">
      <c r="A150" s="51">
        <f>'Deskripsi-EYD'!A147</f>
        <v>146</v>
      </c>
      <c r="B150" s="51" t="str">
        <f>'Deskripsi-EYD'!B147</f>
        <v>TF02</v>
      </c>
      <c r="C150" s="44" t="str">
        <f>'Deskripsi-EYD'!C147</f>
        <v>Tanda Pisah (—)</v>
      </c>
      <c r="D150" s="51" t="str">
        <f>IF('Deskripsi-EYD'!D147=0,"",'Deskripsi-EYD'!D147)</f>
        <v/>
      </c>
      <c r="E150" s="44" t="str">
        <f>'Deskripsi-EYD'!E147</f>
        <v>Tidak</v>
      </c>
      <c r="F150" s="51"/>
      <c r="G150" s="51"/>
      <c r="H150" s="51"/>
      <c r="I150" s="51"/>
      <c r="J150" s="51" t="s">
        <v>884</v>
      </c>
      <c r="K150" s="44" t="str">
        <f>'Deskripsi-EYD'!F147</f>
        <v>Tanda pisah dapat digunakan untuk mengapit keterangan atau penjelasan yang merupakan bagian utama kalimat dan dapat saling menggantikan dengan bagian yang dijelaskan.</v>
      </c>
      <c r="L150" s="36"/>
      <c r="M150" s="36"/>
      <c r="N150" s="36"/>
      <c r="O150" s="36"/>
      <c r="P150" s="36"/>
      <c r="Q150" s="36"/>
      <c r="R150" s="36"/>
      <c r="S150" s="36"/>
      <c r="T150" s="36"/>
      <c r="U150" s="36"/>
      <c r="V150" s="36"/>
      <c r="W150" s="36"/>
      <c r="X150" s="36"/>
      <c r="Y150" s="36"/>
      <c r="Z150" s="36"/>
    </row>
    <row r="151" spans="1:26" ht="14.25" customHeight="1">
      <c r="A151" s="51">
        <f>'Deskripsi-EYD'!A148</f>
        <v>147</v>
      </c>
      <c r="B151" s="51" t="str">
        <f>'Deskripsi-EYD'!B148</f>
        <v>TF03</v>
      </c>
      <c r="C151" s="44" t="str">
        <f>'Deskripsi-EYD'!C148</f>
        <v>Tanda Pisah (—)</v>
      </c>
      <c r="D151" s="51" t="str">
        <f>IF('Deskripsi-EYD'!D148=0,"",'Deskripsi-EYD'!D148)</f>
        <v/>
      </c>
      <c r="E151" s="44" t="str">
        <f>'Deskripsi-EYD'!E148</f>
        <v>Tidak</v>
      </c>
      <c r="F151" s="51"/>
      <c r="G151" s="51"/>
      <c r="H151" s="51"/>
      <c r="I151" s="51"/>
      <c r="J151" s="51" t="s">
        <v>884</v>
      </c>
      <c r="K151" s="44" t="str">
        <f>'Deskripsi-EYD'!F148</f>
        <v>Tanda pisah digunakan di antara dua bilangan, tanggal (hari, bulan, tahun), atau tempat yang berarti 'sampai dengan' atau 'sampai ke'.</v>
      </c>
      <c r="L151" s="36"/>
      <c r="M151" s="36"/>
      <c r="N151" s="36"/>
      <c r="O151" s="36"/>
      <c r="P151" s="36"/>
      <c r="Q151" s="36"/>
      <c r="R151" s="36"/>
      <c r="S151" s="36"/>
      <c r="T151" s="36"/>
      <c r="U151" s="36"/>
      <c r="V151" s="36"/>
      <c r="W151" s="36"/>
      <c r="X151" s="36"/>
      <c r="Y151" s="36"/>
      <c r="Z151" s="36"/>
    </row>
    <row r="152" spans="1:26" ht="14.25" customHeight="1">
      <c r="A152" s="51">
        <f>'Deskripsi-EYD'!A149</f>
        <v>148</v>
      </c>
      <c r="B152" s="51" t="str">
        <f>'Deskripsi-EYD'!B149</f>
        <v>TG01</v>
      </c>
      <c r="C152" s="44" t="str">
        <f>'Deskripsi-EYD'!C149</f>
        <v>Tanda Tanya (?)</v>
      </c>
      <c r="D152" s="51" t="str">
        <f>IF('Deskripsi-EYD'!D149=0,"",'Deskripsi-EYD'!D149)</f>
        <v/>
      </c>
      <c r="E152" s="44" t="str">
        <f>'Deskripsi-EYD'!E149</f>
        <v>Tidak</v>
      </c>
      <c r="F152" s="51"/>
      <c r="G152" s="51"/>
      <c r="H152" s="51"/>
      <c r="I152" s="51"/>
      <c r="J152" s="51" t="s">
        <v>884</v>
      </c>
      <c r="K152" s="44" t="str">
        <f>'Deskripsi-EYD'!F149</f>
        <v>Tanda tanya digunakan pada akhir kalimat tanya.</v>
      </c>
      <c r="L152" s="36"/>
      <c r="M152" s="36"/>
      <c r="N152" s="36"/>
      <c r="O152" s="36"/>
      <c r="P152" s="36"/>
      <c r="Q152" s="36"/>
      <c r="R152" s="36"/>
      <c r="S152" s="36"/>
      <c r="T152" s="36"/>
      <c r="U152" s="36"/>
      <c r="V152" s="36"/>
      <c r="W152" s="36"/>
      <c r="X152" s="36"/>
      <c r="Y152" s="36"/>
      <c r="Z152" s="36"/>
    </row>
    <row r="153" spans="1:26" ht="14.25" customHeight="1">
      <c r="A153" s="51">
        <f>'Deskripsi-EYD'!A150</f>
        <v>149</v>
      </c>
      <c r="B153" s="51" t="str">
        <f>'Deskripsi-EYD'!B150</f>
        <v>TG02</v>
      </c>
      <c r="C153" s="44" t="str">
        <f>'Deskripsi-EYD'!C150</f>
        <v>Tanda Tanya (?)</v>
      </c>
      <c r="D153" s="51" t="str">
        <f>IF('Deskripsi-EYD'!D150=0,"",'Deskripsi-EYD'!D150)</f>
        <v/>
      </c>
      <c r="E153" s="44" t="str">
        <f>'Deskripsi-EYD'!E150</f>
        <v>Tidak</v>
      </c>
      <c r="F153" s="51"/>
      <c r="G153" s="51"/>
      <c r="H153" s="51"/>
      <c r="I153" s="51"/>
      <c r="J153" s="51" t="s">
        <v>884</v>
      </c>
      <c r="K153" s="44" t="str">
        <f>'Deskripsi-EYD'!F150</f>
        <v>Tanda tanya digunakan di dalam tanda kurung untuk menyatakan bagian kalimat yang diragukan atau yang kurang dapat dibuktikan kebenarannya.</v>
      </c>
      <c r="L153" s="36"/>
      <c r="M153" s="36"/>
      <c r="N153" s="36"/>
      <c r="O153" s="36"/>
      <c r="P153" s="36"/>
      <c r="Q153" s="36"/>
      <c r="R153" s="36"/>
      <c r="S153" s="36"/>
      <c r="T153" s="36"/>
      <c r="U153" s="36"/>
      <c r="V153" s="36"/>
      <c r="W153" s="36"/>
      <c r="X153" s="36"/>
      <c r="Y153" s="36"/>
      <c r="Z153" s="36"/>
    </row>
    <row r="154" spans="1:26" ht="14.25" customHeight="1">
      <c r="A154" s="51">
        <f>'Deskripsi-EYD'!A151</f>
        <v>150</v>
      </c>
      <c r="B154" s="51" t="str">
        <f>'Deskripsi-EYD'!B151</f>
        <v>TH01</v>
      </c>
      <c r="C154" s="44" t="str">
        <f>'Deskripsi-EYD'!C151</f>
        <v>Tanda Seru (!)</v>
      </c>
      <c r="D154" s="51" t="str">
        <f>IF('Deskripsi-EYD'!D151=0,"",'Deskripsi-EYD'!D151)</f>
        <v/>
      </c>
      <c r="E154" s="44" t="str">
        <f>'Deskripsi-EYD'!E151</f>
        <v>Sebagian</v>
      </c>
      <c r="F154" s="51" t="s">
        <v>848</v>
      </c>
      <c r="G154" s="51" t="s">
        <v>849</v>
      </c>
      <c r="H154" s="51" t="s">
        <v>850</v>
      </c>
      <c r="I154" s="51" t="s">
        <v>851</v>
      </c>
      <c r="J154" s="51" t="s">
        <v>916</v>
      </c>
      <c r="K154" s="44" t="str">
        <f>'Deskripsi-EYD'!F151</f>
        <v>Tanda seru digunakan untuk mengakhiri ungkapan yang menggambarkan kekaguman, kesungguhan, emosi yang kuat, seruan, atau perintah.</v>
      </c>
      <c r="L154" s="36"/>
      <c r="M154" s="36"/>
      <c r="N154" s="36"/>
      <c r="O154" s="36"/>
      <c r="P154" s="36"/>
      <c r="Q154" s="36"/>
      <c r="R154" s="36"/>
      <c r="S154" s="36"/>
      <c r="T154" s="36"/>
      <c r="U154" s="36"/>
      <c r="V154" s="36"/>
      <c r="W154" s="36"/>
      <c r="X154" s="36"/>
      <c r="Y154" s="36"/>
      <c r="Z154" s="36"/>
    </row>
    <row r="155" spans="1:26" ht="14.25" customHeight="1">
      <c r="A155" s="51">
        <f>'Deskripsi-EYD'!A152</f>
        <v>151</v>
      </c>
      <c r="B155" s="51" t="str">
        <f>'Deskripsi-EYD'!B152</f>
        <v>TI01</v>
      </c>
      <c r="C155" s="44" t="str">
        <f>'Deskripsi-EYD'!C152</f>
        <v>Tanda Elipsis (…)</v>
      </c>
      <c r="D155" s="51" t="str">
        <f>IF('Deskripsi-EYD'!D152=0,"",'Deskripsi-EYD'!D152)</f>
        <v/>
      </c>
      <c r="E155" s="44" t="str">
        <f>'Deskripsi-EYD'!E152</f>
        <v>Tidak</v>
      </c>
      <c r="F155" s="51"/>
      <c r="G155" s="51"/>
      <c r="H155" s="51"/>
      <c r="I155" s="51"/>
      <c r="J155" s="51" t="s">
        <v>884</v>
      </c>
      <c r="K155" s="44" t="str">
        <f>'Deskripsi-EYD'!F152</f>
        <v>Tanda elipsis digunakan untuk menunjukkan bahwa dalam suatu kalimat atau kutipan ada bagian yang dihilangkan atau tidak disebutkan.</v>
      </c>
      <c r="L155" s="36"/>
      <c r="M155" s="36"/>
      <c r="N155" s="36"/>
      <c r="O155" s="36"/>
      <c r="P155" s="36"/>
      <c r="Q155" s="36"/>
      <c r="R155" s="36"/>
      <c r="S155" s="36"/>
      <c r="T155" s="36"/>
      <c r="U155" s="36"/>
      <c r="V155" s="36"/>
      <c r="W155" s="36"/>
      <c r="X155" s="36"/>
      <c r="Y155" s="36"/>
      <c r="Z155" s="36"/>
    </row>
    <row r="156" spans="1:26" ht="14.25" customHeight="1">
      <c r="A156" s="51">
        <f>'Deskripsi-EYD'!A153</f>
        <v>152</v>
      </c>
      <c r="B156" s="51" t="str">
        <f>'Deskripsi-EYD'!B153</f>
        <v>TI02</v>
      </c>
      <c r="C156" s="44" t="str">
        <f>'Deskripsi-EYD'!C153</f>
        <v>Tanda Elipsis (…)</v>
      </c>
      <c r="D156" s="51" t="str">
        <f>IF('Deskripsi-EYD'!D153=0,"",'Deskripsi-EYD'!D153)</f>
        <v/>
      </c>
      <c r="E156" s="44" t="str">
        <f>'Deskripsi-EYD'!E153</f>
        <v>Tidak</v>
      </c>
      <c r="F156" s="51"/>
      <c r="G156" s="51"/>
      <c r="H156" s="51"/>
      <c r="I156" s="51"/>
      <c r="J156" s="51" t="s">
        <v>884</v>
      </c>
      <c r="K156" s="44" t="str">
        <f>'Deskripsi-EYD'!F153</f>
        <v>Tanda elipsis digunakan untuk menulis ujaran yang tidak selesai dalam dialog.</v>
      </c>
      <c r="L156" s="36"/>
      <c r="M156" s="36"/>
      <c r="N156" s="36"/>
      <c r="O156" s="36"/>
      <c r="P156" s="36"/>
      <c r="Q156" s="36"/>
      <c r="R156" s="36"/>
      <c r="S156" s="36"/>
      <c r="T156" s="36"/>
      <c r="U156" s="36"/>
      <c r="V156" s="36"/>
      <c r="W156" s="36"/>
      <c r="X156" s="36"/>
      <c r="Y156" s="36"/>
      <c r="Z156" s="36"/>
    </row>
    <row r="157" spans="1:26" ht="14.25" customHeight="1">
      <c r="A157" s="51">
        <f>'Deskripsi-EYD'!A154</f>
        <v>153</v>
      </c>
      <c r="B157" s="51" t="str">
        <f>'Deskripsi-EYD'!B154</f>
        <v>TI03</v>
      </c>
      <c r="C157" s="44" t="str">
        <f>'Deskripsi-EYD'!C154</f>
        <v>Tanda Elipsis (…)</v>
      </c>
      <c r="D157" s="51" t="str">
        <f>IF('Deskripsi-EYD'!D154=0,"",'Deskripsi-EYD'!D154)</f>
        <v/>
      </c>
      <c r="E157" s="44" t="str">
        <f>'Deskripsi-EYD'!E154</f>
        <v>Tidak</v>
      </c>
      <c r="F157" s="51"/>
      <c r="G157" s="51"/>
      <c r="H157" s="51"/>
      <c r="I157" s="51"/>
      <c r="J157" s="51" t="s">
        <v>884</v>
      </c>
      <c r="K157" s="44" t="str">
        <f>'Deskripsi-EYD'!F154</f>
        <v>Tanda elipsis digunakan untuk menandai jeda panjang dalam tuturan yang dituliskan.</v>
      </c>
      <c r="L157" s="36"/>
      <c r="M157" s="36"/>
      <c r="N157" s="36"/>
      <c r="O157" s="36"/>
      <c r="P157" s="36"/>
      <c r="Q157" s="36"/>
      <c r="R157" s="36"/>
      <c r="S157" s="36"/>
      <c r="T157" s="36"/>
      <c r="U157" s="36"/>
      <c r="V157" s="36"/>
      <c r="W157" s="36"/>
      <c r="X157" s="36"/>
      <c r="Y157" s="36"/>
      <c r="Z157" s="36"/>
    </row>
    <row r="158" spans="1:26" ht="14.25" customHeight="1">
      <c r="A158" s="51">
        <f>'Deskripsi-EYD'!A155</f>
        <v>154</v>
      </c>
      <c r="B158" s="51" t="str">
        <f>'Deskripsi-EYD'!B155</f>
        <v>TI04</v>
      </c>
      <c r="C158" s="44" t="str">
        <f>'Deskripsi-EYD'!C155</f>
        <v>Tanda Elipsis (…)</v>
      </c>
      <c r="D158" s="51" t="str">
        <f>IF('Deskripsi-EYD'!D155=0,"",'Deskripsi-EYD'!D155)</f>
        <v/>
      </c>
      <c r="E158" s="44" t="str">
        <f>'Deskripsi-EYD'!E155</f>
        <v>Tidak</v>
      </c>
      <c r="F158" s="51"/>
      <c r="G158" s="51"/>
      <c r="H158" s="51"/>
      <c r="I158" s="51"/>
      <c r="J158" s="51" t="s">
        <v>884</v>
      </c>
      <c r="K158" s="44" t="str">
        <f>'Deskripsi-EYD'!F155</f>
        <v>Tanda elipsis di akhir kalimat diikuti dengan tanda baca akhir kalimat berupa tanda titik, tanda tanya, atau tanda seru.</v>
      </c>
      <c r="L158" s="36"/>
      <c r="M158" s="36"/>
      <c r="N158" s="36"/>
      <c r="O158" s="36"/>
      <c r="P158" s="36"/>
      <c r="Q158" s="36"/>
      <c r="R158" s="36"/>
      <c r="S158" s="36"/>
      <c r="T158" s="36"/>
      <c r="U158" s="36"/>
      <c r="V158" s="36"/>
      <c r="W158" s="36"/>
      <c r="X158" s="36"/>
      <c r="Y158" s="36"/>
      <c r="Z158" s="36"/>
    </row>
    <row r="159" spans="1:26" ht="14.25" customHeight="1">
      <c r="A159" s="51">
        <f>'Deskripsi-EYD'!A156</f>
        <v>155</v>
      </c>
      <c r="B159" s="51" t="str">
        <f>'Deskripsi-EYD'!B156</f>
        <v>TJ01</v>
      </c>
      <c r="C159" s="44" t="str">
        <f>'Deskripsi-EYD'!C156</f>
        <v>Tanda Petik ("…")</v>
      </c>
      <c r="D159" s="51" t="str">
        <f>IF('Deskripsi-EYD'!D156=0,"",'Deskripsi-EYD'!D156)</f>
        <v/>
      </c>
      <c r="E159" s="44" t="str">
        <f>'Deskripsi-EYD'!E156</f>
        <v>Tidak</v>
      </c>
      <c r="F159" s="51"/>
      <c r="G159" s="51"/>
      <c r="H159" s="51"/>
      <c r="I159" s="51"/>
      <c r="J159" s="51" t="s">
        <v>910</v>
      </c>
      <c r="K159" s="44" t="str">
        <f>'Deskripsi-EYD'!F156</f>
        <v>Tanda petik digunakan untuk mengapit petikan langsung yang berasal dari pembicaraan, naskah, atau bahan tertulis lain.</v>
      </c>
      <c r="L159" s="36"/>
      <c r="M159" s="36"/>
      <c r="N159" s="36"/>
      <c r="O159" s="36"/>
      <c r="P159" s="36"/>
      <c r="Q159" s="36"/>
      <c r="R159" s="36"/>
      <c r="S159" s="36"/>
      <c r="T159" s="36"/>
      <c r="U159" s="36"/>
      <c r="V159" s="36"/>
      <c r="W159" s="36"/>
      <c r="X159" s="36"/>
      <c r="Y159" s="36"/>
      <c r="Z159" s="36"/>
    </row>
    <row r="160" spans="1:26" ht="14.25" customHeight="1">
      <c r="A160" s="51">
        <f>'Deskripsi-EYD'!A157</f>
        <v>156</v>
      </c>
      <c r="B160" s="51" t="str">
        <f>'Deskripsi-EYD'!B157</f>
        <v>TJ02</v>
      </c>
      <c r="C160" s="44" t="str">
        <f>'Deskripsi-EYD'!C157</f>
        <v>Tanda Petik ("…")</v>
      </c>
      <c r="D160" s="51" t="str">
        <f>IF('Deskripsi-EYD'!D157=0,"",'Deskripsi-EYD'!D157)</f>
        <v/>
      </c>
      <c r="E160" s="44" t="str">
        <f>'Deskripsi-EYD'!E157</f>
        <v>Tidak</v>
      </c>
      <c r="F160" s="51"/>
      <c r="G160" s="51"/>
      <c r="H160" s="51"/>
      <c r="I160" s="51"/>
      <c r="J160" s="51" t="s">
        <v>910</v>
      </c>
      <c r="K160" s="44" t="str">
        <f>'Deskripsi-EYD'!F157</f>
        <v>Tanda petik digunakan untuk mengapit judul puisi, judul lagu, judul artikel, judul naskah, judul bab buku, judul pidato/khotbah, atau tema/subtema yang terdapat di dalam kalimat.</v>
      </c>
      <c r="L160" s="36"/>
      <c r="M160" s="36"/>
      <c r="N160" s="36"/>
      <c r="O160" s="36"/>
      <c r="P160" s="36"/>
      <c r="Q160" s="36"/>
      <c r="R160" s="36"/>
      <c r="S160" s="36"/>
      <c r="T160" s="36"/>
      <c r="U160" s="36"/>
      <c r="V160" s="36"/>
      <c r="W160" s="36"/>
      <c r="X160" s="36"/>
      <c r="Y160" s="36"/>
      <c r="Z160" s="36"/>
    </row>
    <row r="161" spans="1:26" ht="14.25" customHeight="1">
      <c r="A161" s="51">
        <f>'Deskripsi-EYD'!A158</f>
        <v>157</v>
      </c>
      <c r="B161" s="51" t="str">
        <f>'Deskripsi-EYD'!B158</f>
        <v>TJ03</v>
      </c>
      <c r="C161" s="44" t="str">
        <f>'Deskripsi-EYD'!C158</f>
        <v>Tanda Petik ("…")</v>
      </c>
      <c r="D161" s="51" t="str">
        <f>IF('Deskripsi-EYD'!D158=0,"",'Deskripsi-EYD'!D158)</f>
        <v/>
      </c>
      <c r="E161" s="44" t="str">
        <f>'Deskripsi-EYD'!E158</f>
        <v>Tidak</v>
      </c>
      <c r="F161" s="51"/>
      <c r="G161" s="51"/>
      <c r="H161" s="51"/>
      <c r="I161" s="51"/>
      <c r="J161" s="51" t="s">
        <v>910</v>
      </c>
      <c r="K161" s="44" t="str">
        <f>'Deskripsi-EYD'!F158</f>
        <v>Tanda petik digunakan untuk mengapit istilah ilmiah yang kurang dikenal atau kata yang mempunyai arti khusus.</v>
      </c>
      <c r="L161" s="36"/>
      <c r="M161" s="36"/>
      <c r="N161" s="36"/>
      <c r="O161" s="36"/>
      <c r="P161" s="36"/>
      <c r="Q161" s="36"/>
      <c r="R161" s="36"/>
      <c r="S161" s="36"/>
      <c r="T161" s="36"/>
      <c r="U161" s="36"/>
      <c r="V161" s="36"/>
      <c r="W161" s="36"/>
      <c r="X161" s="36"/>
      <c r="Y161" s="36"/>
      <c r="Z161" s="36"/>
    </row>
    <row r="162" spans="1:26" ht="14.25" customHeight="1">
      <c r="A162" s="51">
        <f>'Deskripsi-EYD'!A159</f>
        <v>158</v>
      </c>
      <c r="B162" s="51" t="str">
        <f>'Deskripsi-EYD'!B159</f>
        <v>TK01</v>
      </c>
      <c r="C162" s="44" t="str">
        <f>'Deskripsi-EYD'!C159</f>
        <v>Tanda Petik Tunggal ('…')</v>
      </c>
      <c r="D162" s="51" t="str">
        <f>IF('Deskripsi-EYD'!D159=0,"",'Deskripsi-EYD'!D159)</f>
        <v/>
      </c>
      <c r="E162" s="44" t="str">
        <f>'Deskripsi-EYD'!E159</f>
        <v>Tidak</v>
      </c>
      <c r="F162" s="51"/>
      <c r="G162" s="51"/>
      <c r="H162" s="51"/>
      <c r="I162" s="51"/>
      <c r="J162" s="51" t="s">
        <v>884</v>
      </c>
      <c r="K162" s="44" t="str">
        <f>'Deskripsi-EYD'!F159</f>
        <v>Tanda petik tunggal digunakan untuk mengapit petikan yang terdapat dalam petikan lain.</v>
      </c>
      <c r="L162" s="36"/>
      <c r="M162" s="36"/>
      <c r="N162" s="36"/>
      <c r="O162" s="36"/>
      <c r="P162" s="36"/>
      <c r="Q162" s="36"/>
      <c r="R162" s="36"/>
      <c r="S162" s="36"/>
      <c r="T162" s="36"/>
      <c r="U162" s="36"/>
      <c r="V162" s="36"/>
      <c r="W162" s="36"/>
      <c r="X162" s="36"/>
      <c r="Y162" s="36"/>
      <c r="Z162" s="36"/>
    </row>
    <row r="163" spans="1:26" ht="14.25" customHeight="1">
      <c r="A163" s="51">
        <f>'Deskripsi-EYD'!A160</f>
        <v>159</v>
      </c>
      <c r="B163" s="51" t="str">
        <f>'Deskripsi-EYD'!B160</f>
        <v>TK02</v>
      </c>
      <c r="C163" s="44" t="str">
        <f>'Deskripsi-EYD'!C160</f>
        <v>Tanda Petik Tunggal ('…')</v>
      </c>
      <c r="D163" s="51" t="str">
        <f>IF('Deskripsi-EYD'!D160=0,"",'Deskripsi-EYD'!D160)</f>
        <v/>
      </c>
      <c r="E163" s="44" t="str">
        <f>'Deskripsi-EYD'!E160</f>
        <v>Tidak</v>
      </c>
      <c r="F163" s="51"/>
      <c r="G163" s="51"/>
      <c r="H163" s="51"/>
      <c r="I163" s="51"/>
      <c r="J163" s="51" t="s">
        <v>910</v>
      </c>
      <c r="K163" s="44" t="str">
        <f>'Deskripsi-EYD'!F160</f>
        <v>Tanda petik tunggal digunakan untuk mengapit makna, padanan, atau penjelasan kata atau ungkapan.</v>
      </c>
      <c r="L163" s="36"/>
      <c r="M163" s="36"/>
      <c r="N163" s="36"/>
      <c r="O163" s="36"/>
      <c r="P163" s="36"/>
      <c r="Q163" s="36"/>
      <c r="R163" s="36"/>
      <c r="S163" s="36"/>
      <c r="T163" s="36"/>
      <c r="U163" s="36"/>
      <c r="V163" s="36"/>
      <c r="W163" s="36"/>
      <c r="X163" s="36"/>
      <c r="Y163" s="36"/>
      <c r="Z163" s="36"/>
    </row>
    <row r="164" spans="1:26" ht="14.25" customHeight="1">
      <c r="A164" s="51">
        <f>'Deskripsi-EYD'!A161</f>
        <v>160</v>
      </c>
      <c r="B164" s="51" t="str">
        <f>'Deskripsi-EYD'!B161</f>
        <v>TL01</v>
      </c>
      <c r="C164" s="44" t="str">
        <f>'Deskripsi-EYD'!C161</f>
        <v>Tanda Kurung ((…))</v>
      </c>
      <c r="D164" s="51" t="str">
        <f>IF('Deskripsi-EYD'!D161=0,"",'Deskripsi-EYD'!D161)</f>
        <v/>
      </c>
      <c r="E164" s="44" t="str">
        <f>'Deskripsi-EYD'!E161</f>
        <v>Tidak</v>
      </c>
      <c r="F164" s="51"/>
      <c r="G164" s="51"/>
      <c r="H164" s="51"/>
      <c r="I164" s="51"/>
      <c r="J164" s="51" t="s">
        <v>884</v>
      </c>
      <c r="K164" s="44" t="str">
        <f>'Deskripsi-EYD'!F161</f>
        <v>Tanda kurung digunakan untuk mengapit keterangan tambahan, seperti singkatan atau padanan kata asing.</v>
      </c>
      <c r="L164" s="36"/>
      <c r="M164" s="36"/>
      <c r="N164" s="36"/>
      <c r="O164" s="36"/>
      <c r="P164" s="36"/>
      <c r="Q164" s="36"/>
      <c r="R164" s="36"/>
      <c r="S164" s="36"/>
      <c r="T164" s="36"/>
      <c r="U164" s="36"/>
      <c r="V164" s="36"/>
      <c r="W164" s="36"/>
      <c r="X164" s="36"/>
      <c r="Y164" s="36"/>
      <c r="Z164" s="36"/>
    </row>
    <row r="165" spans="1:26" ht="14.25" customHeight="1">
      <c r="A165" s="51">
        <f>'Deskripsi-EYD'!A162</f>
        <v>161</v>
      </c>
      <c r="B165" s="51" t="str">
        <f>'Deskripsi-EYD'!B162</f>
        <v>TL02</v>
      </c>
      <c r="C165" s="44" t="str">
        <f>'Deskripsi-EYD'!C162</f>
        <v>Tanda Kurung ((…))</v>
      </c>
      <c r="D165" s="51" t="str">
        <f>IF('Deskripsi-EYD'!D162=0,"",'Deskripsi-EYD'!D162)</f>
        <v/>
      </c>
      <c r="E165" s="44" t="str">
        <f>'Deskripsi-EYD'!E162</f>
        <v>Tidak</v>
      </c>
      <c r="F165" s="51"/>
      <c r="G165" s="51"/>
      <c r="H165" s="51"/>
      <c r="I165" s="51"/>
      <c r="J165" s="51" t="s">
        <v>884</v>
      </c>
      <c r="K165" s="44" t="str">
        <f>'Deskripsi-EYD'!F162</f>
        <v>Tanda kurung digunakan untuk mengapit keterangan atau penjelasan yang bukan bagian utama kalimat.</v>
      </c>
      <c r="L165" s="36"/>
      <c r="M165" s="36"/>
      <c r="N165" s="36"/>
      <c r="O165" s="36"/>
      <c r="P165" s="36"/>
      <c r="Q165" s="36"/>
      <c r="R165" s="36"/>
      <c r="S165" s="36"/>
      <c r="T165" s="36"/>
      <c r="U165" s="36"/>
      <c r="V165" s="36"/>
      <c r="W165" s="36"/>
      <c r="X165" s="36"/>
      <c r="Y165" s="36"/>
      <c r="Z165" s="36"/>
    </row>
    <row r="166" spans="1:26" ht="14.25" customHeight="1">
      <c r="A166" s="51">
        <f>'Deskripsi-EYD'!A163</f>
        <v>162</v>
      </c>
      <c r="B166" s="51" t="str">
        <f>'Deskripsi-EYD'!B163</f>
        <v>TL03</v>
      </c>
      <c r="C166" s="44" t="str">
        <f>'Deskripsi-EYD'!C163</f>
        <v>Tanda Kurung ((…))</v>
      </c>
      <c r="D166" s="51" t="str">
        <f>IF('Deskripsi-EYD'!D163=0,"",'Deskripsi-EYD'!D163)</f>
        <v/>
      </c>
      <c r="E166" s="44" t="str">
        <f>'Deskripsi-EYD'!E163</f>
        <v>Tidak</v>
      </c>
      <c r="F166" s="51"/>
      <c r="G166" s="51"/>
      <c r="H166" s="51"/>
      <c r="I166" s="51"/>
      <c r="J166" s="51" t="s">
        <v>884</v>
      </c>
      <c r="K166" s="44" t="str">
        <f>'Deskripsi-EYD'!F163</f>
        <v>Tanda kurung digunakan untuk mengapit kata yang keberadaannya di dalam teks dapat dimunculkan atau dihilangkan.</v>
      </c>
      <c r="L166" s="36"/>
      <c r="M166" s="36"/>
      <c r="N166" s="36"/>
      <c r="O166" s="36"/>
      <c r="P166" s="36"/>
      <c r="Q166" s="36"/>
      <c r="R166" s="36"/>
      <c r="S166" s="36"/>
      <c r="T166" s="36"/>
      <c r="U166" s="36"/>
      <c r="V166" s="36"/>
      <c r="W166" s="36"/>
      <c r="X166" s="36"/>
      <c r="Y166" s="36"/>
      <c r="Z166" s="36"/>
    </row>
    <row r="167" spans="1:26" ht="14.25" customHeight="1">
      <c r="A167" s="51">
        <f>'Deskripsi-EYD'!A164</f>
        <v>163</v>
      </c>
      <c r="B167" s="51" t="str">
        <f>'Deskripsi-EYD'!B164</f>
        <v>TL04</v>
      </c>
      <c r="C167" s="44" t="str">
        <f>'Deskripsi-EYD'!C164</f>
        <v>Tanda Kurung ((…))</v>
      </c>
      <c r="D167" s="51" t="str">
        <f>IF('Deskripsi-EYD'!D164=0,"",'Deskripsi-EYD'!D164)</f>
        <v/>
      </c>
      <c r="E167" s="44" t="str">
        <f>'Deskripsi-EYD'!E164</f>
        <v>Tidak</v>
      </c>
      <c r="F167" s="51"/>
      <c r="G167" s="51"/>
      <c r="H167" s="51"/>
      <c r="I167" s="51"/>
      <c r="J167" s="51" t="s">
        <v>884</v>
      </c>
      <c r="K167" s="44" t="str">
        <f>'Deskripsi-EYD'!F164</f>
        <v>Tanda kurung digunakan untuk mengapit huruf atau angka sebagai penanda perincian yang ditulis ke samping atau ke bawah di dalam kalimat.</v>
      </c>
      <c r="L167" s="36"/>
      <c r="M167" s="36"/>
      <c r="N167" s="36"/>
      <c r="O167" s="36"/>
      <c r="P167" s="36"/>
      <c r="Q167" s="36"/>
      <c r="R167" s="36"/>
      <c r="S167" s="36"/>
      <c r="T167" s="36"/>
      <c r="U167" s="36"/>
      <c r="V167" s="36"/>
      <c r="W167" s="36"/>
      <c r="X167" s="36"/>
      <c r="Y167" s="36"/>
      <c r="Z167" s="36"/>
    </row>
    <row r="168" spans="1:26" ht="14.25" customHeight="1">
      <c r="A168" s="51">
        <f>'Deskripsi-EYD'!A165</f>
        <v>164</v>
      </c>
      <c r="B168" s="51" t="str">
        <f>'Deskripsi-EYD'!B165</f>
        <v>TM01</v>
      </c>
      <c r="C168" s="44" t="str">
        <f>'Deskripsi-EYD'!C165</f>
        <v>Tanda Kurung Siku ([…])</v>
      </c>
      <c r="D168" s="51" t="str">
        <f>IF('Deskripsi-EYD'!D165=0,"",'Deskripsi-EYD'!D165)</f>
        <v/>
      </c>
      <c r="E168" s="44" t="str">
        <f>'Deskripsi-EYD'!E165</f>
        <v>Tidak</v>
      </c>
      <c r="F168" s="51"/>
      <c r="G168" s="51"/>
      <c r="H168" s="51"/>
      <c r="I168" s="51"/>
      <c r="J168" s="51" t="s">
        <v>884</v>
      </c>
      <c r="K168" s="44" t="str">
        <f>'Deskripsi-EYD'!F165</f>
        <v>Tanda kurung siku digunakan untuk mengapit huruf, kata, atau kelompok kata sebagai koreksi atau tambahan atas kesalahan atau kekurangan di dalam naskah asli yang ditulis orang lain.</v>
      </c>
      <c r="L168" s="36"/>
      <c r="M168" s="36"/>
      <c r="N168" s="36"/>
      <c r="O168" s="36"/>
      <c r="P168" s="36"/>
      <c r="Q168" s="36"/>
      <c r="R168" s="36"/>
      <c r="S168" s="36"/>
      <c r="T168" s="36"/>
      <c r="U168" s="36"/>
      <c r="V168" s="36"/>
      <c r="W168" s="36"/>
      <c r="X168" s="36"/>
      <c r="Y168" s="36"/>
      <c r="Z168" s="36"/>
    </row>
    <row r="169" spans="1:26" ht="14.25" customHeight="1">
      <c r="A169" s="51">
        <f>'Deskripsi-EYD'!A166</f>
        <v>165</v>
      </c>
      <c r="B169" s="51" t="str">
        <f>'Deskripsi-EYD'!B166</f>
        <v>TM02</v>
      </c>
      <c r="C169" s="44" t="str">
        <f>'Deskripsi-EYD'!C166</f>
        <v>Tanda Kurung Siku ([…])</v>
      </c>
      <c r="D169" s="51" t="str">
        <f>IF('Deskripsi-EYD'!D166=0,"",'Deskripsi-EYD'!D166)</f>
        <v/>
      </c>
      <c r="E169" s="44" t="str">
        <f>'Deskripsi-EYD'!E166</f>
        <v>Tidak</v>
      </c>
      <c r="F169" s="51"/>
      <c r="G169" s="51"/>
      <c r="H169" s="51"/>
      <c r="I169" s="51"/>
      <c r="J169" s="51" t="s">
        <v>884</v>
      </c>
      <c r="K169" s="44" t="str">
        <f>'Deskripsi-EYD'!F166</f>
        <v>Tanda kurung siku digunakan untuk mengapit keterangan dalam kalimat penjelas yang terdapat dalam tanda kurung.</v>
      </c>
      <c r="L169" s="36"/>
      <c r="M169" s="36"/>
      <c r="N169" s="36"/>
      <c r="O169" s="36"/>
      <c r="P169" s="36"/>
      <c r="Q169" s="36"/>
      <c r="R169" s="36"/>
      <c r="S169" s="36"/>
      <c r="T169" s="36"/>
      <c r="U169" s="36"/>
      <c r="V169" s="36"/>
      <c r="W169" s="36"/>
      <c r="X169" s="36"/>
      <c r="Y169" s="36"/>
      <c r="Z169" s="36"/>
    </row>
    <row r="170" spans="1:26" ht="14.25" customHeight="1">
      <c r="A170" s="51">
        <f>'Deskripsi-EYD'!A167</f>
        <v>166</v>
      </c>
      <c r="B170" s="51" t="str">
        <f>'Deskripsi-EYD'!B167</f>
        <v>TN01</v>
      </c>
      <c r="C170" s="44" t="str">
        <f>'Deskripsi-EYD'!C167</f>
        <v>Tanda Garis Miring (/)</v>
      </c>
      <c r="D170" s="51" t="str">
        <f>IF('Deskripsi-EYD'!D167=0,"",'Deskripsi-EYD'!D167)</f>
        <v/>
      </c>
      <c r="E170" s="44" t="str">
        <f>'Deskripsi-EYD'!E167</f>
        <v>Tidak</v>
      </c>
      <c r="F170" s="51"/>
      <c r="G170" s="51"/>
      <c r="H170" s="51"/>
      <c r="I170" s="51"/>
      <c r="J170" s="51" t="s">
        <v>877</v>
      </c>
      <c r="K170" s="44" t="str">
        <f>'Deskripsi-EYD'!F167</f>
        <v>Tanda garis miring digunakan dalam nomor surat, nomor pada alamat, dan penandaan masa 1 tahun yang terbagi dalam 2 tahun takwim.</v>
      </c>
      <c r="L170" s="36"/>
      <c r="M170" s="36"/>
      <c r="N170" s="36"/>
      <c r="O170" s="36"/>
      <c r="P170" s="36"/>
      <c r="Q170" s="36"/>
      <c r="R170" s="36"/>
      <c r="S170" s="36"/>
      <c r="T170" s="36"/>
      <c r="U170" s="36"/>
      <c r="V170" s="36"/>
      <c r="W170" s="36"/>
      <c r="X170" s="36"/>
      <c r="Y170" s="36"/>
      <c r="Z170" s="36"/>
    </row>
    <row r="171" spans="1:26" ht="14.25" customHeight="1">
      <c r="A171" s="51">
        <f>'Deskripsi-EYD'!A168</f>
        <v>167</v>
      </c>
      <c r="B171" s="51" t="str">
        <f>'Deskripsi-EYD'!B168</f>
        <v>TN02</v>
      </c>
      <c r="C171" s="44" t="str">
        <f>'Deskripsi-EYD'!C168</f>
        <v>Tanda Garis Miring (/)</v>
      </c>
      <c r="D171" s="51" t="str">
        <f>IF('Deskripsi-EYD'!D168=0,"",'Deskripsi-EYD'!D168)</f>
        <v/>
      </c>
      <c r="E171" s="44" t="str">
        <f>'Deskripsi-EYD'!E168</f>
        <v>Tidak</v>
      </c>
      <c r="F171" s="51"/>
      <c r="G171" s="51"/>
      <c r="H171" s="51"/>
      <c r="I171" s="51"/>
      <c r="J171" s="51" t="s">
        <v>884</v>
      </c>
      <c r="K171" s="44" t="str">
        <f>'Deskripsi-EYD'!F168</f>
        <v>Tanda garis miring digunakan sebagai pengganti kata dan, atau, serta setiap.</v>
      </c>
      <c r="L171" s="36"/>
      <c r="M171" s="36"/>
      <c r="N171" s="36"/>
      <c r="O171" s="36"/>
      <c r="P171" s="36"/>
      <c r="Q171" s="36"/>
      <c r="R171" s="36"/>
      <c r="S171" s="36"/>
      <c r="T171" s="36"/>
      <c r="U171" s="36"/>
      <c r="V171" s="36"/>
      <c r="W171" s="36"/>
      <c r="X171" s="36"/>
      <c r="Y171" s="36"/>
      <c r="Z171" s="36"/>
    </row>
    <row r="172" spans="1:26" ht="14.25" customHeight="1">
      <c r="A172" s="51">
        <f>'Deskripsi-EYD'!A169</f>
        <v>168</v>
      </c>
      <c r="B172" s="51" t="str">
        <f>'Deskripsi-EYD'!B169</f>
        <v>TN03</v>
      </c>
      <c r="C172" s="44" t="str">
        <f>'Deskripsi-EYD'!C169</f>
        <v>Tanda Garis Miring (/)</v>
      </c>
      <c r="D172" s="51" t="str">
        <f>IF('Deskripsi-EYD'!D169=0,"",'Deskripsi-EYD'!D169)</f>
        <v/>
      </c>
      <c r="E172" s="44" t="str">
        <f>'Deskripsi-EYD'!E169</f>
        <v>Tidak</v>
      </c>
      <c r="F172" s="51"/>
      <c r="G172" s="51"/>
      <c r="H172" s="51"/>
      <c r="I172" s="51"/>
      <c r="J172" s="51" t="s">
        <v>884</v>
      </c>
      <c r="K172" s="44" t="str">
        <f>'Deskripsi-EYD'!F169</f>
        <v>Tanda garis miring digunakan untuk mengapit huruf, kata, atau kelompok kata sebagai koreksi atau pengurangan atas kesalahan atau kelebihan di dalam naskah asli yang ditulis orang lain.</v>
      </c>
      <c r="L172" s="36"/>
      <c r="M172" s="36"/>
      <c r="N172" s="36"/>
      <c r="O172" s="36"/>
      <c r="P172" s="36"/>
      <c r="Q172" s="36"/>
      <c r="R172" s="36"/>
      <c r="S172" s="36"/>
      <c r="T172" s="36"/>
      <c r="U172" s="36"/>
      <c r="V172" s="36"/>
      <c r="W172" s="36"/>
      <c r="X172" s="36"/>
      <c r="Y172" s="36"/>
      <c r="Z172" s="36"/>
    </row>
    <row r="173" spans="1:26" ht="14.25" customHeight="1">
      <c r="A173" s="51">
        <f>'Deskripsi-EYD'!A170</f>
        <v>169</v>
      </c>
      <c r="B173" s="51" t="str">
        <f>'Deskripsi-EYD'!B170</f>
        <v>TO01</v>
      </c>
      <c r="C173" s="44" t="str">
        <f>'Deskripsi-EYD'!C170</f>
        <v>Tanda Apostrof (')</v>
      </c>
      <c r="D173" s="51" t="str">
        <f>IF('Deskripsi-EYD'!D170=0,"",'Deskripsi-EYD'!D170)</f>
        <v/>
      </c>
      <c r="E173" s="44" t="str">
        <f>'Deskripsi-EYD'!E170</f>
        <v>Tidak</v>
      </c>
      <c r="F173" s="51"/>
      <c r="G173" s="51"/>
      <c r="H173" s="51"/>
      <c r="I173" s="51"/>
      <c r="J173" s="51" t="s">
        <v>884</v>
      </c>
      <c r="K173" s="44" t="str">
        <f>'Deskripsi-EYD'!F170</f>
        <v>Tanda apostrof dapat digunakan untuk menunjukkan penghilangan bagian kata atau bagian angka tahun dalam konteks tertentu.</v>
      </c>
      <c r="L173" s="36"/>
      <c r="M173" s="36"/>
      <c r="N173" s="36"/>
      <c r="O173" s="36"/>
      <c r="P173" s="36"/>
      <c r="Q173" s="36"/>
      <c r="R173" s="36"/>
      <c r="S173" s="36"/>
      <c r="T173" s="36"/>
      <c r="U173" s="36"/>
      <c r="V173" s="36"/>
      <c r="W173" s="36"/>
      <c r="X173" s="36"/>
      <c r="Y173" s="36"/>
      <c r="Z173" s="36"/>
    </row>
    <row r="174" spans="1:26" ht="14.25" customHeight="1">
      <c r="A174" s="47"/>
      <c r="B174" s="47"/>
      <c r="D174" s="47"/>
      <c r="F174" s="47"/>
      <c r="G174" s="47"/>
      <c r="H174" s="47"/>
      <c r="I174" s="47"/>
      <c r="J174" s="47"/>
    </row>
    <row r="175" spans="1:26" ht="14.25" customHeight="1">
      <c r="A175" s="47"/>
      <c r="B175" s="47"/>
      <c r="D175" s="47"/>
      <c r="F175" s="47"/>
      <c r="G175" s="47"/>
      <c r="H175" s="47"/>
      <c r="I175" s="47"/>
      <c r="J175" s="47"/>
    </row>
    <row r="176" spans="1:26" ht="14.25" customHeight="1">
      <c r="A176" s="47"/>
      <c r="B176" s="47"/>
      <c r="D176" s="47"/>
      <c r="F176" s="47"/>
      <c r="G176" s="47"/>
      <c r="H176" s="47"/>
      <c r="I176" s="47"/>
      <c r="J176" s="47"/>
    </row>
    <row r="177" spans="1:10" ht="14.25" customHeight="1">
      <c r="A177" s="47"/>
      <c r="B177" s="47"/>
      <c r="D177" s="47"/>
      <c r="F177" s="47"/>
      <c r="G177" s="47"/>
      <c r="H177" s="47"/>
      <c r="I177" s="47"/>
      <c r="J177" s="47"/>
    </row>
    <row r="178" spans="1:10" ht="14.25" customHeight="1">
      <c r="A178" s="47"/>
      <c r="B178" s="47"/>
      <c r="D178" s="47"/>
      <c r="F178" s="47"/>
      <c r="G178" s="47"/>
      <c r="H178" s="47"/>
      <c r="I178" s="47"/>
      <c r="J178" s="47"/>
    </row>
    <row r="179" spans="1:10" ht="14.25" customHeight="1">
      <c r="A179" s="47"/>
      <c r="B179" s="47"/>
      <c r="D179" s="47"/>
      <c r="F179" s="47"/>
      <c r="G179" s="47"/>
      <c r="H179" s="47"/>
      <c r="I179" s="47"/>
      <c r="J179" s="47"/>
    </row>
    <row r="180" spans="1:10" ht="14.25" customHeight="1">
      <c r="A180" s="47"/>
      <c r="B180" s="47"/>
      <c r="D180" s="47"/>
      <c r="F180" s="47"/>
      <c r="G180" s="47"/>
      <c r="H180" s="47"/>
      <c r="I180" s="47"/>
      <c r="J180" s="47"/>
    </row>
    <row r="181" spans="1:10" ht="14.25" customHeight="1">
      <c r="A181" s="47"/>
      <c r="B181" s="47"/>
      <c r="D181" s="47"/>
      <c r="F181" s="47"/>
      <c r="G181" s="47"/>
      <c r="H181" s="47"/>
      <c r="I181" s="47"/>
      <c r="J181" s="47"/>
    </row>
    <row r="182" spans="1:10" ht="14.25" customHeight="1">
      <c r="A182" s="47"/>
      <c r="B182" s="47"/>
      <c r="D182" s="47"/>
      <c r="F182" s="47"/>
      <c r="G182" s="47"/>
      <c r="H182" s="47"/>
      <c r="I182" s="47"/>
      <c r="J182" s="47"/>
    </row>
    <row r="183" spans="1:10" ht="14.25" customHeight="1">
      <c r="A183" s="47"/>
      <c r="B183" s="47"/>
      <c r="D183" s="47"/>
      <c r="F183" s="47"/>
      <c r="G183" s="47"/>
      <c r="H183" s="47"/>
      <c r="I183" s="47"/>
      <c r="J183" s="47"/>
    </row>
    <row r="184" spans="1:10" ht="14.25" customHeight="1">
      <c r="A184" s="47"/>
      <c r="B184" s="47"/>
      <c r="D184" s="47"/>
      <c r="F184" s="47"/>
      <c r="G184" s="47"/>
      <c r="H184" s="47"/>
      <c r="I184" s="47"/>
      <c r="J184" s="47"/>
    </row>
    <row r="185" spans="1:10" ht="14.25" customHeight="1">
      <c r="A185" s="47"/>
      <c r="B185" s="47"/>
      <c r="D185" s="47"/>
      <c r="F185" s="47"/>
      <c r="G185" s="47"/>
      <c r="H185" s="47"/>
      <c r="I185" s="47"/>
      <c r="J185" s="47"/>
    </row>
    <row r="186" spans="1:10" ht="14.25" customHeight="1">
      <c r="A186" s="47"/>
      <c r="B186" s="47"/>
      <c r="D186" s="47"/>
      <c r="F186" s="47"/>
      <c r="G186" s="47"/>
      <c r="H186" s="47"/>
      <c r="I186" s="47"/>
      <c r="J186" s="47"/>
    </row>
    <row r="187" spans="1:10" ht="14.25" customHeight="1">
      <c r="A187" s="47"/>
      <c r="B187" s="47"/>
      <c r="D187" s="47"/>
      <c r="F187" s="47"/>
      <c r="G187" s="47"/>
      <c r="H187" s="47"/>
      <c r="I187" s="47"/>
      <c r="J187" s="47"/>
    </row>
    <row r="188" spans="1:10" ht="14.25" customHeight="1">
      <c r="A188" s="47"/>
      <c r="B188" s="47"/>
      <c r="D188" s="47"/>
      <c r="F188" s="47"/>
      <c r="G188" s="47"/>
      <c r="H188" s="47"/>
      <c r="I188" s="47"/>
      <c r="J188" s="47"/>
    </row>
    <row r="189" spans="1:10" ht="14.25" customHeight="1">
      <c r="A189" s="47"/>
      <c r="B189" s="47"/>
      <c r="D189" s="47"/>
      <c r="F189" s="47"/>
      <c r="G189" s="47"/>
      <c r="H189" s="47"/>
      <c r="I189" s="47"/>
      <c r="J189" s="47"/>
    </row>
    <row r="190" spans="1:10" ht="14.25" customHeight="1">
      <c r="A190" s="47"/>
      <c r="B190" s="47"/>
      <c r="D190" s="47"/>
      <c r="F190" s="47"/>
      <c r="G190" s="47"/>
      <c r="H190" s="47"/>
      <c r="I190" s="47"/>
      <c r="J190" s="47"/>
    </row>
    <row r="191" spans="1:10" ht="14.25" customHeight="1">
      <c r="A191" s="47"/>
      <c r="B191" s="47"/>
      <c r="D191" s="47"/>
      <c r="F191" s="47"/>
      <c r="G191" s="47"/>
      <c r="H191" s="47"/>
      <c r="I191" s="47"/>
      <c r="J191" s="47"/>
    </row>
    <row r="192" spans="1:10" ht="14.25" customHeight="1">
      <c r="A192" s="47"/>
      <c r="B192" s="47"/>
      <c r="D192" s="47"/>
      <c r="F192" s="47"/>
      <c r="G192" s="47"/>
      <c r="H192" s="47"/>
      <c r="I192" s="47"/>
      <c r="J192" s="47"/>
    </row>
    <row r="193" spans="1:10" ht="14.25" customHeight="1">
      <c r="A193" s="47"/>
      <c r="B193" s="47"/>
      <c r="D193" s="47"/>
      <c r="F193" s="47"/>
      <c r="G193" s="47"/>
      <c r="H193" s="47"/>
      <c r="I193" s="47"/>
      <c r="J193" s="47"/>
    </row>
    <row r="194" spans="1:10" ht="14.25" customHeight="1">
      <c r="A194" s="47"/>
      <c r="B194" s="47"/>
      <c r="D194" s="47"/>
      <c r="F194" s="47"/>
      <c r="G194" s="47"/>
      <c r="H194" s="47"/>
      <c r="I194" s="47"/>
      <c r="J194" s="47"/>
    </row>
    <row r="195" spans="1:10" ht="14.25" customHeight="1">
      <c r="A195" s="47"/>
      <c r="B195" s="47"/>
      <c r="D195" s="47"/>
      <c r="F195" s="47"/>
      <c r="G195" s="47"/>
      <c r="H195" s="47"/>
      <c r="I195" s="47"/>
      <c r="J195" s="47"/>
    </row>
    <row r="196" spans="1:10" ht="14.25" customHeight="1">
      <c r="A196" s="47"/>
      <c r="B196" s="47"/>
      <c r="D196" s="47"/>
      <c r="F196" s="47"/>
      <c r="G196" s="47"/>
      <c r="H196" s="47"/>
      <c r="I196" s="47"/>
      <c r="J196" s="47"/>
    </row>
    <row r="197" spans="1:10" ht="14.25" customHeight="1">
      <c r="A197" s="47"/>
      <c r="B197" s="47"/>
      <c r="D197" s="47"/>
      <c r="F197" s="47"/>
      <c r="G197" s="47"/>
      <c r="H197" s="47"/>
      <c r="I197" s="47"/>
      <c r="J197" s="47"/>
    </row>
    <row r="198" spans="1:10" ht="14.25" customHeight="1">
      <c r="A198" s="47"/>
      <c r="B198" s="47"/>
      <c r="D198" s="47"/>
      <c r="F198" s="47"/>
      <c r="G198" s="47"/>
      <c r="H198" s="47"/>
      <c r="I198" s="47"/>
      <c r="J198" s="47"/>
    </row>
    <row r="199" spans="1:10" ht="14.25" customHeight="1">
      <c r="A199" s="47"/>
      <c r="B199" s="47"/>
      <c r="D199" s="47"/>
      <c r="F199" s="47"/>
      <c r="G199" s="47"/>
      <c r="H199" s="47"/>
      <c r="I199" s="47"/>
      <c r="J199" s="47"/>
    </row>
    <row r="200" spans="1:10" ht="14.25" customHeight="1">
      <c r="A200" s="47"/>
      <c r="B200" s="47"/>
      <c r="D200" s="47"/>
      <c r="F200" s="47"/>
      <c r="G200" s="47"/>
      <c r="H200" s="47"/>
      <c r="I200" s="47"/>
      <c r="J200" s="47"/>
    </row>
    <row r="201" spans="1:10" ht="14.25" customHeight="1">
      <c r="A201" s="47"/>
      <c r="B201" s="47"/>
      <c r="D201" s="47"/>
      <c r="F201" s="47"/>
      <c r="G201" s="47"/>
      <c r="H201" s="47"/>
      <c r="I201" s="47"/>
      <c r="J201" s="47"/>
    </row>
    <row r="202" spans="1:10" ht="14.25" customHeight="1">
      <c r="A202" s="47"/>
      <c r="B202" s="47"/>
      <c r="D202" s="47"/>
      <c r="F202" s="47"/>
      <c r="G202" s="47"/>
      <c r="H202" s="47"/>
      <c r="I202" s="47"/>
      <c r="J202" s="47"/>
    </row>
    <row r="203" spans="1:10" ht="14.25" customHeight="1">
      <c r="A203" s="47"/>
      <c r="B203" s="47"/>
      <c r="D203" s="47"/>
      <c r="F203" s="47"/>
      <c r="G203" s="47"/>
      <c r="H203" s="47"/>
      <c r="I203" s="47"/>
      <c r="J203" s="47"/>
    </row>
    <row r="204" spans="1:10" ht="14.25" customHeight="1">
      <c r="A204" s="47"/>
      <c r="B204" s="47"/>
      <c r="D204" s="47"/>
      <c r="F204" s="47"/>
      <c r="G204" s="47"/>
      <c r="H204" s="47"/>
      <c r="I204" s="47"/>
      <c r="J204" s="47"/>
    </row>
    <row r="205" spans="1:10" ht="14.25" customHeight="1">
      <c r="A205" s="47"/>
      <c r="B205" s="47"/>
      <c r="D205" s="47"/>
      <c r="F205" s="47"/>
      <c r="G205" s="47"/>
      <c r="H205" s="47"/>
      <c r="I205" s="47"/>
      <c r="J205" s="47"/>
    </row>
    <row r="206" spans="1:10" ht="14.25" customHeight="1">
      <c r="A206" s="47"/>
      <c r="B206" s="47"/>
      <c r="D206" s="47"/>
      <c r="F206" s="47"/>
      <c r="G206" s="47"/>
      <c r="H206" s="47"/>
      <c r="I206" s="47"/>
      <c r="J206" s="47"/>
    </row>
    <row r="207" spans="1:10" ht="14.25" customHeight="1">
      <c r="A207" s="47"/>
      <c r="B207" s="47"/>
      <c r="D207" s="47"/>
      <c r="F207" s="47"/>
      <c r="G207" s="47"/>
      <c r="H207" s="47"/>
      <c r="I207" s="47"/>
      <c r="J207" s="47"/>
    </row>
    <row r="208" spans="1:10" ht="14.25" customHeight="1">
      <c r="A208" s="47"/>
      <c r="B208" s="47"/>
      <c r="D208" s="47"/>
      <c r="F208" s="47"/>
      <c r="G208" s="47"/>
      <c r="H208" s="47"/>
      <c r="I208" s="47"/>
      <c r="J208" s="47"/>
    </row>
    <row r="209" spans="1:10" ht="14.25" customHeight="1">
      <c r="A209" s="47"/>
      <c r="B209" s="47"/>
      <c r="D209" s="47"/>
      <c r="F209" s="47"/>
      <c r="G209" s="47"/>
      <c r="H209" s="47"/>
      <c r="I209" s="47"/>
      <c r="J209" s="47"/>
    </row>
    <row r="210" spans="1:10" ht="14.25" customHeight="1">
      <c r="A210" s="47"/>
      <c r="B210" s="47"/>
      <c r="D210" s="47"/>
      <c r="F210" s="47"/>
      <c r="G210" s="47"/>
      <c r="H210" s="47"/>
      <c r="I210" s="47"/>
      <c r="J210" s="47"/>
    </row>
    <row r="211" spans="1:10" ht="14.25" customHeight="1">
      <c r="A211" s="47"/>
      <c r="B211" s="47"/>
      <c r="D211" s="47"/>
      <c r="F211" s="47"/>
      <c r="G211" s="47"/>
      <c r="H211" s="47"/>
      <c r="I211" s="47"/>
      <c r="J211" s="47"/>
    </row>
    <row r="212" spans="1:10" ht="14.25" customHeight="1">
      <c r="A212" s="47"/>
      <c r="B212" s="47"/>
      <c r="D212" s="47"/>
      <c r="F212" s="47"/>
      <c r="G212" s="47"/>
      <c r="H212" s="47"/>
      <c r="I212" s="47"/>
      <c r="J212" s="47"/>
    </row>
    <row r="213" spans="1:10" ht="14.25" customHeight="1">
      <c r="A213" s="47"/>
      <c r="B213" s="47"/>
      <c r="D213" s="47"/>
      <c r="F213" s="47"/>
      <c r="G213" s="47"/>
      <c r="H213" s="47"/>
      <c r="I213" s="47"/>
      <c r="J213" s="47"/>
    </row>
    <row r="214" spans="1:10" ht="14.25" customHeight="1">
      <c r="A214" s="47"/>
      <c r="B214" s="47"/>
      <c r="D214" s="47"/>
      <c r="F214" s="47"/>
      <c r="G214" s="47"/>
      <c r="H214" s="47"/>
      <c r="I214" s="47"/>
      <c r="J214" s="47"/>
    </row>
    <row r="215" spans="1:10" ht="14.25" customHeight="1">
      <c r="A215" s="47"/>
      <c r="B215" s="47"/>
      <c r="D215" s="47"/>
      <c r="F215" s="47"/>
      <c r="G215" s="47"/>
      <c r="H215" s="47"/>
      <c r="I215" s="47"/>
      <c r="J215" s="47"/>
    </row>
    <row r="216" spans="1:10" ht="14.25" customHeight="1">
      <c r="A216" s="47"/>
      <c r="B216" s="47"/>
      <c r="D216" s="47"/>
      <c r="F216" s="47"/>
      <c r="G216" s="47"/>
      <c r="H216" s="47"/>
      <c r="I216" s="47"/>
      <c r="J216" s="47"/>
    </row>
    <row r="217" spans="1:10" ht="14.25" customHeight="1">
      <c r="A217" s="47"/>
      <c r="B217" s="47"/>
      <c r="D217" s="47"/>
      <c r="F217" s="47"/>
      <c r="G217" s="47"/>
      <c r="H217" s="47"/>
      <c r="I217" s="47"/>
      <c r="J217" s="47"/>
    </row>
    <row r="218" spans="1:10" ht="14.25" customHeight="1">
      <c r="A218" s="47"/>
      <c r="B218" s="47"/>
      <c r="D218" s="47"/>
      <c r="F218" s="47"/>
      <c r="G218" s="47"/>
      <c r="H218" s="47"/>
      <c r="I218" s="47"/>
      <c r="J218" s="47"/>
    </row>
    <row r="219" spans="1:10" ht="14.25" customHeight="1">
      <c r="A219" s="47"/>
      <c r="B219" s="47"/>
      <c r="D219" s="47"/>
      <c r="F219" s="47"/>
      <c r="G219" s="47"/>
      <c r="H219" s="47"/>
      <c r="I219" s="47"/>
      <c r="J219" s="47"/>
    </row>
    <row r="220" spans="1:10" ht="14.25" customHeight="1">
      <c r="A220" s="47"/>
      <c r="B220" s="47"/>
      <c r="D220" s="47"/>
      <c r="F220" s="47"/>
      <c r="G220" s="47"/>
      <c r="H220" s="47"/>
      <c r="I220" s="47"/>
      <c r="J220" s="47"/>
    </row>
    <row r="221" spans="1:10" ht="14.25" customHeight="1">
      <c r="A221" s="47"/>
      <c r="B221" s="47"/>
      <c r="D221" s="47"/>
      <c r="F221" s="47"/>
      <c r="G221" s="47"/>
      <c r="H221" s="47"/>
      <c r="I221" s="47"/>
      <c r="J221" s="47"/>
    </row>
    <row r="222" spans="1:10" ht="14.25" customHeight="1">
      <c r="A222" s="47"/>
      <c r="B222" s="47"/>
      <c r="D222" s="47"/>
      <c r="F222" s="47"/>
      <c r="G222" s="47"/>
      <c r="H222" s="47"/>
      <c r="I222" s="47"/>
      <c r="J222" s="47"/>
    </row>
    <row r="223" spans="1:10" ht="14.25" customHeight="1">
      <c r="A223" s="47"/>
      <c r="B223" s="47"/>
      <c r="D223" s="47"/>
      <c r="F223" s="47"/>
      <c r="G223" s="47"/>
      <c r="H223" s="47"/>
      <c r="I223" s="47"/>
      <c r="J223" s="47"/>
    </row>
    <row r="224" spans="1:10" ht="14.25" customHeight="1">
      <c r="A224" s="47"/>
      <c r="B224" s="47"/>
      <c r="D224" s="47"/>
      <c r="F224" s="47"/>
      <c r="G224" s="47"/>
      <c r="H224" s="47"/>
      <c r="I224" s="47"/>
      <c r="J224" s="47"/>
    </row>
    <row r="225" spans="1:10" ht="14.25" customHeight="1">
      <c r="A225" s="47"/>
      <c r="B225" s="47"/>
      <c r="D225" s="47"/>
      <c r="F225" s="47"/>
      <c r="G225" s="47"/>
      <c r="H225" s="47"/>
      <c r="I225" s="47"/>
      <c r="J225" s="47"/>
    </row>
    <row r="226" spans="1:10" ht="14.25" customHeight="1">
      <c r="A226" s="47"/>
      <c r="B226" s="47"/>
      <c r="D226" s="47"/>
      <c r="F226" s="47"/>
      <c r="G226" s="47"/>
      <c r="H226" s="47"/>
      <c r="I226" s="47"/>
      <c r="J226" s="47"/>
    </row>
    <row r="227" spans="1:10" ht="14.25" customHeight="1">
      <c r="A227" s="47"/>
      <c r="B227" s="47"/>
      <c r="D227" s="47"/>
      <c r="F227" s="47"/>
      <c r="G227" s="47"/>
      <c r="H227" s="47"/>
      <c r="I227" s="47"/>
      <c r="J227" s="47"/>
    </row>
    <row r="228" spans="1:10" ht="14.25" customHeight="1">
      <c r="A228" s="47"/>
      <c r="B228" s="47"/>
      <c r="D228" s="47"/>
      <c r="F228" s="47"/>
      <c r="G228" s="47"/>
      <c r="H228" s="47"/>
      <c r="I228" s="47"/>
      <c r="J228" s="47"/>
    </row>
    <row r="229" spans="1:10" ht="14.25" customHeight="1">
      <c r="A229" s="47"/>
      <c r="B229" s="47"/>
      <c r="D229" s="47"/>
      <c r="F229" s="47"/>
      <c r="G229" s="47"/>
      <c r="H229" s="47"/>
      <c r="I229" s="47"/>
      <c r="J229" s="47"/>
    </row>
    <row r="230" spans="1:10" ht="14.25" customHeight="1">
      <c r="A230" s="47"/>
      <c r="B230" s="47"/>
      <c r="D230" s="47"/>
      <c r="F230" s="47"/>
      <c r="G230" s="47"/>
      <c r="H230" s="47"/>
      <c r="I230" s="47"/>
      <c r="J230" s="47"/>
    </row>
    <row r="231" spans="1:10" ht="14.25" customHeight="1">
      <c r="A231" s="47"/>
      <c r="B231" s="47"/>
      <c r="D231" s="47"/>
      <c r="F231" s="47"/>
      <c r="G231" s="47"/>
      <c r="H231" s="47"/>
      <c r="I231" s="47"/>
      <c r="J231" s="47"/>
    </row>
    <row r="232" spans="1:10" ht="14.25" customHeight="1">
      <c r="A232" s="47"/>
      <c r="B232" s="47"/>
      <c r="D232" s="47"/>
      <c r="F232" s="47"/>
      <c r="G232" s="47"/>
      <c r="H232" s="47"/>
      <c r="I232" s="47"/>
      <c r="J232" s="47"/>
    </row>
    <row r="233" spans="1:10" ht="14.25" customHeight="1">
      <c r="A233" s="47"/>
      <c r="B233" s="47"/>
      <c r="D233" s="47"/>
      <c r="F233" s="47"/>
      <c r="G233" s="47"/>
      <c r="H233" s="47"/>
      <c r="I233" s="47"/>
      <c r="J233" s="47"/>
    </row>
    <row r="234" spans="1:10" ht="14.25" customHeight="1">
      <c r="A234" s="47"/>
      <c r="B234" s="47"/>
      <c r="D234" s="47"/>
      <c r="F234" s="47"/>
      <c r="G234" s="47"/>
      <c r="H234" s="47"/>
      <c r="I234" s="47"/>
      <c r="J234" s="47"/>
    </row>
    <row r="235" spans="1:10" ht="14.25" customHeight="1">
      <c r="A235" s="47"/>
      <c r="B235" s="47"/>
      <c r="D235" s="47"/>
      <c r="F235" s="47"/>
      <c r="G235" s="47"/>
      <c r="H235" s="47"/>
      <c r="I235" s="47"/>
      <c r="J235" s="47"/>
    </row>
    <row r="236" spans="1:10" ht="14.25" customHeight="1">
      <c r="A236" s="47"/>
      <c r="B236" s="47"/>
      <c r="D236" s="47"/>
      <c r="F236" s="47"/>
      <c r="G236" s="47"/>
      <c r="H236" s="47"/>
      <c r="I236" s="47"/>
      <c r="J236" s="47"/>
    </row>
    <row r="237" spans="1:10" ht="14.25" customHeight="1">
      <c r="A237" s="47"/>
      <c r="B237" s="47"/>
      <c r="D237" s="47"/>
      <c r="F237" s="47"/>
      <c r="G237" s="47"/>
      <c r="H237" s="47"/>
      <c r="I237" s="47"/>
      <c r="J237" s="47"/>
    </row>
    <row r="238" spans="1:10" ht="14.25" customHeight="1">
      <c r="A238" s="47"/>
      <c r="B238" s="47"/>
      <c r="D238" s="47"/>
      <c r="F238" s="47"/>
      <c r="G238" s="47"/>
      <c r="H238" s="47"/>
      <c r="I238" s="47"/>
      <c r="J238" s="47"/>
    </row>
    <row r="239" spans="1:10" ht="14.25" customHeight="1">
      <c r="A239" s="47"/>
      <c r="B239" s="47"/>
      <c r="D239" s="47"/>
      <c r="F239" s="47"/>
      <c r="G239" s="47"/>
      <c r="H239" s="47"/>
      <c r="I239" s="47"/>
      <c r="J239" s="47"/>
    </row>
    <row r="240" spans="1:10" ht="14.25" customHeight="1">
      <c r="A240" s="47"/>
      <c r="B240" s="47"/>
      <c r="D240" s="47"/>
      <c r="F240" s="47"/>
      <c r="G240" s="47"/>
      <c r="H240" s="47"/>
      <c r="I240" s="47"/>
      <c r="J240" s="47"/>
    </row>
    <row r="241" spans="1:10" ht="14.25" customHeight="1">
      <c r="A241" s="47"/>
      <c r="B241" s="47"/>
      <c r="D241" s="47"/>
      <c r="F241" s="47"/>
      <c r="G241" s="47"/>
      <c r="H241" s="47"/>
      <c r="I241" s="47"/>
      <c r="J241" s="47"/>
    </row>
    <row r="242" spans="1:10" ht="14.25" customHeight="1">
      <c r="A242" s="47"/>
      <c r="B242" s="47"/>
      <c r="D242" s="47"/>
      <c r="F242" s="47"/>
      <c r="G242" s="47"/>
      <c r="H242" s="47"/>
      <c r="I242" s="47"/>
      <c r="J242" s="47"/>
    </row>
    <row r="243" spans="1:10" ht="14.25" customHeight="1">
      <c r="A243" s="47"/>
      <c r="B243" s="47"/>
      <c r="D243" s="47"/>
      <c r="F243" s="47"/>
      <c r="G243" s="47"/>
      <c r="H243" s="47"/>
      <c r="I243" s="47"/>
      <c r="J243" s="47"/>
    </row>
    <row r="244" spans="1:10" ht="14.25" customHeight="1">
      <c r="A244" s="47"/>
      <c r="B244" s="47"/>
      <c r="D244" s="47"/>
      <c r="F244" s="47"/>
      <c r="G244" s="47"/>
      <c r="H244" s="47"/>
      <c r="I244" s="47"/>
      <c r="J244" s="47"/>
    </row>
    <row r="245" spans="1:10" ht="14.25" customHeight="1">
      <c r="A245" s="47"/>
      <c r="B245" s="47"/>
      <c r="D245" s="47"/>
      <c r="F245" s="47"/>
      <c r="G245" s="47"/>
      <c r="H245" s="47"/>
      <c r="I245" s="47"/>
      <c r="J245" s="47"/>
    </row>
    <row r="246" spans="1:10" ht="14.25" customHeight="1">
      <c r="A246" s="47"/>
      <c r="B246" s="47"/>
      <c r="D246" s="47"/>
      <c r="F246" s="47"/>
      <c r="G246" s="47"/>
      <c r="H246" s="47"/>
      <c r="I246" s="47"/>
      <c r="J246" s="47"/>
    </row>
    <row r="247" spans="1:10" ht="14.25" customHeight="1">
      <c r="A247" s="47"/>
      <c r="B247" s="47"/>
      <c r="D247" s="47"/>
      <c r="F247" s="47"/>
      <c r="G247" s="47"/>
      <c r="H247" s="47"/>
      <c r="I247" s="47"/>
      <c r="J247" s="47"/>
    </row>
    <row r="248" spans="1:10" ht="14.25" customHeight="1">
      <c r="A248" s="47"/>
      <c r="B248" s="47"/>
      <c r="D248" s="47"/>
      <c r="F248" s="47"/>
      <c r="G248" s="47"/>
      <c r="H248" s="47"/>
      <c r="I248" s="47"/>
      <c r="J248" s="47"/>
    </row>
    <row r="249" spans="1:10" ht="14.25" customHeight="1">
      <c r="A249" s="47"/>
      <c r="B249" s="47"/>
      <c r="D249" s="47"/>
      <c r="F249" s="47"/>
      <c r="G249" s="47"/>
      <c r="H249" s="47"/>
      <c r="I249" s="47"/>
      <c r="J249" s="47"/>
    </row>
    <row r="250" spans="1:10" ht="14.25" customHeight="1">
      <c r="A250" s="47"/>
      <c r="B250" s="47"/>
      <c r="D250" s="47"/>
      <c r="F250" s="47"/>
      <c r="G250" s="47"/>
      <c r="H250" s="47"/>
      <c r="I250" s="47"/>
      <c r="J250" s="47"/>
    </row>
    <row r="251" spans="1:10" ht="14.25" customHeight="1">
      <c r="A251" s="47"/>
      <c r="B251" s="47"/>
      <c r="D251" s="47"/>
      <c r="F251" s="47"/>
      <c r="G251" s="47"/>
      <c r="H251" s="47"/>
      <c r="I251" s="47"/>
      <c r="J251" s="47"/>
    </row>
    <row r="252" spans="1:10" ht="14.25" customHeight="1">
      <c r="A252" s="47"/>
      <c r="B252" s="47"/>
      <c r="D252" s="47"/>
      <c r="F252" s="47"/>
      <c r="G252" s="47"/>
      <c r="H252" s="47"/>
      <c r="I252" s="47"/>
      <c r="J252" s="47"/>
    </row>
    <row r="253" spans="1:10" ht="14.25" customHeight="1">
      <c r="A253" s="47"/>
      <c r="B253" s="47"/>
      <c r="D253" s="47"/>
      <c r="F253" s="47"/>
      <c r="G253" s="47"/>
      <c r="H253" s="47"/>
      <c r="I253" s="47"/>
      <c r="J253" s="47"/>
    </row>
    <row r="254" spans="1:10" ht="14.25" customHeight="1">
      <c r="A254" s="47"/>
      <c r="B254" s="47"/>
      <c r="D254" s="47"/>
      <c r="F254" s="47"/>
      <c r="G254" s="47"/>
      <c r="H254" s="47"/>
      <c r="I254" s="47"/>
      <c r="J254" s="47"/>
    </row>
    <row r="255" spans="1:10" ht="14.25" customHeight="1">
      <c r="A255" s="47"/>
      <c r="B255" s="47"/>
      <c r="D255" s="47"/>
      <c r="F255" s="47"/>
      <c r="G255" s="47"/>
      <c r="H255" s="47"/>
      <c r="I255" s="47"/>
      <c r="J255" s="47"/>
    </row>
    <row r="256" spans="1:10" ht="14.25" customHeight="1">
      <c r="A256" s="47"/>
      <c r="B256" s="47"/>
      <c r="D256" s="47"/>
      <c r="F256" s="47"/>
      <c r="G256" s="47"/>
      <c r="H256" s="47"/>
      <c r="I256" s="47"/>
      <c r="J256" s="47"/>
    </row>
    <row r="257" spans="1:10" ht="14.25" customHeight="1">
      <c r="A257" s="47"/>
      <c r="B257" s="47"/>
      <c r="D257" s="47"/>
      <c r="F257" s="47"/>
      <c r="G257" s="47"/>
      <c r="H257" s="47"/>
      <c r="I257" s="47"/>
      <c r="J257" s="47"/>
    </row>
    <row r="258" spans="1:10" ht="14.25" customHeight="1">
      <c r="A258" s="47"/>
      <c r="B258" s="47"/>
      <c r="D258" s="47"/>
      <c r="F258" s="47"/>
      <c r="G258" s="47"/>
      <c r="H258" s="47"/>
      <c r="I258" s="47"/>
      <c r="J258" s="47"/>
    </row>
    <row r="259" spans="1:10" ht="14.25" customHeight="1">
      <c r="A259" s="47"/>
      <c r="B259" s="47"/>
      <c r="D259" s="47"/>
      <c r="F259" s="47"/>
      <c r="G259" s="47"/>
      <c r="H259" s="47"/>
      <c r="I259" s="47"/>
      <c r="J259" s="47"/>
    </row>
    <row r="260" spans="1:10" ht="14.25" customHeight="1">
      <c r="A260" s="47"/>
      <c r="B260" s="47"/>
      <c r="D260" s="47"/>
      <c r="F260" s="47"/>
      <c r="G260" s="47"/>
      <c r="H260" s="47"/>
      <c r="I260" s="47"/>
      <c r="J260" s="47"/>
    </row>
    <row r="261" spans="1:10" ht="14.25" customHeight="1">
      <c r="A261" s="47"/>
      <c r="B261" s="47"/>
      <c r="D261" s="47"/>
      <c r="F261" s="47"/>
      <c r="G261" s="47"/>
      <c r="H261" s="47"/>
      <c r="I261" s="47"/>
      <c r="J261" s="47"/>
    </row>
    <row r="262" spans="1:10" ht="14.25" customHeight="1">
      <c r="A262" s="47"/>
      <c r="B262" s="47"/>
      <c r="D262" s="47"/>
      <c r="F262" s="47"/>
      <c r="G262" s="47"/>
      <c r="H262" s="47"/>
      <c r="I262" s="47"/>
      <c r="J262" s="47"/>
    </row>
    <row r="263" spans="1:10" ht="14.25" customHeight="1">
      <c r="A263" s="47"/>
      <c r="B263" s="47"/>
      <c r="D263" s="47"/>
      <c r="F263" s="47"/>
      <c r="G263" s="47"/>
      <c r="H263" s="47"/>
      <c r="I263" s="47"/>
      <c r="J263" s="47"/>
    </row>
    <row r="264" spans="1:10" ht="14.25" customHeight="1">
      <c r="A264" s="47"/>
      <c r="B264" s="47"/>
      <c r="D264" s="47"/>
      <c r="F264" s="47"/>
      <c r="G264" s="47"/>
      <c r="H264" s="47"/>
      <c r="I264" s="47"/>
      <c r="J264" s="47"/>
    </row>
    <row r="265" spans="1:10" ht="14.25" customHeight="1">
      <c r="A265" s="47"/>
      <c r="B265" s="47"/>
      <c r="D265" s="47"/>
      <c r="F265" s="47"/>
      <c r="G265" s="47"/>
      <c r="H265" s="47"/>
      <c r="I265" s="47"/>
      <c r="J265" s="47"/>
    </row>
    <row r="266" spans="1:10" ht="14.25" customHeight="1">
      <c r="A266" s="47"/>
      <c r="B266" s="47"/>
      <c r="D266" s="47"/>
      <c r="F266" s="47"/>
      <c r="G266" s="47"/>
      <c r="H266" s="47"/>
      <c r="I266" s="47"/>
      <c r="J266" s="47"/>
    </row>
    <row r="267" spans="1:10" ht="14.25" customHeight="1">
      <c r="A267" s="47"/>
      <c r="B267" s="47"/>
      <c r="D267" s="47"/>
      <c r="F267" s="47"/>
      <c r="G267" s="47"/>
      <c r="H267" s="47"/>
      <c r="I267" s="47"/>
      <c r="J267" s="47"/>
    </row>
    <row r="268" spans="1:10" ht="14.25" customHeight="1">
      <c r="A268" s="47"/>
      <c r="B268" s="47"/>
      <c r="D268" s="47"/>
      <c r="F268" s="47"/>
      <c r="G268" s="47"/>
      <c r="H268" s="47"/>
      <c r="I268" s="47"/>
      <c r="J268" s="47"/>
    </row>
    <row r="269" spans="1:10" ht="14.25" customHeight="1">
      <c r="A269" s="47"/>
      <c r="B269" s="47"/>
      <c r="D269" s="47"/>
      <c r="F269" s="47"/>
      <c r="G269" s="47"/>
      <c r="H269" s="47"/>
      <c r="I269" s="47"/>
      <c r="J269" s="47"/>
    </row>
    <row r="270" spans="1:10" ht="14.25" customHeight="1">
      <c r="A270" s="47"/>
      <c r="B270" s="47"/>
      <c r="D270" s="47"/>
      <c r="F270" s="47"/>
      <c r="G270" s="47"/>
      <c r="H270" s="47"/>
      <c r="I270" s="47"/>
      <c r="J270" s="47"/>
    </row>
    <row r="271" spans="1:10" ht="14.25" customHeight="1">
      <c r="A271" s="47"/>
      <c r="B271" s="47"/>
      <c r="D271" s="47"/>
      <c r="F271" s="47"/>
      <c r="G271" s="47"/>
      <c r="H271" s="47"/>
      <c r="I271" s="47"/>
      <c r="J271" s="47"/>
    </row>
    <row r="272" spans="1:10" ht="14.25" customHeight="1">
      <c r="A272" s="47"/>
      <c r="B272" s="47"/>
      <c r="D272" s="47"/>
      <c r="F272" s="47"/>
      <c r="G272" s="47"/>
      <c r="H272" s="47"/>
      <c r="I272" s="47"/>
      <c r="J272" s="47"/>
    </row>
    <row r="273" spans="1:10" ht="14.25" customHeight="1">
      <c r="A273" s="47"/>
      <c r="B273" s="47"/>
      <c r="D273" s="47"/>
      <c r="F273" s="47"/>
      <c r="G273" s="47"/>
      <c r="H273" s="47"/>
      <c r="I273" s="47"/>
      <c r="J273" s="47"/>
    </row>
    <row r="274" spans="1:10" ht="14.25" customHeight="1">
      <c r="A274" s="47"/>
      <c r="B274" s="47"/>
      <c r="D274" s="47"/>
      <c r="F274" s="47"/>
      <c r="G274" s="47"/>
      <c r="H274" s="47"/>
      <c r="I274" s="47"/>
      <c r="J274" s="47"/>
    </row>
    <row r="275" spans="1:10" ht="14.25" customHeight="1">
      <c r="A275" s="47"/>
      <c r="B275" s="47"/>
      <c r="D275" s="47"/>
      <c r="F275" s="47"/>
      <c r="G275" s="47"/>
      <c r="H275" s="47"/>
      <c r="I275" s="47"/>
      <c r="J275" s="47"/>
    </row>
    <row r="276" spans="1:10" ht="14.25" customHeight="1">
      <c r="A276" s="47"/>
      <c r="B276" s="47"/>
      <c r="D276" s="47"/>
      <c r="F276" s="47"/>
      <c r="G276" s="47"/>
      <c r="H276" s="47"/>
      <c r="I276" s="47"/>
      <c r="J276" s="47"/>
    </row>
    <row r="277" spans="1:10" ht="14.25" customHeight="1">
      <c r="A277" s="47"/>
      <c r="B277" s="47"/>
      <c r="D277" s="47"/>
      <c r="F277" s="47"/>
      <c r="G277" s="47"/>
      <c r="H277" s="47"/>
      <c r="I277" s="47"/>
      <c r="J277" s="47"/>
    </row>
    <row r="278" spans="1:10" ht="14.25" customHeight="1">
      <c r="A278" s="47"/>
      <c r="B278" s="47"/>
      <c r="D278" s="47"/>
      <c r="F278" s="47"/>
      <c r="G278" s="47"/>
      <c r="H278" s="47"/>
      <c r="I278" s="47"/>
      <c r="J278" s="47"/>
    </row>
    <row r="279" spans="1:10" ht="14.25" customHeight="1">
      <c r="A279" s="47"/>
      <c r="B279" s="47"/>
      <c r="D279" s="47"/>
      <c r="F279" s="47"/>
      <c r="G279" s="47"/>
      <c r="H279" s="47"/>
      <c r="I279" s="47"/>
      <c r="J279" s="47"/>
    </row>
    <row r="280" spans="1:10" ht="14.25" customHeight="1">
      <c r="A280" s="47"/>
      <c r="B280" s="47"/>
      <c r="D280" s="47"/>
      <c r="F280" s="47"/>
      <c r="G280" s="47"/>
      <c r="H280" s="47"/>
      <c r="I280" s="47"/>
      <c r="J280" s="47"/>
    </row>
    <row r="281" spans="1:10" ht="14.25" customHeight="1">
      <c r="A281" s="47"/>
      <c r="B281" s="47"/>
      <c r="D281" s="47"/>
      <c r="F281" s="47"/>
      <c r="G281" s="47"/>
      <c r="H281" s="47"/>
      <c r="I281" s="47"/>
      <c r="J281" s="47"/>
    </row>
    <row r="282" spans="1:10" ht="14.25" customHeight="1">
      <c r="A282" s="47"/>
      <c r="B282" s="47"/>
      <c r="D282" s="47"/>
      <c r="F282" s="47"/>
      <c r="G282" s="47"/>
      <c r="H282" s="47"/>
      <c r="I282" s="47"/>
      <c r="J282" s="47"/>
    </row>
    <row r="283" spans="1:10" ht="14.25" customHeight="1">
      <c r="A283" s="47"/>
      <c r="B283" s="47"/>
      <c r="D283" s="47"/>
      <c r="F283" s="47"/>
      <c r="G283" s="47"/>
      <c r="H283" s="47"/>
      <c r="I283" s="47"/>
      <c r="J283" s="47"/>
    </row>
    <row r="284" spans="1:10" ht="14.25" customHeight="1">
      <c r="A284" s="47"/>
      <c r="B284" s="47"/>
      <c r="D284" s="47"/>
      <c r="F284" s="47"/>
      <c r="G284" s="47"/>
      <c r="H284" s="47"/>
      <c r="I284" s="47"/>
      <c r="J284" s="47"/>
    </row>
    <row r="285" spans="1:10" ht="14.25" customHeight="1">
      <c r="A285" s="47"/>
      <c r="B285" s="47"/>
      <c r="D285" s="47"/>
      <c r="F285" s="47"/>
      <c r="G285" s="47"/>
      <c r="H285" s="47"/>
      <c r="I285" s="47"/>
      <c r="J285" s="47"/>
    </row>
    <row r="286" spans="1:10" ht="14.25" customHeight="1">
      <c r="A286" s="47"/>
      <c r="B286" s="47"/>
      <c r="D286" s="47"/>
      <c r="F286" s="47"/>
      <c r="G286" s="47"/>
      <c r="H286" s="47"/>
      <c r="I286" s="47"/>
      <c r="J286" s="47"/>
    </row>
    <row r="287" spans="1:10" ht="14.25" customHeight="1">
      <c r="A287" s="47"/>
      <c r="B287" s="47"/>
      <c r="D287" s="47"/>
      <c r="F287" s="47"/>
      <c r="G287" s="47"/>
      <c r="H287" s="47"/>
      <c r="I287" s="47"/>
      <c r="J287" s="47"/>
    </row>
    <row r="288" spans="1:10" ht="14.25" customHeight="1">
      <c r="A288" s="47"/>
      <c r="B288" s="47"/>
      <c r="D288" s="47"/>
      <c r="F288" s="47"/>
      <c r="G288" s="47"/>
      <c r="H288" s="47"/>
      <c r="I288" s="47"/>
      <c r="J288" s="47"/>
    </row>
    <row r="289" spans="1:10" ht="14.25" customHeight="1">
      <c r="A289" s="47"/>
      <c r="B289" s="47"/>
      <c r="D289" s="47"/>
      <c r="F289" s="47"/>
      <c r="G289" s="47"/>
      <c r="H289" s="47"/>
      <c r="I289" s="47"/>
      <c r="J289" s="47"/>
    </row>
    <row r="290" spans="1:10" ht="14.25" customHeight="1">
      <c r="A290" s="47"/>
      <c r="B290" s="47"/>
      <c r="D290" s="47"/>
      <c r="F290" s="47"/>
      <c r="G290" s="47"/>
      <c r="H290" s="47"/>
      <c r="I290" s="47"/>
      <c r="J290" s="47"/>
    </row>
    <row r="291" spans="1:10" ht="14.25" customHeight="1">
      <c r="A291" s="47"/>
      <c r="B291" s="47"/>
      <c r="D291" s="47"/>
      <c r="F291" s="47"/>
      <c r="G291" s="47"/>
      <c r="H291" s="47"/>
      <c r="I291" s="47"/>
      <c r="J291" s="47"/>
    </row>
    <row r="292" spans="1:10" ht="14.25" customHeight="1">
      <c r="A292" s="47"/>
      <c r="B292" s="47"/>
      <c r="D292" s="47"/>
      <c r="F292" s="47"/>
      <c r="G292" s="47"/>
      <c r="H292" s="47"/>
      <c r="I292" s="47"/>
      <c r="J292" s="47"/>
    </row>
    <row r="293" spans="1:10" ht="14.25" customHeight="1">
      <c r="A293" s="47"/>
      <c r="B293" s="47"/>
      <c r="D293" s="47"/>
      <c r="F293" s="47"/>
      <c r="G293" s="47"/>
      <c r="H293" s="47"/>
      <c r="I293" s="47"/>
      <c r="J293" s="47"/>
    </row>
    <row r="294" spans="1:10" ht="14.25" customHeight="1">
      <c r="A294" s="47"/>
      <c r="B294" s="47"/>
      <c r="D294" s="47"/>
      <c r="F294" s="47"/>
      <c r="G294" s="47"/>
      <c r="H294" s="47"/>
      <c r="I294" s="47"/>
      <c r="J294" s="47"/>
    </row>
    <row r="295" spans="1:10" ht="14.25" customHeight="1">
      <c r="A295" s="47"/>
      <c r="B295" s="47"/>
      <c r="D295" s="47"/>
      <c r="F295" s="47"/>
      <c r="G295" s="47"/>
      <c r="H295" s="47"/>
      <c r="I295" s="47"/>
      <c r="J295" s="47"/>
    </row>
    <row r="296" spans="1:10" ht="14.25" customHeight="1">
      <c r="A296" s="47"/>
      <c r="B296" s="47"/>
      <c r="D296" s="47"/>
      <c r="F296" s="47"/>
      <c r="G296" s="47"/>
      <c r="H296" s="47"/>
      <c r="I296" s="47"/>
      <c r="J296" s="47"/>
    </row>
    <row r="297" spans="1:10" ht="14.25" customHeight="1">
      <c r="A297" s="47"/>
      <c r="B297" s="47"/>
      <c r="D297" s="47"/>
      <c r="F297" s="47"/>
      <c r="G297" s="47"/>
      <c r="H297" s="47"/>
      <c r="I297" s="47"/>
      <c r="J297" s="47"/>
    </row>
    <row r="298" spans="1:10" ht="14.25" customHeight="1">
      <c r="A298" s="47"/>
      <c r="B298" s="47"/>
      <c r="D298" s="47"/>
      <c r="F298" s="47"/>
      <c r="G298" s="47"/>
      <c r="H298" s="47"/>
      <c r="I298" s="47"/>
      <c r="J298" s="47"/>
    </row>
    <row r="299" spans="1:10" ht="14.25" customHeight="1">
      <c r="A299" s="47"/>
      <c r="B299" s="47"/>
      <c r="D299" s="47"/>
      <c r="F299" s="47"/>
      <c r="G299" s="47"/>
      <c r="H299" s="47"/>
      <c r="I299" s="47"/>
      <c r="J299" s="47"/>
    </row>
    <row r="300" spans="1:10" ht="14.25" customHeight="1">
      <c r="A300" s="47"/>
      <c r="B300" s="47"/>
      <c r="D300" s="47"/>
      <c r="F300" s="47"/>
      <c r="G300" s="47"/>
      <c r="H300" s="47"/>
      <c r="I300" s="47"/>
      <c r="J300" s="47"/>
    </row>
    <row r="301" spans="1:10" ht="14.25" customHeight="1">
      <c r="A301" s="47"/>
      <c r="B301" s="47"/>
      <c r="D301" s="47"/>
      <c r="F301" s="47"/>
      <c r="G301" s="47"/>
      <c r="H301" s="47"/>
      <c r="I301" s="47"/>
      <c r="J301" s="47"/>
    </row>
    <row r="302" spans="1:10" ht="14.25" customHeight="1">
      <c r="A302" s="47"/>
      <c r="B302" s="47"/>
      <c r="D302" s="47"/>
      <c r="F302" s="47"/>
      <c r="G302" s="47"/>
      <c r="H302" s="47"/>
      <c r="I302" s="47"/>
      <c r="J302" s="47"/>
    </row>
    <row r="303" spans="1:10" ht="14.25" customHeight="1">
      <c r="A303" s="47"/>
      <c r="B303" s="47"/>
      <c r="D303" s="47"/>
      <c r="F303" s="47"/>
      <c r="G303" s="47"/>
      <c r="H303" s="47"/>
      <c r="I303" s="47"/>
      <c r="J303" s="47"/>
    </row>
    <row r="304" spans="1:10" ht="14.25" customHeight="1">
      <c r="A304" s="47"/>
      <c r="B304" s="47"/>
      <c r="D304" s="47"/>
      <c r="F304" s="47"/>
      <c r="G304" s="47"/>
      <c r="H304" s="47"/>
      <c r="I304" s="47"/>
      <c r="J304" s="47"/>
    </row>
    <row r="305" spans="1:10" ht="14.25" customHeight="1">
      <c r="A305" s="47"/>
      <c r="B305" s="47"/>
      <c r="D305" s="47"/>
      <c r="F305" s="47"/>
      <c r="G305" s="47"/>
      <c r="H305" s="47"/>
      <c r="I305" s="47"/>
      <c r="J305" s="47"/>
    </row>
    <row r="306" spans="1:10" ht="14.25" customHeight="1">
      <c r="A306" s="47"/>
      <c r="B306" s="47"/>
      <c r="D306" s="47"/>
      <c r="F306" s="47"/>
      <c r="G306" s="47"/>
      <c r="H306" s="47"/>
      <c r="I306" s="47"/>
      <c r="J306" s="47"/>
    </row>
    <row r="307" spans="1:10" ht="14.25" customHeight="1">
      <c r="A307" s="47"/>
      <c r="B307" s="47"/>
      <c r="D307" s="47"/>
      <c r="F307" s="47"/>
      <c r="G307" s="47"/>
      <c r="H307" s="47"/>
      <c r="I307" s="47"/>
      <c r="J307" s="47"/>
    </row>
    <row r="308" spans="1:10" ht="14.25" customHeight="1">
      <c r="A308" s="47"/>
      <c r="B308" s="47"/>
      <c r="D308" s="47"/>
      <c r="F308" s="47"/>
      <c r="G308" s="47"/>
      <c r="H308" s="47"/>
      <c r="I308" s="47"/>
      <c r="J308" s="47"/>
    </row>
    <row r="309" spans="1:10" ht="14.25" customHeight="1">
      <c r="A309" s="47"/>
      <c r="B309" s="47"/>
      <c r="D309" s="47"/>
      <c r="F309" s="47"/>
      <c r="G309" s="47"/>
      <c r="H309" s="47"/>
      <c r="I309" s="47"/>
      <c r="J309" s="47"/>
    </row>
    <row r="310" spans="1:10" ht="14.25" customHeight="1">
      <c r="A310" s="47"/>
      <c r="B310" s="47"/>
      <c r="D310" s="47"/>
      <c r="F310" s="47"/>
      <c r="G310" s="47"/>
      <c r="H310" s="47"/>
      <c r="I310" s="47"/>
      <c r="J310" s="47"/>
    </row>
    <row r="311" spans="1:10" ht="14.25" customHeight="1">
      <c r="A311" s="47"/>
      <c r="B311" s="47"/>
      <c r="D311" s="47"/>
      <c r="F311" s="47"/>
      <c r="G311" s="47"/>
      <c r="H311" s="47"/>
      <c r="I311" s="47"/>
      <c r="J311" s="47"/>
    </row>
    <row r="312" spans="1:10" ht="14.25" customHeight="1">
      <c r="A312" s="47"/>
      <c r="B312" s="47"/>
      <c r="D312" s="47"/>
      <c r="F312" s="47"/>
      <c r="G312" s="47"/>
      <c r="H312" s="47"/>
      <c r="I312" s="47"/>
      <c r="J312" s="47"/>
    </row>
    <row r="313" spans="1:10" ht="14.25" customHeight="1">
      <c r="A313" s="47"/>
      <c r="B313" s="47"/>
      <c r="D313" s="47"/>
      <c r="F313" s="47"/>
      <c r="G313" s="47"/>
      <c r="H313" s="47"/>
      <c r="I313" s="47"/>
      <c r="J313" s="47"/>
    </row>
    <row r="314" spans="1:10" ht="14.25" customHeight="1">
      <c r="A314" s="47"/>
      <c r="B314" s="47"/>
      <c r="D314" s="47"/>
      <c r="F314" s="47"/>
      <c r="G314" s="47"/>
      <c r="H314" s="47"/>
      <c r="I314" s="47"/>
      <c r="J314" s="47"/>
    </row>
    <row r="315" spans="1:10" ht="14.25" customHeight="1">
      <c r="A315" s="47"/>
      <c r="B315" s="47"/>
      <c r="D315" s="47"/>
      <c r="F315" s="47"/>
      <c r="G315" s="47"/>
      <c r="H315" s="47"/>
      <c r="I315" s="47"/>
      <c r="J315" s="47"/>
    </row>
    <row r="316" spans="1:10" ht="14.25" customHeight="1">
      <c r="A316" s="47"/>
      <c r="B316" s="47"/>
      <c r="D316" s="47"/>
      <c r="F316" s="47"/>
      <c r="G316" s="47"/>
      <c r="H316" s="47"/>
      <c r="I316" s="47"/>
      <c r="J316" s="47"/>
    </row>
    <row r="317" spans="1:10" ht="14.25" customHeight="1">
      <c r="A317" s="47"/>
      <c r="B317" s="47"/>
      <c r="D317" s="47"/>
      <c r="F317" s="47"/>
      <c r="G317" s="47"/>
      <c r="H317" s="47"/>
      <c r="I317" s="47"/>
      <c r="J317" s="47"/>
    </row>
    <row r="318" spans="1:10" ht="14.25" customHeight="1">
      <c r="A318" s="47"/>
      <c r="B318" s="47"/>
      <c r="D318" s="47"/>
      <c r="F318" s="47"/>
      <c r="G318" s="47"/>
      <c r="H318" s="47"/>
      <c r="I318" s="47"/>
      <c r="J318" s="47"/>
    </row>
    <row r="319" spans="1:10" ht="14.25" customHeight="1">
      <c r="A319" s="47"/>
      <c r="B319" s="47"/>
      <c r="D319" s="47"/>
      <c r="F319" s="47"/>
      <c r="G319" s="47"/>
      <c r="H319" s="47"/>
      <c r="I319" s="47"/>
      <c r="J319" s="47"/>
    </row>
    <row r="320" spans="1:10" ht="14.25" customHeight="1">
      <c r="A320" s="47"/>
      <c r="B320" s="47"/>
      <c r="D320" s="47"/>
      <c r="F320" s="47"/>
      <c r="G320" s="47"/>
      <c r="H320" s="47"/>
      <c r="I320" s="47"/>
      <c r="J320" s="47"/>
    </row>
    <row r="321" spans="1:10" ht="14.25" customHeight="1">
      <c r="A321" s="47"/>
      <c r="B321" s="47"/>
      <c r="D321" s="47"/>
      <c r="F321" s="47"/>
      <c r="G321" s="47"/>
      <c r="H321" s="47"/>
      <c r="I321" s="47"/>
      <c r="J321" s="47"/>
    </row>
    <row r="322" spans="1:10" ht="14.25" customHeight="1">
      <c r="A322" s="47"/>
      <c r="B322" s="47"/>
      <c r="D322" s="47"/>
      <c r="F322" s="47"/>
      <c r="G322" s="47"/>
      <c r="H322" s="47"/>
      <c r="I322" s="47"/>
      <c r="J322" s="47"/>
    </row>
    <row r="323" spans="1:10" ht="14.25" customHeight="1">
      <c r="A323" s="47"/>
      <c r="B323" s="47"/>
      <c r="D323" s="47"/>
      <c r="F323" s="47"/>
      <c r="G323" s="47"/>
      <c r="H323" s="47"/>
      <c r="I323" s="47"/>
      <c r="J323" s="47"/>
    </row>
    <row r="324" spans="1:10" ht="14.25" customHeight="1">
      <c r="A324" s="47"/>
      <c r="B324" s="47"/>
      <c r="D324" s="47"/>
      <c r="F324" s="47"/>
      <c r="G324" s="47"/>
      <c r="H324" s="47"/>
      <c r="I324" s="47"/>
      <c r="J324" s="47"/>
    </row>
    <row r="325" spans="1:10" ht="14.25" customHeight="1">
      <c r="A325" s="47"/>
      <c r="B325" s="47"/>
      <c r="D325" s="47"/>
      <c r="F325" s="47"/>
      <c r="G325" s="47"/>
      <c r="H325" s="47"/>
      <c r="I325" s="47"/>
      <c r="J325" s="47"/>
    </row>
    <row r="326" spans="1:10" ht="14.25" customHeight="1">
      <c r="A326" s="47"/>
      <c r="B326" s="47"/>
      <c r="D326" s="47"/>
      <c r="F326" s="47"/>
      <c r="G326" s="47"/>
      <c r="H326" s="47"/>
      <c r="I326" s="47"/>
      <c r="J326" s="47"/>
    </row>
    <row r="327" spans="1:10" ht="14.25" customHeight="1">
      <c r="A327" s="47"/>
      <c r="B327" s="47"/>
      <c r="D327" s="47"/>
      <c r="F327" s="47"/>
      <c r="G327" s="47"/>
      <c r="H327" s="47"/>
      <c r="I327" s="47"/>
      <c r="J327" s="47"/>
    </row>
    <row r="328" spans="1:10" ht="14.25" customHeight="1">
      <c r="A328" s="47"/>
      <c r="B328" s="47"/>
      <c r="D328" s="47"/>
      <c r="F328" s="47"/>
      <c r="G328" s="47"/>
      <c r="H328" s="47"/>
      <c r="I328" s="47"/>
      <c r="J328" s="47"/>
    </row>
    <row r="329" spans="1:10" ht="14.25" customHeight="1">
      <c r="A329" s="47"/>
      <c r="B329" s="47"/>
      <c r="D329" s="47"/>
      <c r="F329" s="47"/>
      <c r="G329" s="47"/>
      <c r="H329" s="47"/>
      <c r="I329" s="47"/>
      <c r="J329" s="47"/>
    </row>
    <row r="330" spans="1:10" ht="14.25" customHeight="1">
      <c r="A330" s="47"/>
      <c r="B330" s="47"/>
      <c r="D330" s="47"/>
      <c r="F330" s="47"/>
      <c r="G330" s="47"/>
      <c r="H330" s="47"/>
      <c r="I330" s="47"/>
      <c r="J330" s="47"/>
    </row>
    <row r="331" spans="1:10" ht="14.25" customHeight="1">
      <c r="A331" s="47"/>
      <c r="B331" s="47"/>
      <c r="D331" s="47"/>
      <c r="F331" s="47"/>
      <c r="G331" s="47"/>
      <c r="H331" s="47"/>
      <c r="I331" s="47"/>
      <c r="J331" s="47"/>
    </row>
    <row r="332" spans="1:10" ht="14.25" customHeight="1">
      <c r="A332" s="47"/>
      <c r="B332" s="47"/>
      <c r="D332" s="47"/>
      <c r="F332" s="47"/>
      <c r="G332" s="47"/>
      <c r="H332" s="47"/>
      <c r="I332" s="47"/>
      <c r="J332" s="47"/>
    </row>
    <row r="333" spans="1:10" ht="14.25" customHeight="1">
      <c r="A333" s="47"/>
      <c r="B333" s="47"/>
      <c r="D333" s="47"/>
      <c r="F333" s="47"/>
      <c r="G333" s="47"/>
      <c r="H333" s="47"/>
      <c r="I333" s="47"/>
      <c r="J333" s="47"/>
    </row>
    <row r="334" spans="1:10" ht="14.25" customHeight="1">
      <c r="A334" s="47"/>
      <c r="B334" s="47"/>
      <c r="D334" s="47"/>
      <c r="F334" s="47"/>
      <c r="G334" s="47"/>
      <c r="H334" s="47"/>
      <c r="I334" s="47"/>
      <c r="J334" s="47"/>
    </row>
    <row r="335" spans="1:10" ht="14.25" customHeight="1">
      <c r="A335" s="47"/>
      <c r="B335" s="47"/>
      <c r="D335" s="47"/>
      <c r="F335" s="47"/>
      <c r="G335" s="47"/>
      <c r="H335" s="47"/>
      <c r="I335" s="47"/>
      <c r="J335" s="47"/>
    </row>
    <row r="336" spans="1:10" ht="14.25" customHeight="1">
      <c r="A336" s="47"/>
      <c r="B336" s="47"/>
      <c r="D336" s="47"/>
      <c r="F336" s="47"/>
      <c r="G336" s="47"/>
      <c r="H336" s="47"/>
      <c r="I336" s="47"/>
      <c r="J336" s="47"/>
    </row>
    <row r="337" spans="1:10" ht="14.25" customHeight="1">
      <c r="A337" s="47"/>
      <c r="B337" s="47"/>
      <c r="D337" s="47"/>
      <c r="F337" s="47"/>
      <c r="G337" s="47"/>
      <c r="H337" s="47"/>
      <c r="I337" s="47"/>
      <c r="J337" s="47"/>
    </row>
    <row r="338" spans="1:10" ht="14.25" customHeight="1">
      <c r="A338" s="47"/>
      <c r="B338" s="47"/>
      <c r="D338" s="47"/>
      <c r="F338" s="47"/>
      <c r="G338" s="47"/>
      <c r="H338" s="47"/>
      <c r="I338" s="47"/>
      <c r="J338" s="47"/>
    </row>
    <row r="339" spans="1:10" ht="14.25" customHeight="1">
      <c r="A339" s="47"/>
      <c r="B339" s="47"/>
      <c r="D339" s="47"/>
      <c r="F339" s="47"/>
      <c r="G339" s="47"/>
      <c r="H339" s="47"/>
      <c r="I339" s="47"/>
      <c r="J339" s="47"/>
    </row>
    <row r="340" spans="1:10" ht="14.25" customHeight="1">
      <c r="A340" s="47"/>
      <c r="B340" s="47"/>
      <c r="D340" s="47"/>
      <c r="F340" s="47"/>
      <c r="G340" s="47"/>
      <c r="H340" s="47"/>
      <c r="I340" s="47"/>
      <c r="J340" s="47"/>
    </row>
    <row r="341" spans="1:10" ht="14.25" customHeight="1">
      <c r="A341" s="47"/>
      <c r="B341" s="47"/>
      <c r="D341" s="47"/>
      <c r="F341" s="47"/>
      <c r="G341" s="47"/>
      <c r="H341" s="47"/>
      <c r="I341" s="47"/>
      <c r="J341" s="47"/>
    </row>
    <row r="342" spans="1:10" ht="14.25" customHeight="1">
      <c r="A342" s="47"/>
      <c r="B342" s="47"/>
      <c r="D342" s="47"/>
      <c r="F342" s="47"/>
      <c r="G342" s="47"/>
      <c r="H342" s="47"/>
      <c r="I342" s="47"/>
      <c r="J342" s="47"/>
    </row>
    <row r="343" spans="1:10" ht="14.25" customHeight="1">
      <c r="A343" s="47"/>
      <c r="B343" s="47"/>
      <c r="D343" s="47"/>
      <c r="F343" s="47"/>
      <c r="G343" s="47"/>
      <c r="H343" s="47"/>
      <c r="I343" s="47"/>
      <c r="J343" s="47"/>
    </row>
    <row r="344" spans="1:10" ht="14.25" customHeight="1">
      <c r="A344" s="47"/>
      <c r="B344" s="47"/>
      <c r="D344" s="47"/>
      <c r="F344" s="47"/>
      <c r="G344" s="47"/>
      <c r="H344" s="47"/>
      <c r="I344" s="47"/>
      <c r="J344" s="47"/>
    </row>
    <row r="345" spans="1:10" ht="14.25" customHeight="1">
      <c r="A345" s="47"/>
      <c r="B345" s="47"/>
      <c r="D345" s="47"/>
      <c r="F345" s="47"/>
      <c r="G345" s="47"/>
      <c r="H345" s="47"/>
      <c r="I345" s="47"/>
      <c r="J345" s="47"/>
    </row>
    <row r="346" spans="1:10" ht="14.25" customHeight="1">
      <c r="A346" s="47"/>
      <c r="B346" s="47"/>
      <c r="D346" s="47"/>
      <c r="F346" s="47"/>
      <c r="G346" s="47"/>
      <c r="H346" s="47"/>
      <c r="I346" s="47"/>
      <c r="J346" s="47"/>
    </row>
    <row r="347" spans="1:10" ht="14.25" customHeight="1">
      <c r="A347" s="47"/>
      <c r="B347" s="47"/>
      <c r="D347" s="47"/>
      <c r="F347" s="47"/>
      <c r="G347" s="47"/>
      <c r="H347" s="47"/>
      <c r="I347" s="47"/>
      <c r="J347" s="47"/>
    </row>
    <row r="348" spans="1:10" ht="14.25" customHeight="1">
      <c r="A348" s="47"/>
      <c r="B348" s="47"/>
      <c r="D348" s="47"/>
      <c r="F348" s="47"/>
      <c r="G348" s="47"/>
      <c r="H348" s="47"/>
      <c r="I348" s="47"/>
      <c r="J348" s="47"/>
    </row>
    <row r="349" spans="1:10" ht="14.25" customHeight="1">
      <c r="A349" s="47"/>
      <c r="B349" s="47"/>
      <c r="D349" s="47"/>
      <c r="F349" s="47"/>
      <c r="G349" s="47"/>
      <c r="H349" s="47"/>
      <c r="I349" s="47"/>
      <c r="J349" s="47"/>
    </row>
    <row r="350" spans="1:10" ht="14.25" customHeight="1">
      <c r="A350" s="47"/>
      <c r="B350" s="47"/>
      <c r="D350" s="47"/>
      <c r="F350" s="47"/>
      <c r="G350" s="47"/>
      <c r="H350" s="47"/>
      <c r="I350" s="47"/>
      <c r="J350" s="47"/>
    </row>
    <row r="351" spans="1:10" ht="14.25" customHeight="1">
      <c r="A351" s="47"/>
      <c r="B351" s="47"/>
      <c r="D351" s="47"/>
      <c r="F351" s="47"/>
      <c r="G351" s="47"/>
      <c r="H351" s="47"/>
      <c r="I351" s="47"/>
      <c r="J351" s="47"/>
    </row>
    <row r="352" spans="1:10" ht="14.25" customHeight="1">
      <c r="A352" s="47"/>
      <c r="B352" s="47"/>
      <c r="D352" s="47"/>
      <c r="F352" s="47"/>
      <c r="G352" s="47"/>
      <c r="H352" s="47"/>
      <c r="I352" s="47"/>
      <c r="J352" s="47"/>
    </row>
    <row r="353" spans="1:10" ht="14.25" customHeight="1">
      <c r="A353" s="47"/>
      <c r="B353" s="47"/>
      <c r="D353" s="47"/>
      <c r="F353" s="47"/>
      <c r="G353" s="47"/>
      <c r="H353" s="47"/>
      <c r="I353" s="47"/>
      <c r="J353" s="47"/>
    </row>
    <row r="354" spans="1:10" ht="14.25" customHeight="1">
      <c r="A354" s="47"/>
      <c r="B354" s="47"/>
      <c r="D354" s="47"/>
      <c r="F354" s="47"/>
      <c r="G354" s="47"/>
      <c r="H354" s="47"/>
      <c r="I354" s="47"/>
      <c r="J354" s="47"/>
    </row>
    <row r="355" spans="1:10" ht="14.25" customHeight="1">
      <c r="A355" s="47"/>
      <c r="B355" s="47"/>
      <c r="D355" s="47"/>
      <c r="F355" s="47"/>
      <c r="G355" s="47"/>
      <c r="H355" s="47"/>
      <c r="I355" s="47"/>
      <c r="J355" s="47"/>
    </row>
    <row r="356" spans="1:10" ht="14.25" customHeight="1">
      <c r="A356" s="47"/>
      <c r="B356" s="47"/>
      <c r="D356" s="47"/>
      <c r="F356" s="47"/>
      <c r="G356" s="47"/>
      <c r="H356" s="47"/>
      <c r="I356" s="47"/>
      <c r="J356" s="47"/>
    </row>
    <row r="357" spans="1:10" ht="14.25" customHeight="1">
      <c r="A357" s="47"/>
      <c r="B357" s="47"/>
      <c r="D357" s="47"/>
      <c r="F357" s="47"/>
      <c r="G357" s="47"/>
      <c r="H357" s="47"/>
      <c r="I357" s="47"/>
      <c r="J357" s="47"/>
    </row>
    <row r="358" spans="1:10" ht="14.25" customHeight="1">
      <c r="A358" s="47"/>
      <c r="B358" s="47"/>
      <c r="D358" s="47"/>
      <c r="F358" s="47"/>
      <c r="G358" s="47"/>
      <c r="H358" s="47"/>
      <c r="I358" s="47"/>
      <c r="J358" s="47"/>
    </row>
    <row r="359" spans="1:10" ht="14.25" customHeight="1">
      <c r="A359" s="47"/>
      <c r="B359" s="47"/>
      <c r="D359" s="47"/>
      <c r="F359" s="47"/>
      <c r="G359" s="47"/>
      <c r="H359" s="47"/>
      <c r="I359" s="47"/>
      <c r="J359" s="47"/>
    </row>
    <row r="360" spans="1:10" ht="14.25" customHeight="1">
      <c r="A360" s="47"/>
      <c r="B360" s="47"/>
      <c r="D360" s="47"/>
      <c r="F360" s="47"/>
      <c r="G360" s="47"/>
      <c r="H360" s="47"/>
      <c r="I360" s="47"/>
      <c r="J360" s="47"/>
    </row>
    <row r="361" spans="1:10" ht="14.25" customHeight="1">
      <c r="A361" s="47"/>
      <c r="B361" s="47"/>
      <c r="D361" s="47"/>
      <c r="F361" s="47"/>
      <c r="G361" s="47"/>
      <c r="H361" s="47"/>
      <c r="I361" s="47"/>
      <c r="J361" s="47"/>
    </row>
    <row r="362" spans="1:10" ht="14.25" customHeight="1">
      <c r="A362" s="47"/>
      <c r="B362" s="47"/>
      <c r="D362" s="47"/>
      <c r="F362" s="47"/>
      <c r="G362" s="47"/>
      <c r="H362" s="47"/>
      <c r="I362" s="47"/>
      <c r="J362" s="47"/>
    </row>
    <row r="363" spans="1:10" ht="14.25" customHeight="1">
      <c r="A363" s="47"/>
      <c r="B363" s="47"/>
      <c r="D363" s="47"/>
      <c r="F363" s="47"/>
      <c r="G363" s="47"/>
      <c r="H363" s="47"/>
      <c r="I363" s="47"/>
      <c r="J363" s="47"/>
    </row>
    <row r="364" spans="1:10" ht="14.25" customHeight="1">
      <c r="A364" s="47"/>
      <c r="B364" s="47"/>
      <c r="D364" s="47"/>
      <c r="F364" s="47"/>
      <c r="G364" s="47"/>
      <c r="H364" s="47"/>
      <c r="I364" s="47"/>
      <c r="J364" s="47"/>
    </row>
    <row r="365" spans="1:10" ht="14.25" customHeight="1">
      <c r="A365" s="47"/>
      <c r="B365" s="47"/>
      <c r="D365" s="47"/>
      <c r="F365" s="47"/>
      <c r="G365" s="47"/>
      <c r="H365" s="47"/>
      <c r="I365" s="47"/>
      <c r="J365" s="47"/>
    </row>
    <row r="366" spans="1:10" ht="14.25" customHeight="1">
      <c r="A366" s="47"/>
      <c r="B366" s="47"/>
      <c r="D366" s="47"/>
      <c r="F366" s="47"/>
      <c r="G366" s="47"/>
      <c r="H366" s="47"/>
      <c r="I366" s="47"/>
      <c r="J366" s="47"/>
    </row>
    <row r="367" spans="1:10" ht="14.25" customHeight="1">
      <c r="A367" s="47"/>
      <c r="B367" s="47"/>
      <c r="D367" s="47"/>
      <c r="F367" s="47"/>
      <c r="G367" s="47"/>
      <c r="H367" s="47"/>
      <c r="I367" s="47"/>
      <c r="J367" s="47"/>
    </row>
    <row r="368" spans="1:10" ht="14.25" customHeight="1">
      <c r="A368" s="47"/>
      <c r="B368" s="47"/>
      <c r="D368" s="47"/>
      <c r="F368" s="47"/>
      <c r="G368" s="47"/>
      <c r="H368" s="47"/>
      <c r="I368" s="47"/>
      <c r="J368" s="47"/>
    </row>
    <row r="369" spans="1:10" ht="14.25" customHeight="1">
      <c r="A369" s="47"/>
      <c r="B369" s="47"/>
      <c r="D369" s="47"/>
      <c r="F369" s="47"/>
      <c r="G369" s="47"/>
      <c r="H369" s="47"/>
      <c r="I369" s="47"/>
      <c r="J369" s="47"/>
    </row>
    <row r="370" spans="1:10" ht="14.25" customHeight="1">
      <c r="A370" s="47"/>
      <c r="B370" s="47"/>
      <c r="D370" s="47"/>
      <c r="F370" s="47"/>
      <c r="G370" s="47"/>
      <c r="H370" s="47"/>
      <c r="I370" s="47"/>
      <c r="J370" s="47"/>
    </row>
    <row r="371" spans="1:10" ht="14.25" customHeight="1">
      <c r="A371" s="47"/>
      <c r="B371" s="47"/>
      <c r="D371" s="47"/>
      <c r="F371" s="47"/>
      <c r="G371" s="47"/>
      <c r="H371" s="47"/>
      <c r="I371" s="47"/>
      <c r="J371" s="47"/>
    </row>
    <row r="372" spans="1:10" ht="14.25" customHeight="1">
      <c r="A372" s="47"/>
      <c r="B372" s="47"/>
      <c r="D372" s="47"/>
      <c r="F372" s="47"/>
      <c r="G372" s="47"/>
      <c r="H372" s="47"/>
      <c r="I372" s="47"/>
      <c r="J372" s="47"/>
    </row>
    <row r="373" spans="1:10" ht="14.25" customHeight="1">
      <c r="A373" s="47"/>
      <c r="B373" s="47"/>
      <c r="D373" s="47"/>
      <c r="F373" s="47"/>
      <c r="G373" s="47"/>
      <c r="H373" s="47"/>
      <c r="I373" s="47"/>
      <c r="J373" s="47"/>
    </row>
    <row r="374" spans="1:10" ht="14.25" customHeight="1">
      <c r="A374" s="47"/>
      <c r="B374" s="47"/>
      <c r="D374" s="47"/>
      <c r="F374" s="47"/>
      <c r="G374" s="47"/>
      <c r="H374" s="47"/>
      <c r="I374" s="47"/>
      <c r="J374" s="47"/>
    </row>
    <row r="375" spans="1:10" ht="14.25" customHeight="1">
      <c r="A375" s="47"/>
      <c r="B375" s="47"/>
      <c r="D375" s="47"/>
      <c r="F375" s="47"/>
      <c r="G375" s="47"/>
      <c r="H375" s="47"/>
      <c r="I375" s="47"/>
      <c r="J375" s="47"/>
    </row>
    <row r="376" spans="1:10" ht="14.25" customHeight="1">
      <c r="A376" s="47"/>
      <c r="B376" s="47"/>
      <c r="D376" s="47"/>
      <c r="F376" s="47"/>
      <c r="G376" s="47"/>
      <c r="H376" s="47"/>
      <c r="I376" s="47"/>
      <c r="J376" s="47"/>
    </row>
    <row r="377" spans="1:10" ht="14.25" customHeight="1">
      <c r="A377" s="47"/>
      <c r="B377" s="47"/>
      <c r="D377" s="47"/>
      <c r="F377" s="47"/>
      <c r="G377" s="47"/>
      <c r="H377" s="47"/>
      <c r="I377" s="47"/>
      <c r="J377" s="47"/>
    </row>
    <row r="378" spans="1:10" ht="14.25" customHeight="1">
      <c r="A378" s="47"/>
      <c r="B378" s="47"/>
      <c r="D378" s="47"/>
      <c r="F378" s="47"/>
      <c r="G378" s="47"/>
      <c r="H378" s="47"/>
      <c r="I378" s="47"/>
      <c r="J378" s="47"/>
    </row>
    <row r="379" spans="1:10" ht="14.25" customHeight="1">
      <c r="A379" s="47"/>
      <c r="B379" s="47"/>
      <c r="D379" s="47"/>
      <c r="F379" s="47"/>
      <c r="G379" s="47"/>
      <c r="H379" s="47"/>
      <c r="I379" s="47"/>
      <c r="J379" s="47"/>
    </row>
    <row r="380" spans="1:10" ht="14.25" customHeight="1">
      <c r="A380" s="47"/>
      <c r="B380" s="47"/>
      <c r="D380" s="47"/>
      <c r="F380" s="47"/>
      <c r="G380" s="47"/>
      <c r="H380" s="47"/>
      <c r="I380" s="47"/>
      <c r="J380" s="47"/>
    </row>
    <row r="381" spans="1:10" ht="14.25" customHeight="1">
      <c r="A381" s="47"/>
      <c r="B381" s="47"/>
      <c r="D381" s="47"/>
      <c r="F381" s="47"/>
      <c r="G381" s="47"/>
      <c r="H381" s="47"/>
      <c r="I381" s="47"/>
      <c r="J381" s="47"/>
    </row>
    <row r="382" spans="1:10" ht="14.25" customHeight="1">
      <c r="A382" s="47"/>
      <c r="B382" s="47"/>
      <c r="D382" s="47"/>
      <c r="F382" s="47"/>
      <c r="G382" s="47"/>
      <c r="H382" s="47"/>
      <c r="I382" s="47"/>
      <c r="J382" s="47"/>
    </row>
    <row r="383" spans="1:10" ht="14.25" customHeight="1">
      <c r="A383" s="47"/>
      <c r="B383" s="47"/>
      <c r="D383" s="47"/>
      <c r="F383" s="47"/>
      <c r="G383" s="47"/>
      <c r="H383" s="47"/>
      <c r="I383" s="47"/>
      <c r="J383" s="47"/>
    </row>
    <row r="384" spans="1:10" ht="14.25" customHeight="1">
      <c r="A384" s="47"/>
      <c r="B384" s="47"/>
      <c r="D384" s="47"/>
      <c r="F384" s="47"/>
      <c r="G384" s="47"/>
      <c r="H384" s="47"/>
      <c r="I384" s="47"/>
      <c r="J384" s="47"/>
    </row>
    <row r="385" spans="1:10" ht="14.25" customHeight="1">
      <c r="A385" s="47"/>
      <c r="B385" s="47"/>
      <c r="D385" s="47"/>
      <c r="F385" s="47"/>
      <c r="G385" s="47"/>
      <c r="H385" s="47"/>
      <c r="I385" s="47"/>
      <c r="J385" s="47"/>
    </row>
    <row r="386" spans="1:10" ht="14.25" customHeight="1">
      <c r="A386" s="47"/>
      <c r="B386" s="47"/>
      <c r="D386" s="47"/>
      <c r="F386" s="47"/>
      <c r="G386" s="47"/>
      <c r="H386" s="47"/>
      <c r="I386" s="47"/>
      <c r="J386" s="47"/>
    </row>
    <row r="387" spans="1:10" ht="14.25" customHeight="1">
      <c r="A387" s="47"/>
      <c r="B387" s="47"/>
      <c r="D387" s="47"/>
      <c r="F387" s="47"/>
      <c r="G387" s="47"/>
      <c r="H387" s="47"/>
      <c r="I387" s="47"/>
      <c r="J387" s="47"/>
    </row>
    <row r="388" spans="1:10" ht="14.25" customHeight="1">
      <c r="A388" s="47"/>
      <c r="B388" s="47"/>
      <c r="D388" s="47"/>
      <c r="F388" s="47"/>
      <c r="G388" s="47"/>
      <c r="H388" s="47"/>
      <c r="I388" s="47"/>
      <c r="J388" s="47"/>
    </row>
    <row r="389" spans="1:10" ht="14.25" customHeight="1">
      <c r="A389" s="47"/>
      <c r="B389" s="47"/>
      <c r="D389" s="47"/>
      <c r="F389" s="47"/>
      <c r="G389" s="47"/>
      <c r="H389" s="47"/>
      <c r="I389" s="47"/>
      <c r="J389" s="47"/>
    </row>
    <row r="390" spans="1:10" ht="14.25" customHeight="1">
      <c r="A390" s="47"/>
      <c r="B390" s="47"/>
      <c r="D390" s="47"/>
      <c r="F390" s="47"/>
      <c r="G390" s="47"/>
      <c r="H390" s="47"/>
      <c r="I390" s="47"/>
      <c r="J390" s="47"/>
    </row>
    <row r="391" spans="1:10" ht="14.25" customHeight="1">
      <c r="A391" s="47"/>
      <c r="B391" s="47"/>
      <c r="D391" s="47"/>
      <c r="F391" s="47"/>
      <c r="G391" s="47"/>
      <c r="H391" s="47"/>
      <c r="I391" s="47"/>
      <c r="J391" s="47"/>
    </row>
    <row r="392" spans="1:10" ht="14.25" customHeight="1">
      <c r="A392" s="47"/>
      <c r="B392" s="47"/>
      <c r="D392" s="47"/>
      <c r="F392" s="47"/>
      <c r="G392" s="47"/>
      <c r="H392" s="47"/>
      <c r="I392" s="47"/>
      <c r="J392" s="47"/>
    </row>
    <row r="393" spans="1:10" ht="14.25" customHeight="1">
      <c r="A393" s="47"/>
      <c r="B393" s="47"/>
      <c r="D393" s="47"/>
      <c r="F393" s="47"/>
      <c r="G393" s="47"/>
      <c r="H393" s="47"/>
      <c r="I393" s="47"/>
      <c r="J393" s="47"/>
    </row>
    <row r="394" spans="1:10" ht="14.25" customHeight="1">
      <c r="A394" s="47"/>
      <c r="B394" s="47"/>
      <c r="D394" s="47"/>
      <c r="F394" s="47"/>
      <c r="G394" s="47"/>
      <c r="H394" s="47"/>
      <c r="I394" s="47"/>
      <c r="J394" s="47"/>
    </row>
    <row r="395" spans="1:10" ht="14.25" customHeight="1">
      <c r="A395" s="47"/>
      <c r="B395" s="47"/>
      <c r="D395" s="47"/>
      <c r="F395" s="47"/>
      <c r="G395" s="47"/>
      <c r="H395" s="47"/>
      <c r="I395" s="47"/>
      <c r="J395" s="47"/>
    </row>
    <row r="396" spans="1:10" ht="14.25" customHeight="1">
      <c r="A396" s="47"/>
      <c r="B396" s="47"/>
      <c r="D396" s="47"/>
      <c r="F396" s="47"/>
      <c r="G396" s="47"/>
      <c r="H396" s="47"/>
      <c r="I396" s="47"/>
      <c r="J396" s="47"/>
    </row>
    <row r="397" spans="1:10" ht="14.25" customHeight="1">
      <c r="A397" s="47"/>
      <c r="B397" s="47"/>
      <c r="D397" s="47"/>
      <c r="F397" s="47"/>
      <c r="G397" s="47"/>
      <c r="H397" s="47"/>
      <c r="I397" s="47"/>
      <c r="J397" s="47"/>
    </row>
    <row r="398" spans="1:10" ht="14.25" customHeight="1">
      <c r="A398" s="47"/>
      <c r="B398" s="47"/>
      <c r="D398" s="47"/>
      <c r="F398" s="47"/>
      <c r="G398" s="47"/>
      <c r="H398" s="47"/>
      <c r="I398" s="47"/>
      <c r="J398" s="47"/>
    </row>
    <row r="399" spans="1:10" ht="14.25" customHeight="1">
      <c r="A399" s="47"/>
      <c r="B399" s="47"/>
      <c r="D399" s="47"/>
      <c r="F399" s="47"/>
      <c r="G399" s="47"/>
      <c r="H399" s="47"/>
      <c r="I399" s="47"/>
      <c r="J399" s="47"/>
    </row>
    <row r="400" spans="1:10" ht="14.25" customHeight="1">
      <c r="A400" s="47"/>
      <c r="B400" s="47"/>
      <c r="D400" s="47"/>
      <c r="F400" s="47"/>
      <c r="G400" s="47"/>
      <c r="H400" s="47"/>
      <c r="I400" s="47"/>
      <c r="J400" s="47"/>
    </row>
    <row r="401" spans="1:10" ht="14.25" customHeight="1">
      <c r="A401" s="47"/>
      <c r="B401" s="47"/>
      <c r="D401" s="47"/>
      <c r="F401" s="47"/>
      <c r="G401" s="47"/>
      <c r="H401" s="47"/>
      <c r="I401" s="47"/>
      <c r="J401" s="47"/>
    </row>
    <row r="402" spans="1:10" ht="14.25" customHeight="1">
      <c r="A402" s="47"/>
      <c r="B402" s="47"/>
      <c r="D402" s="47"/>
      <c r="F402" s="47"/>
      <c r="G402" s="47"/>
      <c r="H402" s="47"/>
      <c r="I402" s="47"/>
      <c r="J402" s="47"/>
    </row>
    <row r="403" spans="1:10" ht="14.25" customHeight="1">
      <c r="A403" s="47"/>
      <c r="B403" s="47"/>
      <c r="D403" s="47"/>
      <c r="F403" s="47"/>
      <c r="G403" s="47"/>
      <c r="H403" s="47"/>
      <c r="I403" s="47"/>
      <c r="J403" s="47"/>
    </row>
    <row r="404" spans="1:10" ht="14.25" customHeight="1">
      <c r="A404" s="47"/>
      <c r="B404" s="47"/>
      <c r="D404" s="47"/>
      <c r="F404" s="47"/>
      <c r="G404" s="47"/>
      <c r="H404" s="47"/>
      <c r="I404" s="47"/>
      <c r="J404" s="47"/>
    </row>
    <row r="405" spans="1:10" ht="14.25" customHeight="1">
      <c r="A405" s="47"/>
      <c r="B405" s="47"/>
      <c r="D405" s="47"/>
      <c r="F405" s="47"/>
      <c r="G405" s="47"/>
      <c r="H405" s="47"/>
      <c r="I405" s="47"/>
      <c r="J405" s="47"/>
    </row>
    <row r="406" spans="1:10" ht="14.25" customHeight="1">
      <c r="A406" s="47"/>
      <c r="B406" s="47"/>
      <c r="D406" s="47"/>
      <c r="F406" s="47"/>
      <c r="G406" s="47"/>
      <c r="H406" s="47"/>
      <c r="I406" s="47"/>
      <c r="J406" s="47"/>
    </row>
    <row r="407" spans="1:10" ht="14.25" customHeight="1">
      <c r="A407" s="47"/>
      <c r="B407" s="47"/>
      <c r="D407" s="47"/>
      <c r="F407" s="47"/>
      <c r="G407" s="47"/>
      <c r="H407" s="47"/>
      <c r="I407" s="47"/>
      <c r="J407" s="47"/>
    </row>
    <row r="408" spans="1:10" ht="14.25" customHeight="1">
      <c r="A408" s="47"/>
      <c r="B408" s="47"/>
      <c r="D408" s="47"/>
      <c r="F408" s="47"/>
      <c r="G408" s="47"/>
      <c r="H408" s="47"/>
      <c r="I408" s="47"/>
      <c r="J408" s="47"/>
    </row>
    <row r="409" spans="1:10" ht="14.25" customHeight="1">
      <c r="A409" s="47"/>
      <c r="B409" s="47"/>
      <c r="D409" s="47"/>
      <c r="F409" s="47"/>
      <c r="G409" s="47"/>
      <c r="H409" s="47"/>
      <c r="I409" s="47"/>
      <c r="J409" s="47"/>
    </row>
    <row r="410" spans="1:10" ht="14.25" customHeight="1">
      <c r="A410" s="47"/>
      <c r="B410" s="47"/>
      <c r="D410" s="47"/>
      <c r="F410" s="47"/>
      <c r="G410" s="47"/>
      <c r="H410" s="47"/>
      <c r="I410" s="47"/>
      <c r="J410" s="47"/>
    </row>
    <row r="411" spans="1:10" ht="14.25" customHeight="1">
      <c r="A411" s="47"/>
      <c r="B411" s="47"/>
      <c r="D411" s="47"/>
      <c r="F411" s="47"/>
      <c r="G411" s="47"/>
      <c r="H411" s="47"/>
      <c r="I411" s="47"/>
      <c r="J411" s="47"/>
    </row>
    <row r="412" spans="1:10" ht="14.25" customHeight="1">
      <c r="A412" s="47"/>
      <c r="B412" s="47"/>
      <c r="D412" s="47"/>
      <c r="F412" s="47"/>
      <c r="G412" s="47"/>
      <c r="H412" s="47"/>
      <c r="I412" s="47"/>
      <c r="J412" s="47"/>
    </row>
    <row r="413" spans="1:10" ht="14.25" customHeight="1">
      <c r="A413" s="47"/>
      <c r="B413" s="47"/>
      <c r="D413" s="47"/>
      <c r="F413" s="47"/>
      <c r="G413" s="47"/>
      <c r="H413" s="47"/>
      <c r="I413" s="47"/>
      <c r="J413" s="47"/>
    </row>
    <row r="414" spans="1:10" ht="14.25" customHeight="1">
      <c r="A414" s="47"/>
      <c r="B414" s="47"/>
      <c r="D414" s="47"/>
      <c r="F414" s="47"/>
      <c r="G414" s="47"/>
      <c r="H414" s="47"/>
      <c r="I414" s="47"/>
      <c r="J414" s="47"/>
    </row>
    <row r="415" spans="1:10" ht="14.25" customHeight="1">
      <c r="A415" s="47"/>
      <c r="B415" s="47"/>
      <c r="D415" s="47"/>
      <c r="F415" s="47"/>
      <c r="G415" s="47"/>
      <c r="H415" s="47"/>
      <c r="I415" s="47"/>
      <c r="J415" s="47"/>
    </row>
    <row r="416" spans="1:10" ht="14.25" customHeight="1">
      <c r="A416" s="47"/>
      <c r="B416" s="47"/>
      <c r="D416" s="47"/>
      <c r="F416" s="47"/>
      <c r="G416" s="47"/>
      <c r="H416" s="47"/>
      <c r="I416" s="47"/>
      <c r="J416" s="47"/>
    </row>
    <row r="417" spans="1:10" ht="14.25" customHeight="1">
      <c r="A417" s="47"/>
      <c r="B417" s="47"/>
      <c r="D417" s="47"/>
      <c r="F417" s="47"/>
      <c r="G417" s="47"/>
      <c r="H417" s="47"/>
      <c r="I417" s="47"/>
      <c r="J417" s="47"/>
    </row>
    <row r="418" spans="1:10" ht="14.25" customHeight="1">
      <c r="A418" s="47"/>
      <c r="B418" s="47"/>
      <c r="D418" s="47"/>
      <c r="F418" s="47"/>
      <c r="G418" s="47"/>
      <c r="H418" s="47"/>
      <c r="I418" s="47"/>
      <c r="J418" s="47"/>
    </row>
    <row r="419" spans="1:10" ht="14.25" customHeight="1">
      <c r="A419" s="47"/>
      <c r="B419" s="47"/>
      <c r="D419" s="47"/>
      <c r="F419" s="47"/>
      <c r="G419" s="47"/>
      <c r="H419" s="47"/>
      <c r="I419" s="47"/>
      <c r="J419" s="47"/>
    </row>
    <row r="420" spans="1:10" ht="14.25" customHeight="1">
      <c r="A420" s="47"/>
      <c r="B420" s="47"/>
      <c r="D420" s="47"/>
      <c r="F420" s="47"/>
      <c r="G420" s="47"/>
      <c r="H420" s="47"/>
      <c r="I420" s="47"/>
      <c r="J420" s="47"/>
    </row>
    <row r="421" spans="1:10" ht="14.25" customHeight="1">
      <c r="A421" s="47"/>
      <c r="B421" s="47"/>
      <c r="D421" s="47"/>
      <c r="F421" s="47"/>
      <c r="G421" s="47"/>
      <c r="H421" s="47"/>
      <c r="I421" s="47"/>
      <c r="J421" s="47"/>
    </row>
    <row r="422" spans="1:10" ht="14.25" customHeight="1">
      <c r="A422" s="47"/>
      <c r="B422" s="47"/>
      <c r="D422" s="47"/>
      <c r="F422" s="47"/>
      <c r="G422" s="47"/>
      <c r="H422" s="47"/>
      <c r="I422" s="47"/>
      <c r="J422" s="47"/>
    </row>
    <row r="423" spans="1:10" ht="14.25" customHeight="1">
      <c r="A423" s="47"/>
      <c r="B423" s="47"/>
      <c r="D423" s="47"/>
      <c r="F423" s="47"/>
      <c r="G423" s="47"/>
      <c r="H423" s="47"/>
      <c r="I423" s="47"/>
      <c r="J423" s="47"/>
    </row>
    <row r="424" spans="1:10" ht="14.25" customHeight="1">
      <c r="A424" s="47"/>
      <c r="B424" s="47"/>
      <c r="D424" s="47"/>
      <c r="F424" s="47"/>
      <c r="G424" s="47"/>
      <c r="H424" s="47"/>
      <c r="I424" s="47"/>
      <c r="J424" s="47"/>
    </row>
    <row r="425" spans="1:10" ht="14.25" customHeight="1">
      <c r="A425" s="47"/>
      <c r="B425" s="47"/>
      <c r="D425" s="47"/>
      <c r="F425" s="47"/>
      <c r="G425" s="47"/>
      <c r="H425" s="47"/>
      <c r="I425" s="47"/>
      <c r="J425" s="47"/>
    </row>
    <row r="426" spans="1:10" ht="14.25" customHeight="1">
      <c r="A426" s="47"/>
      <c r="B426" s="47"/>
      <c r="D426" s="47"/>
      <c r="F426" s="47"/>
      <c r="G426" s="47"/>
      <c r="H426" s="47"/>
      <c r="I426" s="47"/>
      <c r="J426" s="47"/>
    </row>
    <row r="427" spans="1:10" ht="14.25" customHeight="1">
      <c r="A427" s="47"/>
      <c r="B427" s="47"/>
      <c r="D427" s="47"/>
      <c r="F427" s="47"/>
      <c r="G427" s="47"/>
      <c r="H427" s="47"/>
      <c r="I427" s="47"/>
      <c r="J427" s="47"/>
    </row>
    <row r="428" spans="1:10" ht="14.25" customHeight="1">
      <c r="A428" s="47"/>
      <c r="B428" s="47"/>
      <c r="D428" s="47"/>
      <c r="F428" s="47"/>
      <c r="G428" s="47"/>
      <c r="H428" s="47"/>
      <c r="I428" s="47"/>
      <c r="J428" s="47"/>
    </row>
    <row r="429" spans="1:10" ht="14.25" customHeight="1">
      <c r="A429" s="47"/>
      <c r="B429" s="47"/>
      <c r="D429" s="47"/>
      <c r="F429" s="47"/>
      <c r="G429" s="47"/>
      <c r="H429" s="47"/>
      <c r="I429" s="47"/>
      <c r="J429" s="47"/>
    </row>
    <row r="430" spans="1:10" ht="14.25" customHeight="1">
      <c r="A430" s="47"/>
      <c r="B430" s="47"/>
      <c r="D430" s="47"/>
      <c r="F430" s="47"/>
      <c r="G430" s="47"/>
      <c r="H430" s="47"/>
      <c r="I430" s="47"/>
      <c r="J430" s="47"/>
    </row>
    <row r="431" spans="1:10" ht="14.25" customHeight="1">
      <c r="A431" s="47"/>
      <c r="B431" s="47"/>
      <c r="D431" s="47"/>
      <c r="F431" s="47"/>
      <c r="G431" s="47"/>
      <c r="H431" s="47"/>
      <c r="I431" s="47"/>
      <c r="J431" s="47"/>
    </row>
    <row r="432" spans="1:10" ht="14.25" customHeight="1">
      <c r="A432" s="47"/>
      <c r="B432" s="47"/>
      <c r="D432" s="47"/>
      <c r="F432" s="47"/>
      <c r="G432" s="47"/>
      <c r="H432" s="47"/>
      <c r="I432" s="47"/>
      <c r="J432" s="47"/>
    </row>
    <row r="433" spans="1:10" ht="14.25" customHeight="1">
      <c r="A433" s="47"/>
      <c r="B433" s="47"/>
      <c r="D433" s="47"/>
      <c r="F433" s="47"/>
      <c r="G433" s="47"/>
      <c r="H433" s="47"/>
      <c r="I433" s="47"/>
      <c r="J433" s="47"/>
    </row>
    <row r="434" spans="1:10" ht="14.25" customHeight="1">
      <c r="A434" s="47"/>
      <c r="B434" s="47"/>
      <c r="D434" s="47"/>
      <c r="F434" s="47"/>
      <c r="G434" s="47"/>
      <c r="H434" s="47"/>
      <c r="I434" s="47"/>
      <c r="J434" s="47"/>
    </row>
    <row r="435" spans="1:10" ht="14.25" customHeight="1">
      <c r="A435" s="47"/>
      <c r="B435" s="47"/>
      <c r="D435" s="47"/>
      <c r="F435" s="47"/>
      <c r="G435" s="47"/>
      <c r="H435" s="47"/>
      <c r="I435" s="47"/>
      <c r="J435" s="47"/>
    </row>
    <row r="436" spans="1:10" ht="14.25" customHeight="1">
      <c r="A436" s="47"/>
      <c r="B436" s="47"/>
      <c r="D436" s="47"/>
      <c r="F436" s="47"/>
      <c r="G436" s="47"/>
      <c r="H436" s="47"/>
      <c r="I436" s="47"/>
      <c r="J436" s="47"/>
    </row>
    <row r="437" spans="1:10" ht="14.25" customHeight="1">
      <c r="A437" s="47"/>
      <c r="B437" s="47"/>
      <c r="D437" s="47"/>
      <c r="F437" s="47"/>
      <c r="G437" s="47"/>
      <c r="H437" s="47"/>
      <c r="I437" s="47"/>
      <c r="J437" s="47"/>
    </row>
    <row r="438" spans="1:10" ht="14.25" customHeight="1">
      <c r="A438" s="47"/>
      <c r="B438" s="47"/>
      <c r="D438" s="47"/>
      <c r="F438" s="47"/>
      <c r="G438" s="47"/>
      <c r="H438" s="47"/>
      <c r="I438" s="47"/>
      <c r="J438" s="47"/>
    </row>
    <row r="439" spans="1:10" ht="14.25" customHeight="1">
      <c r="A439" s="47"/>
      <c r="B439" s="47"/>
      <c r="D439" s="47"/>
      <c r="F439" s="47"/>
      <c r="G439" s="47"/>
      <c r="H439" s="47"/>
      <c r="I439" s="47"/>
      <c r="J439" s="47"/>
    </row>
    <row r="440" spans="1:10" ht="14.25" customHeight="1">
      <c r="A440" s="47"/>
      <c r="B440" s="47"/>
      <c r="D440" s="47"/>
      <c r="F440" s="47"/>
      <c r="G440" s="47"/>
      <c r="H440" s="47"/>
      <c r="I440" s="47"/>
      <c r="J440" s="47"/>
    </row>
    <row r="441" spans="1:10" ht="14.25" customHeight="1">
      <c r="A441" s="47"/>
      <c r="B441" s="47"/>
      <c r="D441" s="47"/>
      <c r="F441" s="47"/>
      <c r="G441" s="47"/>
      <c r="H441" s="47"/>
      <c r="I441" s="47"/>
      <c r="J441" s="47"/>
    </row>
    <row r="442" spans="1:10" ht="14.25" customHeight="1">
      <c r="A442" s="47"/>
      <c r="B442" s="47"/>
      <c r="D442" s="47"/>
      <c r="F442" s="47"/>
      <c r="G442" s="47"/>
      <c r="H442" s="47"/>
      <c r="I442" s="47"/>
      <c r="J442" s="47"/>
    </row>
    <row r="443" spans="1:10" ht="14.25" customHeight="1">
      <c r="A443" s="47"/>
      <c r="B443" s="47"/>
      <c r="D443" s="47"/>
      <c r="F443" s="47"/>
      <c r="G443" s="47"/>
      <c r="H443" s="47"/>
      <c r="I443" s="47"/>
      <c r="J443" s="47"/>
    </row>
    <row r="444" spans="1:10" ht="14.25" customHeight="1">
      <c r="A444" s="47"/>
      <c r="B444" s="47"/>
      <c r="D444" s="47"/>
      <c r="F444" s="47"/>
      <c r="G444" s="47"/>
      <c r="H444" s="47"/>
      <c r="I444" s="47"/>
      <c r="J444" s="47"/>
    </row>
    <row r="445" spans="1:10" ht="14.25" customHeight="1">
      <c r="A445" s="47"/>
      <c r="B445" s="47"/>
      <c r="D445" s="47"/>
      <c r="F445" s="47"/>
      <c r="G445" s="47"/>
      <c r="H445" s="47"/>
      <c r="I445" s="47"/>
      <c r="J445" s="47"/>
    </row>
    <row r="446" spans="1:10" ht="14.25" customHeight="1">
      <c r="A446" s="47"/>
      <c r="B446" s="47"/>
      <c r="D446" s="47"/>
      <c r="F446" s="47"/>
      <c r="G446" s="47"/>
      <c r="H446" s="47"/>
      <c r="I446" s="47"/>
      <c r="J446" s="47"/>
    </row>
    <row r="447" spans="1:10" ht="14.25" customHeight="1">
      <c r="A447" s="47"/>
      <c r="B447" s="47"/>
      <c r="D447" s="47"/>
      <c r="F447" s="47"/>
      <c r="G447" s="47"/>
      <c r="H447" s="47"/>
      <c r="I447" s="47"/>
      <c r="J447" s="47"/>
    </row>
    <row r="448" spans="1:10" ht="14.25" customHeight="1">
      <c r="A448" s="47"/>
      <c r="B448" s="47"/>
      <c r="D448" s="47"/>
      <c r="F448" s="47"/>
      <c r="G448" s="47"/>
      <c r="H448" s="47"/>
      <c r="I448" s="47"/>
      <c r="J448" s="47"/>
    </row>
    <row r="449" spans="1:10" ht="14.25" customHeight="1">
      <c r="A449" s="47"/>
      <c r="B449" s="47"/>
      <c r="D449" s="47"/>
      <c r="F449" s="47"/>
      <c r="G449" s="47"/>
      <c r="H449" s="47"/>
      <c r="I449" s="47"/>
      <c r="J449" s="47"/>
    </row>
    <row r="450" spans="1:10" ht="14.25" customHeight="1">
      <c r="A450" s="47"/>
      <c r="B450" s="47"/>
      <c r="D450" s="47"/>
      <c r="F450" s="47"/>
      <c r="G450" s="47"/>
      <c r="H450" s="47"/>
      <c r="I450" s="47"/>
      <c r="J450" s="47"/>
    </row>
    <row r="451" spans="1:10" ht="14.25" customHeight="1">
      <c r="A451" s="47"/>
      <c r="B451" s="47"/>
      <c r="D451" s="47"/>
      <c r="F451" s="47"/>
      <c r="G451" s="47"/>
      <c r="H451" s="47"/>
      <c r="I451" s="47"/>
      <c r="J451" s="47"/>
    </row>
    <row r="452" spans="1:10" ht="14.25" customHeight="1">
      <c r="A452" s="47"/>
      <c r="B452" s="47"/>
      <c r="D452" s="47"/>
      <c r="F452" s="47"/>
      <c r="G452" s="47"/>
      <c r="H452" s="47"/>
      <c r="I452" s="47"/>
      <c r="J452" s="47"/>
    </row>
    <row r="453" spans="1:10" ht="14.25" customHeight="1">
      <c r="A453" s="47"/>
      <c r="B453" s="47"/>
      <c r="D453" s="47"/>
      <c r="F453" s="47"/>
      <c r="G453" s="47"/>
      <c r="H453" s="47"/>
      <c r="I453" s="47"/>
      <c r="J453" s="47"/>
    </row>
    <row r="454" spans="1:10" ht="14.25" customHeight="1">
      <c r="A454" s="47"/>
      <c r="B454" s="47"/>
      <c r="D454" s="47"/>
      <c r="F454" s="47"/>
      <c r="G454" s="47"/>
      <c r="H454" s="47"/>
      <c r="I454" s="47"/>
      <c r="J454" s="47"/>
    </row>
    <row r="455" spans="1:10" ht="14.25" customHeight="1">
      <c r="A455" s="47"/>
      <c r="B455" s="47"/>
      <c r="D455" s="47"/>
      <c r="F455" s="47"/>
      <c r="G455" s="47"/>
      <c r="H455" s="47"/>
      <c r="I455" s="47"/>
      <c r="J455" s="47"/>
    </row>
    <row r="456" spans="1:10" ht="14.25" customHeight="1">
      <c r="A456" s="47"/>
      <c r="B456" s="47"/>
      <c r="D456" s="47"/>
      <c r="F456" s="47"/>
      <c r="G456" s="47"/>
      <c r="H456" s="47"/>
      <c r="I456" s="47"/>
      <c r="J456" s="47"/>
    </row>
    <row r="457" spans="1:10" ht="14.25" customHeight="1">
      <c r="A457" s="47"/>
      <c r="B457" s="47"/>
      <c r="D457" s="47"/>
      <c r="F457" s="47"/>
      <c r="G457" s="47"/>
      <c r="H457" s="47"/>
      <c r="I457" s="47"/>
      <c r="J457" s="47"/>
    </row>
    <row r="458" spans="1:10" ht="14.25" customHeight="1">
      <c r="A458" s="47"/>
      <c r="B458" s="47"/>
      <c r="D458" s="47"/>
      <c r="F458" s="47"/>
      <c r="G458" s="47"/>
      <c r="H458" s="47"/>
      <c r="I458" s="47"/>
      <c r="J458" s="47"/>
    </row>
    <row r="459" spans="1:10" ht="14.25" customHeight="1">
      <c r="A459" s="47"/>
      <c r="B459" s="47"/>
      <c r="D459" s="47"/>
      <c r="F459" s="47"/>
      <c r="G459" s="47"/>
      <c r="H459" s="47"/>
      <c r="I459" s="47"/>
      <c r="J459" s="47"/>
    </row>
    <row r="460" spans="1:10" ht="14.25" customHeight="1">
      <c r="A460" s="47"/>
      <c r="B460" s="47"/>
      <c r="D460" s="47"/>
      <c r="F460" s="47"/>
      <c r="G460" s="47"/>
      <c r="H460" s="47"/>
      <c r="I460" s="47"/>
      <c r="J460" s="47"/>
    </row>
    <row r="461" spans="1:10" ht="14.25" customHeight="1">
      <c r="A461" s="47"/>
      <c r="B461" s="47"/>
      <c r="D461" s="47"/>
      <c r="F461" s="47"/>
      <c r="G461" s="47"/>
      <c r="H461" s="47"/>
      <c r="I461" s="47"/>
      <c r="J461" s="47"/>
    </row>
    <row r="462" spans="1:10" ht="14.25" customHeight="1">
      <c r="A462" s="47"/>
      <c r="B462" s="47"/>
      <c r="D462" s="47"/>
      <c r="F462" s="47"/>
      <c r="G462" s="47"/>
      <c r="H462" s="47"/>
      <c r="I462" s="47"/>
      <c r="J462" s="47"/>
    </row>
    <row r="463" spans="1:10" ht="14.25" customHeight="1">
      <c r="A463" s="47"/>
      <c r="B463" s="47"/>
      <c r="D463" s="47"/>
      <c r="F463" s="47"/>
      <c r="G463" s="47"/>
      <c r="H463" s="47"/>
      <c r="I463" s="47"/>
      <c r="J463" s="47"/>
    </row>
    <row r="464" spans="1:10" ht="14.25" customHeight="1">
      <c r="A464" s="47"/>
      <c r="B464" s="47"/>
      <c r="D464" s="47"/>
      <c r="F464" s="47"/>
      <c r="G464" s="47"/>
      <c r="H464" s="47"/>
      <c r="I464" s="47"/>
      <c r="J464" s="47"/>
    </row>
    <row r="465" spans="1:10" ht="14.25" customHeight="1">
      <c r="A465" s="47"/>
      <c r="B465" s="47"/>
      <c r="D465" s="47"/>
      <c r="F465" s="47"/>
      <c r="G465" s="47"/>
      <c r="H465" s="47"/>
      <c r="I465" s="47"/>
      <c r="J465" s="47"/>
    </row>
    <row r="466" spans="1:10" ht="14.25" customHeight="1">
      <c r="A466" s="47"/>
      <c r="B466" s="47"/>
      <c r="D466" s="47"/>
      <c r="F466" s="47"/>
      <c r="G466" s="47"/>
      <c r="H466" s="47"/>
      <c r="I466" s="47"/>
      <c r="J466" s="47"/>
    </row>
    <row r="467" spans="1:10" ht="14.25" customHeight="1">
      <c r="A467" s="47"/>
      <c r="B467" s="47"/>
      <c r="D467" s="47"/>
      <c r="F467" s="47"/>
      <c r="G467" s="47"/>
      <c r="H467" s="47"/>
      <c r="I467" s="47"/>
      <c r="J467" s="47"/>
    </row>
    <row r="468" spans="1:10" ht="14.25" customHeight="1">
      <c r="A468" s="47"/>
      <c r="B468" s="47"/>
      <c r="D468" s="47"/>
      <c r="F468" s="47"/>
      <c r="G468" s="47"/>
      <c r="H468" s="47"/>
      <c r="I468" s="47"/>
      <c r="J468" s="47"/>
    </row>
    <row r="469" spans="1:10" ht="14.25" customHeight="1">
      <c r="A469" s="47"/>
      <c r="B469" s="47"/>
      <c r="D469" s="47"/>
      <c r="F469" s="47"/>
      <c r="G469" s="47"/>
      <c r="H469" s="47"/>
      <c r="I469" s="47"/>
      <c r="J469" s="47"/>
    </row>
    <row r="470" spans="1:10" ht="14.25" customHeight="1">
      <c r="A470" s="47"/>
      <c r="B470" s="47"/>
      <c r="D470" s="47"/>
      <c r="F470" s="47"/>
      <c r="G470" s="47"/>
      <c r="H470" s="47"/>
      <c r="I470" s="47"/>
      <c r="J470" s="47"/>
    </row>
    <row r="471" spans="1:10" ht="14.25" customHeight="1">
      <c r="A471" s="47"/>
      <c r="B471" s="47"/>
      <c r="D471" s="47"/>
      <c r="F471" s="47"/>
      <c r="G471" s="47"/>
      <c r="H471" s="47"/>
      <c r="I471" s="47"/>
      <c r="J471" s="47"/>
    </row>
    <row r="472" spans="1:10" ht="14.25" customHeight="1">
      <c r="A472" s="47"/>
      <c r="B472" s="47"/>
      <c r="D472" s="47"/>
      <c r="F472" s="47"/>
      <c r="G472" s="47"/>
      <c r="H472" s="47"/>
      <c r="I472" s="47"/>
      <c r="J472" s="47"/>
    </row>
    <row r="473" spans="1:10" ht="14.25" customHeight="1">
      <c r="A473" s="47"/>
      <c r="B473" s="47"/>
      <c r="D473" s="47"/>
      <c r="F473" s="47"/>
      <c r="G473" s="47"/>
      <c r="H473" s="47"/>
      <c r="I473" s="47"/>
      <c r="J473" s="47"/>
    </row>
    <row r="474" spans="1:10" ht="14.25" customHeight="1">
      <c r="A474" s="47"/>
      <c r="B474" s="47"/>
      <c r="D474" s="47"/>
      <c r="F474" s="47"/>
      <c r="G474" s="47"/>
      <c r="H474" s="47"/>
      <c r="I474" s="47"/>
      <c r="J474" s="47"/>
    </row>
    <row r="475" spans="1:10" ht="14.25" customHeight="1">
      <c r="A475" s="47"/>
      <c r="B475" s="47"/>
      <c r="D475" s="47"/>
      <c r="F475" s="47"/>
      <c r="G475" s="47"/>
      <c r="H475" s="47"/>
      <c r="I475" s="47"/>
      <c r="J475" s="47"/>
    </row>
    <row r="476" spans="1:10" ht="14.25" customHeight="1">
      <c r="A476" s="47"/>
      <c r="B476" s="47"/>
      <c r="D476" s="47"/>
      <c r="F476" s="47"/>
      <c r="G476" s="47"/>
      <c r="H476" s="47"/>
      <c r="I476" s="47"/>
      <c r="J476" s="47"/>
    </row>
    <row r="477" spans="1:10" ht="14.25" customHeight="1">
      <c r="A477" s="47"/>
      <c r="B477" s="47"/>
      <c r="D477" s="47"/>
      <c r="F477" s="47"/>
      <c r="G477" s="47"/>
      <c r="H477" s="47"/>
      <c r="I477" s="47"/>
      <c r="J477" s="47"/>
    </row>
    <row r="478" spans="1:10" ht="14.25" customHeight="1">
      <c r="A478" s="47"/>
      <c r="B478" s="47"/>
      <c r="D478" s="47"/>
      <c r="F478" s="47"/>
      <c r="G478" s="47"/>
      <c r="H478" s="47"/>
      <c r="I478" s="47"/>
      <c r="J478" s="47"/>
    </row>
    <row r="479" spans="1:10" ht="14.25" customHeight="1">
      <c r="A479" s="47"/>
      <c r="B479" s="47"/>
      <c r="D479" s="47"/>
      <c r="F479" s="47"/>
      <c r="G479" s="47"/>
      <c r="H479" s="47"/>
      <c r="I479" s="47"/>
      <c r="J479" s="47"/>
    </row>
    <row r="480" spans="1:10" ht="14.25" customHeight="1">
      <c r="A480" s="47"/>
      <c r="B480" s="47"/>
      <c r="D480" s="47"/>
      <c r="F480" s="47"/>
      <c r="G480" s="47"/>
      <c r="H480" s="47"/>
      <c r="I480" s="47"/>
      <c r="J480" s="47"/>
    </row>
    <row r="481" spans="1:10" ht="14.25" customHeight="1">
      <c r="A481" s="47"/>
      <c r="B481" s="47"/>
      <c r="D481" s="47"/>
      <c r="F481" s="47"/>
      <c r="G481" s="47"/>
      <c r="H481" s="47"/>
      <c r="I481" s="47"/>
      <c r="J481" s="47"/>
    </row>
    <row r="482" spans="1:10" ht="14.25" customHeight="1">
      <c r="A482" s="47"/>
      <c r="B482" s="47"/>
      <c r="D482" s="47"/>
      <c r="F482" s="47"/>
      <c r="G482" s="47"/>
      <c r="H482" s="47"/>
      <c r="I482" s="47"/>
      <c r="J482" s="47"/>
    </row>
    <row r="483" spans="1:10" ht="14.25" customHeight="1">
      <c r="A483" s="47"/>
      <c r="B483" s="47"/>
      <c r="D483" s="47"/>
      <c r="F483" s="47"/>
      <c r="G483" s="47"/>
      <c r="H483" s="47"/>
      <c r="I483" s="47"/>
      <c r="J483" s="47"/>
    </row>
    <row r="484" spans="1:10" ht="14.25" customHeight="1">
      <c r="A484" s="47"/>
      <c r="B484" s="47"/>
      <c r="D484" s="47"/>
      <c r="F484" s="47"/>
      <c r="G484" s="47"/>
      <c r="H484" s="47"/>
      <c r="I484" s="47"/>
      <c r="J484" s="47"/>
    </row>
    <row r="485" spans="1:10" ht="14.25" customHeight="1">
      <c r="A485" s="47"/>
      <c r="B485" s="47"/>
      <c r="D485" s="47"/>
      <c r="F485" s="47"/>
      <c r="G485" s="47"/>
      <c r="H485" s="47"/>
      <c r="I485" s="47"/>
      <c r="J485" s="47"/>
    </row>
    <row r="486" spans="1:10" ht="14.25" customHeight="1">
      <c r="A486" s="47"/>
      <c r="B486" s="47"/>
      <c r="D486" s="47"/>
      <c r="F486" s="47"/>
      <c r="G486" s="47"/>
      <c r="H486" s="47"/>
      <c r="I486" s="47"/>
      <c r="J486" s="47"/>
    </row>
    <row r="487" spans="1:10" ht="14.25" customHeight="1">
      <c r="A487" s="47"/>
      <c r="B487" s="47"/>
      <c r="D487" s="47"/>
      <c r="F487" s="47"/>
      <c r="G487" s="47"/>
      <c r="H487" s="47"/>
      <c r="I487" s="47"/>
      <c r="J487" s="47"/>
    </row>
    <row r="488" spans="1:10" ht="14.25" customHeight="1">
      <c r="A488" s="47"/>
      <c r="B488" s="47"/>
      <c r="D488" s="47"/>
      <c r="F488" s="47"/>
      <c r="G488" s="47"/>
      <c r="H488" s="47"/>
      <c r="I488" s="47"/>
      <c r="J488" s="47"/>
    </row>
    <row r="489" spans="1:10" ht="14.25" customHeight="1">
      <c r="A489" s="47"/>
      <c r="B489" s="47"/>
      <c r="D489" s="47"/>
      <c r="F489" s="47"/>
      <c r="G489" s="47"/>
      <c r="H489" s="47"/>
      <c r="I489" s="47"/>
      <c r="J489" s="47"/>
    </row>
    <row r="490" spans="1:10" ht="14.25" customHeight="1">
      <c r="A490" s="47"/>
      <c r="B490" s="47"/>
      <c r="D490" s="47"/>
      <c r="F490" s="47"/>
      <c r="G490" s="47"/>
      <c r="H490" s="47"/>
      <c r="I490" s="47"/>
      <c r="J490" s="47"/>
    </row>
    <row r="491" spans="1:10" ht="14.25" customHeight="1">
      <c r="A491" s="47"/>
      <c r="B491" s="47"/>
      <c r="D491" s="47"/>
      <c r="F491" s="47"/>
      <c r="G491" s="47"/>
      <c r="H491" s="47"/>
      <c r="I491" s="47"/>
      <c r="J491" s="47"/>
    </row>
    <row r="492" spans="1:10" ht="14.25" customHeight="1">
      <c r="A492" s="47"/>
      <c r="B492" s="47"/>
      <c r="D492" s="47"/>
      <c r="F492" s="47"/>
      <c r="G492" s="47"/>
      <c r="H492" s="47"/>
      <c r="I492" s="47"/>
      <c r="J492" s="47"/>
    </row>
    <row r="493" spans="1:10" ht="14.25" customHeight="1">
      <c r="A493" s="47"/>
      <c r="B493" s="47"/>
      <c r="D493" s="47"/>
      <c r="F493" s="47"/>
      <c r="G493" s="47"/>
      <c r="H493" s="47"/>
      <c r="I493" s="47"/>
      <c r="J493" s="47"/>
    </row>
    <row r="494" spans="1:10" ht="14.25" customHeight="1">
      <c r="A494" s="47"/>
      <c r="B494" s="47"/>
      <c r="D494" s="47"/>
      <c r="F494" s="47"/>
      <c r="G494" s="47"/>
      <c r="H494" s="47"/>
      <c r="I494" s="47"/>
      <c r="J494" s="47"/>
    </row>
    <row r="495" spans="1:10" ht="14.25" customHeight="1">
      <c r="A495" s="47"/>
      <c r="B495" s="47"/>
      <c r="D495" s="47"/>
      <c r="F495" s="47"/>
      <c r="G495" s="47"/>
      <c r="H495" s="47"/>
      <c r="I495" s="47"/>
      <c r="J495" s="47"/>
    </row>
    <row r="496" spans="1:10" ht="14.25" customHeight="1">
      <c r="A496" s="47"/>
      <c r="B496" s="47"/>
      <c r="D496" s="47"/>
      <c r="F496" s="47"/>
      <c r="G496" s="47"/>
      <c r="H496" s="47"/>
      <c r="I496" s="47"/>
      <c r="J496" s="47"/>
    </row>
    <row r="497" spans="1:10" ht="14.25" customHeight="1">
      <c r="A497" s="47"/>
      <c r="B497" s="47"/>
      <c r="D497" s="47"/>
      <c r="F497" s="47"/>
      <c r="G497" s="47"/>
      <c r="H497" s="47"/>
      <c r="I497" s="47"/>
      <c r="J497" s="47"/>
    </row>
    <row r="498" spans="1:10" ht="14.25" customHeight="1">
      <c r="A498" s="47"/>
      <c r="B498" s="47"/>
      <c r="D498" s="47"/>
      <c r="F498" s="47"/>
      <c r="G498" s="47"/>
      <c r="H498" s="47"/>
      <c r="I498" s="47"/>
      <c r="J498" s="47"/>
    </row>
    <row r="499" spans="1:10" ht="14.25" customHeight="1">
      <c r="A499" s="47"/>
      <c r="B499" s="47"/>
      <c r="D499" s="47"/>
      <c r="F499" s="47"/>
      <c r="G499" s="47"/>
      <c r="H499" s="47"/>
      <c r="I499" s="47"/>
      <c r="J499" s="47"/>
    </row>
    <row r="500" spans="1:10" ht="14.25" customHeight="1">
      <c r="A500" s="47"/>
      <c r="B500" s="47"/>
      <c r="D500" s="47"/>
      <c r="F500" s="47"/>
      <c r="G500" s="47"/>
      <c r="H500" s="47"/>
      <c r="I500" s="47"/>
      <c r="J500" s="47"/>
    </row>
    <row r="501" spans="1:10" ht="14.25" customHeight="1">
      <c r="A501" s="47"/>
      <c r="B501" s="47"/>
      <c r="D501" s="47"/>
      <c r="F501" s="47"/>
      <c r="G501" s="47"/>
      <c r="H501" s="47"/>
      <c r="I501" s="47"/>
      <c r="J501" s="47"/>
    </row>
    <row r="502" spans="1:10" ht="14.25" customHeight="1">
      <c r="A502" s="47"/>
      <c r="B502" s="47"/>
      <c r="D502" s="47"/>
      <c r="F502" s="47"/>
      <c r="G502" s="47"/>
      <c r="H502" s="47"/>
      <c r="I502" s="47"/>
      <c r="J502" s="47"/>
    </row>
    <row r="503" spans="1:10" ht="14.25" customHeight="1">
      <c r="A503" s="47"/>
      <c r="B503" s="47"/>
      <c r="D503" s="47"/>
      <c r="F503" s="47"/>
      <c r="G503" s="47"/>
      <c r="H503" s="47"/>
      <c r="I503" s="47"/>
      <c r="J503" s="47"/>
    </row>
    <row r="504" spans="1:10" ht="14.25" customHeight="1">
      <c r="A504" s="47"/>
      <c r="B504" s="47"/>
      <c r="D504" s="47"/>
      <c r="F504" s="47"/>
      <c r="G504" s="47"/>
      <c r="H504" s="47"/>
      <c r="I504" s="47"/>
      <c r="J504" s="47"/>
    </row>
    <row r="505" spans="1:10" ht="14.25" customHeight="1">
      <c r="A505" s="47"/>
      <c r="B505" s="47"/>
      <c r="D505" s="47"/>
      <c r="F505" s="47"/>
      <c r="G505" s="47"/>
      <c r="H505" s="47"/>
      <c r="I505" s="47"/>
      <c r="J505" s="47"/>
    </row>
    <row r="506" spans="1:10" ht="14.25" customHeight="1">
      <c r="A506" s="47"/>
      <c r="B506" s="47"/>
      <c r="D506" s="47"/>
      <c r="F506" s="47"/>
      <c r="G506" s="47"/>
      <c r="H506" s="47"/>
      <c r="I506" s="47"/>
      <c r="J506" s="47"/>
    </row>
    <row r="507" spans="1:10" ht="14.25" customHeight="1">
      <c r="A507" s="47"/>
      <c r="B507" s="47"/>
      <c r="D507" s="47"/>
      <c r="F507" s="47"/>
      <c r="G507" s="47"/>
      <c r="H507" s="47"/>
      <c r="I507" s="47"/>
      <c r="J507" s="47"/>
    </row>
    <row r="508" spans="1:10" ht="14.25" customHeight="1">
      <c r="A508" s="47"/>
      <c r="B508" s="47"/>
      <c r="D508" s="47"/>
      <c r="F508" s="47"/>
      <c r="G508" s="47"/>
      <c r="H508" s="47"/>
      <c r="I508" s="47"/>
      <c r="J508" s="47"/>
    </row>
    <row r="509" spans="1:10" ht="14.25" customHeight="1">
      <c r="A509" s="47"/>
      <c r="B509" s="47"/>
      <c r="D509" s="47"/>
      <c r="F509" s="47"/>
      <c r="G509" s="47"/>
      <c r="H509" s="47"/>
      <c r="I509" s="47"/>
      <c r="J509" s="47"/>
    </row>
    <row r="510" spans="1:10" ht="14.25" customHeight="1">
      <c r="A510" s="47"/>
      <c r="B510" s="47"/>
      <c r="D510" s="47"/>
      <c r="F510" s="47"/>
      <c r="G510" s="47"/>
      <c r="H510" s="47"/>
      <c r="I510" s="47"/>
      <c r="J510" s="47"/>
    </row>
    <row r="511" spans="1:10" ht="14.25" customHeight="1">
      <c r="A511" s="47"/>
      <c r="B511" s="47"/>
      <c r="D511" s="47"/>
      <c r="F511" s="47"/>
      <c r="G511" s="47"/>
      <c r="H511" s="47"/>
      <c r="I511" s="47"/>
      <c r="J511" s="47"/>
    </row>
    <row r="512" spans="1:10" ht="14.25" customHeight="1">
      <c r="A512" s="47"/>
      <c r="B512" s="47"/>
      <c r="D512" s="47"/>
      <c r="F512" s="47"/>
      <c r="G512" s="47"/>
      <c r="H512" s="47"/>
      <c r="I512" s="47"/>
      <c r="J512" s="47"/>
    </row>
    <row r="513" spans="1:10" ht="14.25" customHeight="1">
      <c r="A513" s="47"/>
      <c r="B513" s="47"/>
      <c r="D513" s="47"/>
      <c r="F513" s="47"/>
      <c r="G513" s="47"/>
      <c r="H513" s="47"/>
      <c r="I513" s="47"/>
      <c r="J513" s="47"/>
    </row>
    <row r="514" spans="1:10" ht="14.25" customHeight="1">
      <c r="A514" s="47"/>
      <c r="B514" s="47"/>
      <c r="D514" s="47"/>
      <c r="F514" s="47"/>
      <c r="G514" s="47"/>
      <c r="H514" s="47"/>
      <c r="I514" s="47"/>
      <c r="J514" s="47"/>
    </row>
    <row r="515" spans="1:10" ht="14.25" customHeight="1">
      <c r="A515" s="47"/>
      <c r="B515" s="47"/>
      <c r="D515" s="47"/>
      <c r="F515" s="47"/>
      <c r="G515" s="47"/>
      <c r="H515" s="47"/>
      <c r="I515" s="47"/>
      <c r="J515" s="47"/>
    </row>
    <row r="516" spans="1:10" ht="14.25" customHeight="1">
      <c r="A516" s="47"/>
      <c r="B516" s="47"/>
      <c r="D516" s="47"/>
      <c r="F516" s="47"/>
      <c r="G516" s="47"/>
      <c r="H516" s="47"/>
      <c r="I516" s="47"/>
      <c r="J516" s="47"/>
    </row>
    <row r="517" spans="1:10" ht="14.25" customHeight="1">
      <c r="A517" s="47"/>
      <c r="B517" s="47"/>
      <c r="D517" s="47"/>
      <c r="F517" s="47"/>
      <c r="G517" s="47"/>
      <c r="H517" s="47"/>
      <c r="I517" s="47"/>
      <c r="J517" s="47"/>
    </row>
    <row r="518" spans="1:10" ht="14.25" customHeight="1">
      <c r="A518" s="47"/>
      <c r="B518" s="47"/>
      <c r="D518" s="47"/>
      <c r="F518" s="47"/>
      <c r="G518" s="47"/>
      <c r="H518" s="47"/>
      <c r="I518" s="47"/>
      <c r="J518" s="47"/>
    </row>
    <row r="519" spans="1:10" ht="14.25" customHeight="1">
      <c r="A519" s="47"/>
      <c r="B519" s="47"/>
      <c r="D519" s="47"/>
      <c r="F519" s="47"/>
      <c r="G519" s="47"/>
      <c r="H519" s="47"/>
      <c r="I519" s="47"/>
      <c r="J519" s="47"/>
    </row>
    <row r="520" spans="1:10" ht="14.25" customHeight="1">
      <c r="A520" s="47"/>
      <c r="B520" s="47"/>
      <c r="D520" s="47"/>
      <c r="F520" s="47"/>
      <c r="G520" s="47"/>
      <c r="H520" s="47"/>
      <c r="I520" s="47"/>
      <c r="J520" s="47"/>
    </row>
    <row r="521" spans="1:10" ht="14.25" customHeight="1">
      <c r="A521" s="47"/>
      <c r="B521" s="47"/>
      <c r="D521" s="47"/>
      <c r="F521" s="47"/>
      <c r="G521" s="47"/>
      <c r="H521" s="47"/>
      <c r="I521" s="47"/>
      <c r="J521" s="47"/>
    </row>
    <row r="522" spans="1:10" ht="14.25" customHeight="1">
      <c r="A522" s="47"/>
      <c r="B522" s="47"/>
      <c r="D522" s="47"/>
      <c r="F522" s="47"/>
      <c r="G522" s="47"/>
      <c r="H522" s="47"/>
      <c r="I522" s="47"/>
      <c r="J522" s="47"/>
    </row>
    <row r="523" spans="1:10" ht="14.25" customHeight="1">
      <c r="A523" s="47"/>
      <c r="B523" s="47"/>
      <c r="D523" s="47"/>
      <c r="F523" s="47"/>
      <c r="G523" s="47"/>
      <c r="H523" s="47"/>
      <c r="I523" s="47"/>
      <c r="J523" s="47"/>
    </row>
    <row r="524" spans="1:10" ht="14.25" customHeight="1">
      <c r="A524" s="47"/>
      <c r="B524" s="47"/>
      <c r="D524" s="47"/>
      <c r="F524" s="47"/>
      <c r="G524" s="47"/>
      <c r="H524" s="47"/>
      <c r="I524" s="47"/>
      <c r="J524" s="47"/>
    </row>
    <row r="525" spans="1:10" ht="14.25" customHeight="1">
      <c r="A525" s="47"/>
      <c r="B525" s="47"/>
      <c r="D525" s="47"/>
      <c r="F525" s="47"/>
      <c r="G525" s="47"/>
      <c r="H525" s="47"/>
      <c r="I525" s="47"/>
      <c r="J525" s="47"/>
    </row>
    <row r="526" spans="1:10" ht="14.25" customHeight="1">
      <c r="A526" s="47"/>
      <c r="B526" s="47"/>
      <c r="D526" s="47"/>
      <c r="F526" s="47"/>
      <c r="G526" s="47"/>
      <c r="H526" s="47"/>
      <c r="I526" s="47"/>
      <c r="J526" s="47"/>
    </row>
    <row r="527" spans="1:10" ht="14.25" customHeight="1">
      <c r="A527" s="47"/>
      <c r="B527" s="47"/>
      <c r="D527" s="47"/>
      <c r="F527" s="47"/>
      <c r="G527" s="47"/>
      <c r="H527" s="47"/>
      <c r="I527" s="47"/>
      <c r="J527" s="47"/>
    </row>
    <row r="528" spans="1:10" ht="14.25" customHeight="1">
      <c r="A528" s="47"/>
      <c r="B528" s="47"/>
      <c r="D528" s="47"/>
      <c r="F528" s="47"/>
      <c r="G528" s="47"/>
      <c r="H528" s="47"/>
      <c r="I528" s="47"/>
      <c r="J528" s="47"/>
    </row>
    <row r="529" spans="1:10" ht="14.25" customHeight="1">
      <c r="A529" s="47"/>
      <c r="B529" s="47"/>
      <c r="D529" s="47"/>
      <c r="F529" s="47"/>
      <c r="G529" s="47"/>
      <c r="H529" s="47"/>
      <c r="I529" s="47"/>
      <c r="J529" s="47"/>
    </row>
    <row r="530" spans="1:10" ht="14.25" customHeight="1">
      <c r="A530" s="47"/>
      <c r="B530" s="47"/>
      <c r="D530" s="47"/>
      <c r="F530" s="47"/>
      <c r="G530" s="47"/>
      <c r="H530" s="47"/>
      <c r="I530" s="47"/>
      <c r="J530" s="47"/>
    </row>
    <row r="531" spans="1:10" ht="14.25" customHeight="1">
      <c r="A531" s="47"/>
      <c r="B531" s="47"/>
      <c r="D531" s="47"/>
      <c r="F531" s="47"/>
      <c r="G531" s="47"/>
      <c r="H531" s="47"/>
      <c r="I531" s="47"/>
      <c r="J531" s="47"/>
    </row>
    <row r="532" spans="1:10" ht="14.25" customHeight="1">
      <c r="A532" s="47"/>
      <c r="B532" s="47"/>
      <c r="D532" s="47"/>
      <c r="F532" s="47"/>
      <c r="G532" s="47"/>
      <c r="H532" s="47"/>
      <c r="I532" s="47"/>
      <c r="J532" s="47"/>
    </row>
    <row r="533" spans="1:10" ht="14.25" customHeight="1">
      <c r="A533" s="47"/>
      <c r="B533" s="47"/>
      <c r="D533" s="47"/>
      <c r="F533" s="47"/>
      <c r="G533" s="47"/>
      <c r="H533" s="47"/>
      <c r="I533" s="47"/>
      <c r="J533" s="47"/>
    </row>
    <row r="534" spans="1:10" ht="14.25" customHeight="1">
      <c r="A534" s="47"/>
      <c r="B534" s="47"/>
      <c r="D534" s="47"/>
      <c r="F534" s="47"/>
      <c r="G534" s="47"/>
      <c r="H534" s="47"/>
      <c r="I534" s="47"/>
      <c r="J534" s="47"/>
    </row>
    <row r="535" spans="1:10" ht="14.25" customHeight="1">
      <c r="A535" s="47"/>
      <c r="B535" s="47"/>
      <c r="D535" s="47"/>
      <c r="F535" s="47"/>
      <c r="G535" s="47"/>
      <c r="H535" s="47"/>
      <c r="I535" s="47"/>
      <c r="J535" s="47"/>
    </row>
    <row r="536" spans="1:10" ht="14.25" customHeight="1">
      <c r="A536" s="47"/>
      <c r="B536" s="47"/>
      <c r="D536" s="47"/>
      <c r="F536" s="47"/>
      <c r="G536" s="47"/>
      <c r="H536" s="47"/>
      <c r="I536" s="47"/>
      <c r="J536" s="47"/>
    </row>
    <row r="537" spans="1:10" ht="14.25" customHeight="1">
      <c r="A537" s="47"/>
      <c r="B537" s="47"/>
      <c r="D537" s="47"/>
      <c r="F537" s="47"/>
      <c r="G537" s="47"/>
      <c r="H537" s="47"/>
      <c r="I537" s="47"/>
      <c r="J537" s="47"/>
    </row>
    <row r="538" spans="1:10" ht="14.25" customHeight="1">
      <c r="A538" s="47"/>
      <c r="B538" s="47"/>
      <c r="D538" s="47"/>
      <c r="F538" s="47"/>
      <c r="G538" s="47"/>
      <c r="H538" s="47"/>
      <c r="I538" s="47"/>
      <c r="J538" s="47"/>
    </row>
    <row r="539" spans="1:10" ht="14.25" customHeight="1">
      <c r="A539" s="47"/>
      <c r="B539" s="47"/>
      <c r="D539" s="47"/>
      <c r="F539" s="47"/>
      <c r="G539" s="47"/>
      <c r="H539" s="47"/>
      <c r="I539" s="47"/>
      <c r="J539" s="47"/>
    </row>
    <row r="540" spans="1:10" ht="14.25" customHeight="1">
      <c r="A540" s="47"/>
      <c r="B540" s="47"/>
      <c r="D540" s="47"/>
      <c r="F540" s="47"/>
      <c r="G540" s="47"/>
      <c r="H540" s="47"/>
      <c r="I540" s="47"/>
      <c r="J540" s="47"/>
    </row>
    <row r="541" spans="1:10" ht="14.25" customHeight="1">
      <c r="A541" s="47"/>
      <c r="B541" s="47"/>
      <c r="D541" s="47"/>
      <c r="F541" s="47"/>
      <c r="G541" s="47"/>
      <c r="H541" s="47"/>
      <c r="I541" s="47"/>
      <c r="J541" s="47"/>
    </row>
    <row r="542" spans="1:10" ht="14.25" customHeight="1">
      <c r="A542" s="47"/>
      <c r="B542" s="47"/>
      <c r="D542" s="47"/>
      <c r="F542" s="47"/>
      <c r="G542" s="47"/>
      <c r="H542" s="47"/>
      <c r="I542" s="47"/>
      <c r="J542" s="47"/>
    </row>
    <row r="543" spans="1:10" ht="14.25" customHeight="1">
      <c r="A543" s="47"/>
      <c r="B543" s="47"/>
      <c r="D543" s="47"/>
      <c r="F543" s="47"/>
      <c r="G543" s="47"/>
      <c r="H543" s="47"/>
      <c r="I543" s="47"/>
      <c r="J543" s="47"/>
    </row>
    <row r="544" spans="1:10" ht="14.25" customHeight="1">
      <c r="A544" s="47"/>
      <c r="B544" s="47"/>
      <c r="D544" s="47"/>
      <c r="F544" s="47"/>
      <c r="G544" s="47"/>
      <c r="H544" s="47"/>
      <c r="I544" s="47"/>
      <c r="J544" s="47"/>
    </row>
    <row r="545" spans="1:10" ht="14.25" customHeight="1">
      <c r="A545" s="47"/>
      <c r="B545" s="47"/>
      <c r="D545" s="47"/>
      <c r="F545" s="47"/>
      <c r="G545" s="47"/>
      <c r="H545" s="47"/>
      <c r="I545" s="47"/>
      <c r="J545" s="47"/>
    </row>
    <row r="546" spans="1:10" ht="14.25" customHeight="1">
      <c r="A546" s="47"/>
      <c r="B546" s="47"/>
      <c r="D546" s="47"/>
      <c r="F546" s="47"/>
      <c r="G546" s="47"/>
      <c r="H546" s="47"/>
      <c r="I546" s="47"/>
      <c r="J546" s="47"/>
    </row>
    <row r="547" spans="1:10" ht="14.25" customHeight="1">
      <c r="A547" s="47"/>
      <c r="B547" s="47"/>
      <c r="D547" s="47"/>
      <c r="F547" s="47"/>
      <c r="G547" s="47"/>
      <c r="H547" s="47"/>
      <c r="I547" s="47"/>
      <c r="J547" s="47"/>
    </row>
    <row r="548" spans="1:10" ht="14.25" customHeight="1">
      <c r="A548" s="47"/>
      <c r="B548" s="47"/>
      <c r="D548" s="47"/>
      <c r="F548" s="47"/>
      <c r="G548" s="47"/>
      <c r="H548" s="47"/>
      <c r="I548" s="47"/>
      <c r="J548" s="47"/>
    </row>
    <row r="549" spans="1:10" ht="14.25" customHeight="1">
      <c r="A549" s="47"/>
      <c r="B549" s="47"/>
      <c r="D549" s="47"/>
      <c r="F549" s="47"/>
      <c r="G549" s="47"/>
      <c r="H549" s="47"/>
      <c r="I549" s="47"/>
      <c r="J549" s="47"/>
    </row>
    <row r="550" spans="1:10" ht="14.25" customHeight="1">
      <c r="A550" s="47"/>
      <c r="B550" s="47"/>
      <c r="D550" s="47"/>
      <c r="F550" s="47"/>
      <c r="G550" s="47"/>
      <c r="H550" s="47"/>
      <c r="I550" s="47"/>
      <c r="J550" s="47"/>
    </row>
    <row r="551" spans="1:10" ht="14.25" customHeight="1">
      <c r="A551" s="47"/>
      <c r="B551" s="47"/>
      <c r="D551" s="47"/>
      <c r="F551" s="47"/>
      <c r="G551" s="47"/>
      <c r="H551" s="47"/>
      <c r="I551" s="47"/>
      <c r="J551" s="47"/>
    </row>
    <row r="552" spans="1:10" ht="14.25" customHeight="1">
      <c r="A552" s="47"/>
      <c r="B552" s="47"/>
      <c r="D552" s="47"/>
      <c r="F552" s="47"/>
      <c r="G552" s="47"/>
      <c r="H552" s="47"/>
      <c r="I552" s="47"/>
      <c r="J552" s="47"/>
    </row>
    <row r="553" spans="1:10" ht="14.25" customHeight="1">
      <c r="A553" s="47"/>
      <c r="B553" s="47"/>
      <c r="D553" s="47"/>
      <c r="F553" s="47"/>
      <c r="G553" s="47"/>
      <c r="H553" s="47"/>
      <c r="I553" s="47"/>
      <c r="J553" s="47"/>
    </row>
    <row r="554" spans="1:10" ht="14.25" customHeight="1">
      <c r="A554" s="47"/>
      <c r="B554" s="47"/>
      <c r="D554" s="47"/>
      <c r="F554" s="47"/>
      <c r="G554" s="47"/>
      <c r="H554" s="47"/>
      <c r="I554" s="47"/>
      <c r="J554" s="47"/>
    </row>
    <row r="555" spans="1:10" ht="14.25" customHeight="1">
      <c r="A555" s="47"/>
      <c r="B555" s="47"/>
      <c r="D555" s="47"/>
      <c r="F555" s="47"/>
      <c r="G555" s="47"/>
      <c r="H555" s="47"/>
      <c r="I555" s="47"/>
      <c r="J555" s="47"/>
    </row>
    <row r="556" spans="1:10" ht="14.25" customHeight="1">
      <c r="A556" s="47"/>
      <c r="B556" s="47"/>
      <c r="D556" s="47"/>
      <c r="F556" s="47"/>
      <c r="G556" s="47"/>
      <c r="H556" s="47"/>
      <c r="I556" s="47"/>
      <c r="J556" s="47"/>
    </row>
    <row r="557" spans="1:10" ht="14.25" customHeight="1">
      <c r="A557" s="47"/>
      <c r="B557" s="47"/>
      <c r="D557" s="47"/>
      <c r="F557" s="47"/>
      <c r="G557" s="47"/>
      <c r="H557" s="47"/>
      <c r="I557" s="47"/>
      <c r="J557" s="47"/>
    </row>
    <row r="558" spans="1:10" ht="14.25" customHeight="1">
      <c r="A558" s="47"/>
      <c r="B558" s="47"/>
      <c r="D558" s="47"/>
      <c r="F558" s="47"/>
      <c r="G558" s="47"/>
      <c r="H558" s="47"/>
      <c r="I558" s="47"/>
      <c r="J558" s="47"/>
    </row>
    <row r="559" spans="1:10" ht="14.25" customHeight="1">
      <c r="A559" s="47"/>
      <c r="B559" s="47"/>
      <c r="D559" s="47"/>
      <c r="F559" s="47"/>
      <c r="G559" s="47"/>
      <c r="H559" s="47"/>
      <c r="I559" s="47"/>
      <c r="J559" s="47"/>
    </row>
    <row r="560" spans="1:10" ht="14.25" customHeight="1">
      <c r="A560" s="47"/>
      <c r="B560" s="47"/>
      <c r="D560" s="47"/>
      <c r="F560" s="47"/>
      <c r="G560" s="47"/>
      <c r="H560" s="47"/>
      <c r="I560" s="47"/>
      <c r="J560" s="47"/>
    </row>
    <row r="561" spans="1:10" ht="14.25" customHeight="1">
      <c r="A561" s="47"/>
      <c r="B561" s="47"/>
      <c r="D561" s="47"/>
      <c r="F561" s="47"/>
      <c r="G561" s="47"/>
      <c r="H561" s="47"/>
      <c r="I561" s="47"/>
      <c r="J561" s="47"/>
    </row>
    <row r="562" spans="1:10" ht="14.25" customHeight="1">
      <c r="A562" s="47"/>
      <c r="B562" s="47"/>
      <c r="D562" s="47"/>
      <c r="F562" s="47"/>
      <c r="G562" s="47"/>
      <c r="H562" s="47"/>
      <c r="I562" s="47"/>
      <c r="J562" s="47"/>
    </row>
    <row r="563" spans="1:10" ht="14.25" customHeight="1">
      <c r="A563" s="47"/>
      <c r="B563" s="47"/>
      <c r="D563" s="47"/>
      <c r="F563" s="47"/>
      <c r="G563" s="47"/>
      <c r="H563" s="47"/>
      <c r="I563" s="47"/>
      <c r="J563" s="47"/>
    </row>
    <row r="564" spans="1:10" ht="14.25" customHeight="1">
      <c r="A564" s="47"/>
      <c r="B564" s="47"/>
      <c r="D564" s="47"/>
      <c r="F564" s="47"/>
      <c r="G564" s="47"/>
      <c r="H564" s="47"/>
      <c r="I564" s="47"/>
      <c r="J564" s="47"/>
    </row>
    <row r="565" spans="1:10" ht="14.25" customHeight="1">
      <c r="A565" s="47"/>
      <c r="B565" s="47"/>
      <c r="D565" s="47"/>
      <c r="F565" s="47"/>
      <c r="G565" s="47"/>
      <c r="H565" s="47"/>
      <c r="I565" s="47"/>
      <c r="J565" s="47"/>
    </row>
    <row r="566" spans="1:10" ht="14.25" customHeight="1">
      <c r="A566" s="47"/>
      <c r="B566" s="47"/>
      <c r="D566" s="47"/>
      <c r="F566" s="47"/>
      <c r="G566" s="47"/>
      <c r="H566" s="47"/>
      <c r="I566" s="47"/>
      <c r="J566" s="47"/>
    </row>
    <row r="567" spans="1:10" ht="14.25" customHeight="1">
      <c r="A567" s="47"/>
      <c r="B567" s="47"/>
      <c r="D567" s="47"/>
      <c r="F567" s="47"/>
      <c r="G567" s="47"/>
      <c r="H567" s="47"/>
      <c r="I567" s="47"/>
      <c r="J567" s="47"/>
    </row>
    <row r="568" spans="1:10" ht="14.25" customHeight="1">
      <c r="A568" s="47"/>
      <c r="B568" s="47"/>
      <c r="D568" s="47"/>
      <c r="F568" s="47"/>
      <c r="G568" s="47"/>
      <c r="H568" s="47"/>
      <c r="I568" s="47"/>
      <c r="J568" s="47"/>
    </row>
    <row r="569" spans="1:10" ht="14.25" customHeight="1">
      <c r="A569" s="47"/>
      <c r="B569" s="47"/>
      <c r="D569" s="47"/>
      <c r="F569" s="47"/>
      <c r="G569" s="47"/>
      <c r="H569" s="47"/>
      <c r="I569" s="47"/>
      <c r="J569" s="47"/>
    </row>
    <row r="570" spans="1:10" ht="14.25" customHeight="1">
      <c r="A570" s="47"/>
      <c r="B570" s="47"/>
      <c r="D570" s="47"/>
      <c r="F570" s="47"/>
      <c r="G570" s="47"/>
      <c r="H570" s="47"/>
      <c r="I570" s="47"/>
      <c r="J570" s="47"/>
    </row>
    <row r="571" spans="1:10" ht="14.25" customHeight="1">
      <c r="A571" s="47"/>
      <c r="B571" s="47"/>
      <c r="D571" s="47"/>
      <c r="F571" s="47"/>
      <c r="G571" s="47"/>
      <c r="H571" s="47"/>
      <c r="I571" s="47"/>
      <c r="J571" s="47"/>
    </row>
    <row r="572" spans="1:10" ht="14.25" customHeight="1">
      <c r="A572" s="47"/>
      <c r="B572" s="47"/>
      <c r="D572" s="47"/>
      <c r="F572" s="47"/>
      <c r="G572" s="47"/>
      <c r="H572" s="47"/>
      <c r="I572" s="47"/>
      <c r="J572" s="47"/>
    </row>
    <row r="573" spans="1:10" ht="14.25" customHeight="1">
      <c r="A573" s="47"/>
      <c r="B573" s="47"/>
      <c r="D573" s="47"/>
      <c r="F573" s="47"/>
      <c r="G573" s="47"/>
      <c r="H573" s="47"/>
      <c r="I573" s="47"/>
      <c r="J573" s="47"/>
    </row>
    <row r="574" spans="1:10" ht="14.25" customHeight="1">
      <c r="A574" s="47"/>
      <c r="B574" s="47"/>
      <c r="D574" s="47"/>
      <c r="F574" s="47"/>
      <c r="G574" s="47"/>
      <c r="H574" s="47"/>
      <c r="I574" s="47"/>
      <c r="J574" s="47"/>
    </row>
    <row r="575" spans="1:10" ht="14.25" customHeight="1">
      <c r="A575" s="47"/>
      <c r="B575" s="47"/>
      <c r="D575" s="47"/>
      <c r="F575" s="47"/>
      <c r="G575" s="47"/>
      <c r="H575" s="47"/>
      <c r="I575" s="47"/>
      <c r="J575" s="47"/>
    </row>
    <row r="576" spans="1:10" ht="14.25" customHeight="1">
      <c r="A576" s="47"/>
      <c r="B576" s="47"/>
      <c r="D576" s="47"/>
      <c r="F576" s="47"/>
      <c r="G576" s="47"/>
      <c r="H576" s="47"/>
      <c r="I576" s="47"/>
      <c r="J576" s="47"/>
    </row>
    <row r="577" spans="1:10" ht="14.25" customHeight="1">
      <c r="A577" s="47"/>
      <c r="B577" s="47"/>
      <c r="D577" s="47"/>
      <c r="F577" s="47"/>
      <c r="G577" s="47"/>
      <c r="H577" s="47"/>
      <c r="I577" s="47"/>
      <c r="J577" s="47"/>
    </row>
    <row r="578" spans="1:10" ht="14.25" customHeight="1">
      <c r="A578" s="47"/>
      <c r="B578" s="47"/>
      <c r="D578" s="47"/>
      <c r="F578" s="47"/>
      <c r="G578" s="47"/>
      <c r="H578" s="47"/>
      <c r="I578" s="47"/>
      <c r="J578" s="47"/>
    </row>
    <row r="579" spans="1:10" ht="14.25" customHeight="1">
      <c r="A579" s="47"/>
      <c r="B579" s="47"/>
      <c r="D579" s="47"/>
      <c r="F579" s="47"/>
      <c r="G579" s="47"/>
      <c r="H579" s="47"/>
      <c r="I579" s="47"/>
      <c r="J579" s="47"/>
    </row>
    <row r="580" spans="1:10" ht="14.25" customHeight="1">
      <c r="A580" s="47"/>
      <c r="B580" s="47"/>
      <c r="D580" s="47"/>
      <c r="F580" s="47"/>
      <c r="G580" s="47"/>
      <c r="H580" s="47"/>
      <c r="I580" s="47"/>
      <c r="J580" s="47"/>
    </row>
    <row r="581" spans="1:10" ht="14.25" customHeight="1">
      <c r="A581" s="47"/>
      <c r="B581" s="47"/>
      <c r="D581" s="47"/>
      <c r="F581" s="47"/>
      <c r="G581" s="47"/>
      <c r="H581" s="47"/>
      <c r="I581" s="47"/>
      <c r="J581" s="47"/>
    </row>
    <row r="582" spans="1:10" ht="14.25" customHeight="1">
      <c r="A582" s="47"/>
      <c r="B582" s="47"/>
      <c r="D582" s="47"/>
      <c r="F582" s="47"/>
      <c r="G582" s="47"/>
      <c r="H582" s="47"/>
      <c r="I582" s="47"/>
      <c r="J582" s="47"/>
    </row>
    <row r="583" spans="1:10" ht="14.25" customHeight="1">
      <c r="A583" s="47"/>
      <c r="B583" s="47"/>
      <c r="D583" s="47"/>
      <c r="F583" s="47"/>
      <c r="G583" s="47"/>
      <c r="H583" s="47"/>
      <c r="I583" s="47"/>
      <c r="J583" s="47"/>
    </row>
    <row r="584" spans="1:10" ht="14.25" customHeight="1">
      <c r="A584" s="47"/>
      <c r="B584" s="47"/>
      <c r="D584" s="47"/>
      <c r="F584" s="47"/>
      <c r="G584" s="47"/>
      <c r="H584" s="47"/>
      <c r="I584" s="47"/>
      <c r="J584" s="47"/>
    </row>
    <row r="585" spans="1:10" ht="14.25" customHeight="1">
      <c r="A585" s="47"/>
      <c r="B585" s="47"/>
      <c r="D585" s="47"/>
      <c r="F585" s="47"/>
      <c r="G585" s="47"/>
      <c r="H585" s="47"/>
      <c r="I585" s="47"/>
      <c r="J585" s="47"/>
    </row>
    <row r="586" spans="1:10" ht="14.25" customHeight="1">
      <c r="A586" s="47"/>
      <c r="B586" s="47"/>
      <c r="D586" s="47"/>
      <c r="F586" s="47"/>
      <c r="G586" s="47"/>
      <c r="H586" s="47"/>
      <c r="I586" s="47"/>
      <c r="J586" s="47"/>
    </row>
    <row r="587" spans="1:10" ht="14.25" customHeight="1">
      <c r="A587" s="47"/>
      <c r="B587" s="47"/>
      <c r="D587" s="47"/>
      <c r="F587" s="47"/>
      <c r="G587" s="47"/>
      <c r="H587" s="47"/>
      <c r="I587" s="47"/>
      <c r="J587" s="47"/>
    </row>
    <row r="588" spans="1:10" ht="14.25" customHeight="1">
      <c r="A588" s="47"/>
      <c r="B588" s="47"/>
      <c r="D588" s="47"/>
      <c r="F588" s="47"/>
      <c r="G588" s="47"/>
      <c r="H588" s="47"/>
      <c r="I588" s="47"/>
      <c r="J588" s="47"/>
    </row>
    <row r="589" spans="1:10" ht="14.25" customHeight="1">
      <c r="A589" s="47"/>
      <c r="B589" s="47"/>
      <c r="D589" s="47"/>
      <c r="F589" s="47"/>
      <c r="G589" s="47"/>
      <c r="H589" s="47"/>
      <c r="I589" s="47"/>
      <c r="J589" s="47"/>
    </row>
    <row r="590" spans="1:10" ht="14.25" customHeight="1">
      <c r="A590" s="47"/>
      <c r="B590" s="47"/>
      <c r="D590" s="47"/>
      <c r="F590" s="47"/>
      <c r="G590" s="47"/>
      <c r="H590" s="47"/>
      <c r="I590" s="47"/>
      <c r="J590" s="47"/>
    </row>
    <row r="591" spans="1:10" ht="14.25" customHeight="1">
      <c r="A591" s="47"/>
      <c r="B591" s="47"/>
      <c r="D591" s="47"/>
      <c r="F591" s="47"/>
      <c r="G591" s="47"/>
      <c r="H591" s="47"/>
      <c r="I591" s="47"/>
      <c r="J591" s="47"/>
    </row>
    <row r="592" spans="1:10" ht="14.25" customHeight="1">
      <c r="A592" s="47"/>
      <c r="B592" s="47"/>
      <c r="D592" s="47"/>
      <c r="F592" s="47"/>
      <c r="G592" s="47"/>
      <c r="H592" s="47"/>
      <c r="I592" s="47"/>
      <c r="J592" s="47"/>
    </row>
    <row r="593" spans="1:10" ht="14.25" customHeight="1">
      <c r="A593" s="47"/>
      <c r="B593" s="47"/>
      <c r="D593" s="47"/>
      <c r="F593" s="47"/>
      <c r="G593" s="47"/>
      <c r="H593" s="47"/>
      <c r="I593" s="47"/>
      <c r="J593" s="47"/>
    </row>
    <row r="594" spans="1:10" ht="14.25" customHeight="1">
      <c r="A594" s="47"/>
      <c r="B594" s="47"/>
      <c r="D594" s="47"/>
      <c r="F594" s="47"/>
      <c r="G594" s="47"/>
      <c r="H594" s="47"/>
      <c r="I594" s="47"/>
      <c r="J594" s="47"/>
    </row>
    <row r="595" spans="1:10" ht="14.25" customHeight="1">
      <c r="A595" s="47"/>
      <c r="B595" s="47"/>
      <c r="D595" s="47"/>
      <c r="F595" s="47"/>
      <c r="G595" s="47"/>
      <c r="H595" s="47"/>
      <c r="I595" s="47"/>
      <c r="J595" s="47"/>
    </row>
    <row r="596" spans="1:10" ht="14.25" customHeight="1">
      <c r="A596" s="47"/>
      <c r="B596" s="47"/>
      <c r="D596" s="47"/>
      <c r="F596" s="47"/>
      <c r="G596" s="47"/>
      <c r="H596" s="47"/>
      <c r="I596" s="47"/>
      <c r="J596" s="47"/>
    </row>
    <row r="597" spans="1:10" ht="14.25" customHeight="1">
      <c r="A597" s="47"/>
      <c r="B597" s="47"/>
      <c r="D597" s="47"/>
      <c r="F597" s="47"/>
      <c r="G597" s="47"/>
      <c r="H597" s="47"/>
      <c r="I597" s="47"/>
      <c r="J597" s="47"/>
    </row>
    <row r="598" spans="1:10" ht="14.25" customHeight="1">
      <c r="A598" s="47"/>
      <c r="B598" s="47"/>
      <c r="D598" s="47"/>
      <c r="F598" s="47"/>
      <c r="G598" s="47"/>
      <c r="H598" s="47"/>
      <c r="I598" s="47"/>
      <c r="J598" s="47"/>
    </row>
    <row r="599" spans="1:10" ht="14.25" customHeight="1">
      <c r="A599" s="47"/>
      <c r="B599" s="47"/>
      <c r="D599" s="47"/>
      <c r="F599" s="47"/>
      <c r="G599" s="47"/>
      <c r="H599" s="47"/>
      <c r="I599" s="47"/>
      <c r="J599" s="47"/>
    </row>
    <row r="600" spans="1:10" ht="14.25" customHeight="1">
      <c r="A600" s="47"/>
      <c r="B600" s="47"/>
      <c r="D600" s="47"/>
      <c r="F600" s="47"/>
      <c r="G600" s="47"/>
      <c r="H600" s="47"/>
      <c r="I600" s="47"/>
      <c r="J600" s="47"/>
    </row>
    <row r="601" spans="1:10" ht="14.25" customHeight="1">
      <c r="A601" s="47"/>
      <c r="B601" s="47"/>
      <c r="D601" s="47"/>
      <c r="F601" s="47"/>
      <c r="G601" s="47"/>
      <c r="H601" s="47"/>
      <c r="I601" s="47"/>
      <c r="J601" s="47"/>
    </row>
    <row r="602" spans="1:10" ht="14.25" customHeight="1">
      <c r="A602" s="47"/>
      <c r="B602" s="47"/>
      <c r="D602" s="47"/>
      <c r="F602" s="47"/>
      <c r="G602" s="47"/>
      <c r="H602" s="47"/>
      <c r="I602" s="47"/>
      <c r="J602" s="47"/>
    </row>
    <row r="603" spans="1:10" ht="14.25" customHeight="1">
      <c r="A603" s="47"/>
      <c r="B603" s="47"/>
      <c r="D603" s="47"/>
      <c r="F603" s="47"/>
      <c r="G603" s="47"/>
      <c r="H603" s="47"/>
      <c r="I603" s="47"/>
      <c r="J603" s="47"/>
    </row>
    <row r="604" spans="1:10" ht="14.25" customHeight="1">
      <c r="A604" s="47"/>
      <c r="B604" s="47"/>
      <c r="D604" s="47"/>
      <c r="F604" s="47"/>
      <c r="G604" s="47"/>
      <c r="H604" s="47"/>
      <c r="I604" s="47"/>
      <c r="J604" s="47"/>
    </row>
    <row r="605" spans="1:10" ht="14.25" customHeight="1">
      <c r="A605" s="47"/>
      <c r="B605" s="47"/>
      <c r="D605" s="47"/>
      <c r="F605" s="47"/>
      <c r="G605" s="47"/>
      <c r="H605" s="47"/>
      <c r="I605" s="47"/>
      <c r="J605" s="47"/>
    </row>
    <row r="606" spans="1:10" ht="14.25" customHeight="1">
      <c r="A606" s="47"/>
      <c r="B606" s="47"/>
      <c r="D606" s="47"/>
      <c r="F606" s="47"/>
      <c r="G606" s="47"/>
      <c r="H606" s="47"/>
      <c r="I606" s="47"/>
      <c r="J606" s="47"/>
    </row>
    <row r="607" spans="1:10" ht="14.25" customHeight="1">
      <c r="A607" s="47"/>
      <c r="B607" s="47"/>
      <c r="D607" s="47"/>
      <c r="F607" s="47"/>
      <c r="G607" s="47"/>
      <c r="H607" s="47"/>
      <c r="I607" s="47"/>
      <c r="J607" s="47"/>
    </row>
    <row r="608" spans="1:10" ht="14.25" customHeight="1">
      <c r="A608" s="47"/>
      <c r="B608" s="47"/>
      <c r="D608" s="47"/>
      <c r="F608" s="47"/>
      <c r="G608" s="47"/>
      <c r="H608" s="47"/>
      <c r="I608" s="47"/>
      <c r="J608" s="47"/>
    </row>
    <row r="609" spans="1:10" ht="14.25" customHeight="1">
      <c r="A609" s="47"/>
      <c r="B609" s="47"/>
      <c r="D609" s="47"/>
      <c r="F609" s="47"/>
      <c r="G609" s="47"/>
      <c r="H609" s="47"/>
      <c r="I609" s="47"/>
      <c r="J609" s="47"/>
    </row>
    <row r="610" spans="1:10" ht="14.25" customHeight="1">
      <c r="A610" s="47"/>
      <c r="B610" s="47"/>
      <c r="D610" s="47"/>
      <c r="F610" s="47"/>
      <c r="G610" s="47"/>
      <c r="H610" s="47"/>
      <c r="I610" s="47"/>
      <c r="J610" s="47"/>
    </row>
    <row r="611" spans="1:10" ht="14.25" customHeight="1">
      <c r="A611" s="47"/>
      <c r="B611" s="47"/>
      <c r="D611" s="47"/>
      <c r="F611" s="47"/>
      <c r="G611" s="47"/>
      <c r="H611" s="47"/>
      <c r="I611" s="47"/>
      <c r="J611" s="47"/>
    </row>
    <row r="612" spans="1:10" ht="14.25" customHeight="1">
      <c r="A612" s="47"/>
      <c r="B612" s="47"/>
      <c r="D612" s="47"/>
      <c r="F612" s="47"/>
      <c r="G612" s="47"/>
      <c r="H612" s="47"/>
      <c r="I612" s="47"/>
      <c r="J612" s="47"/>
    </row>
    <row r="613" spans="1:10" ht="14.25" customHeight="1">
      <c r="A613" s="47"/>
      <c r="B613" s="47"/>
      <c r="D613" s="47"/>
      <c r="F613" s="47"/>
      <c r="G613" s="47"/>
      <c r="H613" s="47"/>
      <c r="I613" s="47"/>
      <c r="J613" s="47"/>
    </row>
    <row r="614" spans="1:10" ht="14.25" customHeight="1">
      <c r="A614" s="47"/>
      <c r="B614" s="47"/>
      <c r="D614" s="47"/>
      <c r="F614" s="47"/>
      <c r="G614" s="47"/>
      <c r="H614" s="47"/>
      <c r="I614" s="47"/>
      <c r="J614" s="47"/>
    </row>
    <row r="615" spans="1:10" ht="14.25" customHeight="1">
      <c r="A615" s="47"/>
      <c r="B615" s="47"/>
      <c r="D615" s="47"/>
      <c r="F615" s="47"/>
      <c r="G615" s="47"/>
      <c r="H615" s="47"/>
      <c r="I615" s="47"/>
      <c r="J615" s="47"/>
    </row>
    <row r="616" spans="1:10" ht="14.25" customHeight="1">
      <c r="A616" s="47"/>
      <c r="B616" s="47"/>
      <c r="D616" s="47"/>
      <c r="F616" s="47"/>
      <c r="G616" s="47"/>
      <c r="H616" s="47"/>
      <c r="I616" s="47"/>
      <c r="J616" s="47"/>
    </row>
    <row r="617" spans="1:10" ht="14.25" customHeight="1">
      <c r="A617" s="47"/>
      <c r="B617" s="47"/>
      <c r="D617" s="47"/>
      <c r="F617" s="47"/>
      <c r="G617" s="47"/>
      <c r="H617" s="47"/>
      <c r="I617" s="47"/>
      <c r="J617" s="47"/>
    </row>
    <row r="618" spans="1:10" ht="14.25" customHeight="1">
      <c r="A618" s="47"/>
      <c r="B618" s="47"/>
      <c r="D618" s="47"/>
      <c r="F618" s="47"/>
      <c r="G618" s="47"/>
      <c r="H618" s="47"/>
      <c r="I618" s="47"/>
      <c r="J618" s="47"/>
    </row>
    <row r="619" spans="1:10" ht="14.25" customHeight="1">
      <c r="A619" s="47"/>
      <c r="B619" s="47"/>
      <c r="D619" s="47"/>
      <c r="F619" s="47"/>
      <c r="G619" s="47"/>
      <c r="H619" s="47"/>
      <c r="I619" s="47"/>
      <c r="J619" s="47"/>
    </row>
    <row r="620" spans="1:10" ht="14.25" customHeight="1">
      <c r="A620" s="47"/>
      <c r="B620" s="47"/>
      <c r="D620" s="47"/>
      <c r="F620" s="47"/>
      <c r="G620" s="47"/>
      <c r="H620" s="47"/>
      <c r="I620" s="47"/>
      <c r="J620" s="47"/>
    </row>
    <row r="621" spans="1:10" ht="14.25" customHeight="1">
      <c r="A621" s="47"/>
      <c r="B621" s="47"/>
      <c r="D621" s="47"/>
      <c r="F621" s="47"/>
      <c r="G621" s="47"/>
      <c r="H621" s="47"/>
      <c r="I621" s="47"/>
      <c r="J621" s="47"/>
    </row>
    <row r="622" spans="1:10" ht="14.25" customHeight="1">
      <c r="A622" s="47"/>
      <c r="B622" s="47"/>
      <c r="D622" s="47"/>
      <c r="F622" s="47"/>
      <c r="G622" s="47"/>
      <c r="H622" s="47"/>
      <c r="I622" s="47"/>
      <c r="J622" s="47"/>
    </row>
    <row r="623" spans="1:10" ht="14.25" customHeight="1">
      <c r="A623" s="47"/>
      <c r="B623" s="47"/>
      <c r="D623" s="47"/>
      <c r="F623" s="47"/>
      <c r="G623" s="47"/>
      <c r="H623" s="47"/>
      <c r="I623" s="47"/>
      <c r="J623" s="47"/>
    </row>
    <row r="624" spans="1:10" ht="14.25" customHeight="1">
      <c r="A624" s="47"/>
      <c r="B624" s="47"/>
      <c r="D624" s="47"/>
      <c r="F624" s="47"/>
      <c r="G624" s="47"/>
      <c r="H624" s="47"/>
      <c r="I624" s="47"/>
      <c r="J624" s="47"/>
    </row>
    <row r="625" spans="1:10" ht="14.25" customHeight="1">
      <c r="A625" s="47"/>
      <c r="B625" s="47"/>
      <c r="D625" s="47"/>
      <c r="F625" s="47"/>
      <c r="G625" s="47"/>
      <c r="H625" s="47"/>
      <c r="I625" s="47"/>
      <c r="J625" s="47"/>
    </row>
    <row r="626" spans="1:10" ht="14.25" customHeight="1">
      <c r="A626" s="47"/>
      <c r="B626" s="47"/>
      <c r="D626" s="47"/>
      <c r="F626" s="47"/>
      <c r="G626" s="47"/>
      <c r="H626" s="47"/>
      <c r="I626" s="47"/>
      <c r="J626" s="47"/>
    </row>
    <row r="627" spans="1:10" ht="14.25" customHeight="1">
      <c r="A627" s="47"/>
      <c r="B627" s="47"/>
      <c r="D627" s="47"/>
      <c r="F627" s="47"/>
      <c r="G627" s="47"/>
      <c r="H627" s="47"/>
      <c r="I627" s="47"/>
      <c r="J627" s="47"/>
    </row>
    <row r="628" spans="1:10" ht="14.25" customHeight="1">
      <c r="A628" s="47"/>
      <c r="B628" s="47"/>
      <c r="D628" s="47"/>
      <c r="F628" s="47"/>
      <c r="G628" s="47"/>
      <c r="H628" s="47"/>
      <c r="I628" s="47"/>
      <c r="J628" s="47"/>
    </row>
    <row r="629" spans="1:10" ht="14.25" customHeight="1">
      <c r="A629" s="47"/>
      <c r="B629" s="47"/>
      <c r="D629" s="47"/>
      <c r="F629" s="47"/>
      <c r="G629" s="47"/>
      <c r="H629" s="47"/>
      <c r="I629" s="47"/>
      <c r="J629" s="47"/>
    </row>
    <row r="630" spans="1:10" ht="14.25" customHeight="1">
      <c r="A630" s="47"/>
      <c r="B630" s="47"/>
      <c r="D630" s="47"/>
      <c r="F630" s="47"/>
      <c r="G630" s="47"/>
      <c r="H630" s="47"/>
      <c r="I630" s="47"/>
      <c r="J630" s="47"/>
    </row>
    <row r="631" spans="1:10" ht="14.25" customHeight="1">
      <c r="A631" s="47"/>
      <c r="B631" s="47"/>
      <c r="D631" s="47"/>
      <c r="F631" s="47"/>
      <c r="G631" s="47"/>
      <c r="H631" s="47"/>
      <c r="I631" s="47"/>
      <c r="J631" s="47"/>
    </row>
    <row r="632" spans="1:10" ht="14.25" customHeight="1">
      <c r="A632" s="47"/>
      <c r="B632" s="47"/>
      <c r="D632" s="47"/>
      <c r="F632" s="47"/>
      <c r="G632" s="47"/>
      <c r="H632" s="47"/>
      <c r="I632" s="47"/>
      <c r="J632" s="47"/>
    </row>
    <row r="633" spans="1:10" ht="14.25" customHeight="1">
      <c r="A633" s="47"/>
      <c r="B633" s="47"/>
      <c r="D633" s="47"/>
      <c r="F633" s="47"/>
      <c r="G633" s="47"/>
      <c r="H633" s="47"/>
      <c r="I633" s="47"/>
      <c r="J633" s="47"/>
    </row>
    <row r="634" spans="1:10" ht="14.25" customHeight="1">
      <c r="A634" s="47"/>
      <c r="B634" s="47"/>
      <c r="D634" s="47"/>
      <c r="F634" s="47"/>
      <c r="G634" s="47"/>
      <c r="H634" s="47"/>
      <c r="I634" s="47"/>
      <c r="J634" s="47"/>
    </row>
    <row r="635" spans="1:10" ht="14.25" customHeight="1">
      <c r="A635" s="47"/>
      <c r="B635" s="47"/>
      <c r="D635" s="47"/>
      <c r="F635" s="47"/>
      <c r="G635" s="47"/>
      <c r="H635" s="47"/>
      <c r="I635" s="47"/>
      <c r="J635" s="47"/>
    </row>
    <row r="636" spans="1:10" ht="14.25" customHeight="1">
      <c r="A636" s="47"/>
      <c r="B636" s="47"/>
      <c r="D636" s="47"/>
      <c r="F636" s="47"/>
      <c r="G636" s="47"/>
      <c r="H636" s="47"/>
      <c r="I636" s="47"/>
      <c r="J636" s="47"/>
    </row>
    <row r="637" spans="1:10" ht="14.25" customHeight="1">
      <c r="A637" s="47"/>
      <c r="B637" s="47"/>
      <c r="D637" s="47"/>
      <c r="F637" s="47"/>
      <c r="G637" s="47"/>
      <c r="H637" s="47"/>
      <c r="I637" s="47"/>
      <c r="J637" s="47"/>
    </row>
    <row r="638" spans="1:10" ht="14.25" customHeight="1">
      <c r="A638" s="47"/>
      <c r="B638" s="47"/>
      <c r="D638" s="47"/>
      <c r="F638" s="47"/>
      <c r="G638" s="47"/>
      <c r="H638" s="47"/>
      <c r="I638" s="47"/>
      <c r="J638" s="47"/>
    </row>
    <row r="639" spans="1:10" ht="14.25" customHeight="1">
      <c r="A639" s="47"/>
      <c r="B639" s="47"/>
      <c r="D639" s="47"/>
      <c r="F639" s="47"/>
      <c r="G639" s="47"/>
      <c r="H639" s="47"/>
      <c r="I639" s="47"/>
      <c r="J639" s="47"/>
    </row>
    <row r="640" spans="1:10" ht="14.25" customHeight="1">
      <c r="A640" s="47"/>
      <c r="B640" s="47"/>
      <c r="D640" s="47"/>
      <c r="F640" s="47"/>
      <c r="G640" s="47"/>
      <c r="H640" s="47"/>
      <c r="I640" s="47"/>
      <c r="J640" s="47"/>
    </row>
    <row r="641" spans="1:10" ht="14.25" customHeight="1">
      <c r="A641" s="47"/>
      <c r="B641" s="47"/>
      <c r="D641" s="47"/>
      <c r="F641" s="47"/>
      <c r="G641" s="47"/>
      <c r="H641" s="47"/>
      <c r="I641" s="47"/>
      <c r="J641" s="47"/>
    </row>
    <row r="642" spans="1:10" ht="14.25" customHeight="1">
      <c r="A642" s="47"/>
      <c r="B642" s="47"/>
      <c r="D642" s="47"/>
      <c r="F642" s="47"/>
      <c r="G642" s="47"/>
      <c r="H642" s="47"/>
      <c r="I642" s="47"/>
      <c r="J642" s="47"/>
    </row>
    <row r="643" spans="1:10" ht="14.25" customHeight="1">
      <c r="A643" s="47"/>
      <c r="B643" s="47"/>
      <c r="D643" s="47"/>
      <c r="F643" s="47"/>
      <c r="G643" s="47"/>
      <c r="H643" s="47"/>
      <c r="I643" s="47"/>
      <c r="J643" s="47"/>
    </row>
    <row r="644" spans="1:10" ht="14.25" customHeight="1">
      <c r="A644" s="47"/>
      <c r="B644" s="47"/>
      <c r="D644" s="47"/>
      <c r="F644" s="47"/>
      <c r="G644" s="47"/>
      <c r="H644" s="47"/>
      <c r="I644" s="47"/>
      <c r="J644" s="47"/>
    </row>
    <row r="645" spans="1:10" ht="14.25" customHeight="1">
      <c r="A645" s="47"/>
      <c r="B645" s="47"/>
      <c r="D645" s="47"/>
      <c r="F645" s="47"/>
      <c r="G645" s="47"/>
      <c r="H645" s="47"/>
      <c r="I645" s="47"/>
      <c r="J645" s="47"/>
    </row>
    <row r="646" spans="1:10" ht="14.25" customHeight="1">
      <c r="A646" s="47"/>
      <c r="B646" s="47"/>
      <c r="D646" s="47"/>
      <c r="F646" s="47"/>
      <c r="G646" s="47"/>
      <c r="H646" s="47"/>
      <c r="I646" s="47"/>
      <c r="J646" s="47"/>
    </row>
    <row r="647" spans="1:10" ht="14.25" customHeight="1">
      <c r="A647" s="47"/>
      <c r="B647" s="47"/>
      <c r="D647" s="47"/>
      <c r="F647" s="47"/>
      <c r="G647" s="47"/>
      <c r="H647" s="47"/>
      <c r="I647" s="47"/>
      <c r="J647" s="47"/>
    </row>
    <row r="648" spans="1:10" ht="14.25" customHeight="1">
      <c r="A648" s="47"/>
      <c r="B648" s="47"/>
      <c r="D648" s="47"/>
      <c r="F648" s="47"/>
      <c r="G648" s="47"/>
      <c r="H648" s="47"/>
      <c r="I648" s="47"/>
      <c r="J648" s="47"/>
    </row>
    <row r="649" spans="1:10" ht="14.25" customHeight="1">
      <c r="A649" s="47"/>
      <c r="B649" s="47"/>
      <c r="D649" s="47"/>
      <c r="F649" s="47"/>
      <c r="G649" s="47"/>
      <c r="H649" s="47"/>
      <c r="I649" s="47"/>
      <c r="J649" s="47"/>
    </row>
    <row r="650" spans="1:10" ht="14.25" customHeight="1">
      <c r="A650" s="47"/>
      <c r="B650" s="47"/>
      <c r="D650" s="47"/>
      <c r="F650" s="47"/>
      <c r="G650" s="47"/>
      <c r="H650" s="47"/>
      <c r="I650" s="47"/>
      <c r="J650" s="47"/>
    </row>
    <row r="651" spans="1:10" ht="14.25" customHeight="1">
      <c r="A651" s="47"/>
      <c r="B651" s="47"/>
      <c r="D651" s="47"/>
      <c r="F651" s="47"/>
      <c r="G651" s="47"/>
      <c r="H651" s="47"/>
      <c r="I651" s="47"/>
      <c r="J651" s="47"/>
    </row>
    <row r="652" spans="1:10" ht="14.25" customHeight="1">
      <c r="A652" s="47"/>
      <c r="B652" s="47"/>
      <c r="D652" s="47"/>
      <c r="F652" s="47"/>
      <c r="G652" s="47"/>
      <c r="H652" s="47"/>
      <c r="I652" s="47"/>
      <c r="J652" s="47"/>
    </row>
    <row r="653" spans="1:10" ht="14.25" customHeight="1">
      <c r="A653" s="47"/>
      <c r="B653" s="47"/>
      <c r="D653" s="47"/>
      <c r="F653" s="47"/>
      <c r="G653" s="47"/>
      <c r="H653" s="47"/>
      <c r="I653" s="47"/>
      <c r="J653" s="47"/>
    </row>
    <row r="654" spans="1:10" ht="14.25" customHeight="1">
      <c r="A654" s="47"/>
      <c r="B654" s="47"/>
      <c r="D654" s="47"/>
      <c r="F654" s="47"/>
      <c r="G654" s="47"/>
      <c r="H654" s="47"/>
      <c r="I654" s="47"/>
      <c r="J654" s="47"/>
    </row>
    <row r="655" spans="1:10" ht="14.25" customHeight="1">
      <c r="A655" s="47"/>
      <c r="B655" s="47"/>
      <c r="D655" s="47"/>
      <c r="F655" s="47"/>
      <c r="G655" s="47"/>
      <c r="H655" s="47"/>
      <c r="I655" s="47"/>
      <c r="J655" s="47"/>
    </row>
    <row r="656" spans="1:10" ht="14.25" customHeight="1">
      <c r="A656" s="47"/>
      <c r="B656" s="47"/>
      <c r="D656" s="47"/>
      <c r="F656" s="47"/>
      <c r="G656" s="47"/>
      <c r="H656" s="47"/>
      <c r="I656" s="47"/>
      <c r="J656" s="47"/>
    </row>
    <row r="657" spans="1:10" ht="14.25" customHeight="1">
      <c r="A657" s="47"/>
      <c r="B657" s="47"/>
      <c r="D657" s="47"/>
      <c r="F657" s="47"/>
      <c r="G657" s="47"/>
      <c r="H657" s="47"/>
      <c r="I657" s="47"/>
      <c r="J657" s="47"/>
    </row>
    <row r="658" spans="1:10" ht="14.25" customHeight="1">
      <c r="A658" s="47"/>
      <c r="B658" s="47"/>
      <c r="D658" s="47"/>
      <c r="F658" s="47"/>
      <c r="G658" s="47"/>
      <c r="H658" s="47"/>
      <c r="I658" s="47"/>
      <c r="J658" s="47"/>
    </row>
    <row r="659" spans="1:10" ht="14.25" customHeight="1">
      <c r="A659" s="47"/>
      <c r="B659" s="47"/>
      <c r="D659" s="47"/>
      <c r="F659" s="47"/>
      <c r="G659" s="47"/>
      <c r="H659" s="47"/>
      <c r="I659" s="47"/>
      <c r="J659" s="47"/>
    </row>
    <row r="660" spans="1:10" ht="14.25" customHeight="1">
      <c r="A660" s="47"/>
      <c r="B660" s="47"/>
      <c r="D660" s="47"/>
      <c r="F660" s="47"/>
      <c r="G660" s="47"/>
      <c r="H660" s="47"/>
      <c r="I660" s="47"/>
      <c r="J660" s="47"/>
    </row>
    <row r="661" spans="1:10" ht="14.25" customHeight="1">
      <c r="A661" s="47"/>
      <c r="B661" s="47"/>
      <c r="D661" s="47"/>
      <c r="F661" s="47"/>
      <c r="G661" s="47"/>
      <c r="H661" s="47"/>
      <c r="I661" s="47"/>
      <c r="J661" s="47"/>
    </row>
    <row r="662" spans="1:10" ht="14.25" customHeight="1">
      <c r="A662" s="47"/>
      <c r="B662" s="47"/>
      <c r="D662" s="47"/>
      <c r="F662" s="47"/>
      <c r="G662" s="47"/>
      <c r="H662" s="47"/>
      <c r="I662" s="47"/>
      <c r="J662" s="47"/>
    </row>
    <row r="663" spans="1:10" ht="14.25" customHeight="1">
      <c r="A663" s="47"/>
      <c r="B663" s="47"/>
      <c r="D663" s="47"/>
      <c r="F663" s="47"/>
      <c r="G663" s="47"/>
      <c r="H663" s="47"/>
      <c r="I663" s="47"/>
      <c r="J663" s="47"/>
    </row>
    <row r="664" spans="1:10" ht="14.25" customHeight="1">
      <c r="A664" s="47"/>
      <c r="B664" s="47"/>
      <c r="D664" s="47"/>
      <c r="F664" s="47"/>
      <c r="G664" s="47"/>
      <c r="H664" s="47"/>
      <c r="I664" s="47"/>
      <c r="J664" s="47"/>
    </row>
    <row r="665" spans="1:10" ht="14.25" customHeight="1">
      <c r="A665" s="47"/>
      <c r="B665" s="47"/>
      <c r="D665" s="47"/>
      <c r="F665" s="47"/>
      <c r="G665" s="47"/>
      <c r="H665" s="47"/>
      <c r="I665" s="47"/>
      <c r="J665" s="47"/>
    </row>
    <row r="666" spans="1:10" ht="14.25" customHeight="1">
      <c r="A666" s="47"/>
      <c r="B666" s="47"/>
      <c r="D666" s="47"/>
      <c r="F666" s="47"/>
      <c r="G666" s="47"/>
      <c r="H666" s="47"/>
      <c r="I666" s="47"/>
      <c r="J666" s="47"/>
    </row>
    <row r="667" spans="1:10" ht="14.25" customHeight="1">
      <c r="A667" s="47"/>
      <c r="B667" s="47"/>
      <c r="D667" s="47"/>
      <c r="F667" s="47"/>
      <c r="G667" s="47"/>
      <c r="H667" s="47"/>
      <c r="I667" s="47"/>
      <c r="J667" s="47"/>
    </row>
    <row r="668" spans="1:10" ht="14.25" customHeight="1">
      <c r="A668" s="47"/>
      <c r="B668" s="47"/>
      <c r="D668" s="47"/>
      <c r="F668" s="47"/>
      <c r="G668" s="47"/>
      <c r="H668" s="47"/>
      <c r="I668" s="47"/>
      <c r="J668" s="47"/>
    </row>
    <row r="669" spans="1:10" ht="14.25" customHeight="1">
      <c r="A669" s="47"/>
      <c r="B669" s="47"/>
      <c r="D669" s="47"/>
      <c r="F669" s="47"/>
      <c r="G669" s="47"/>
      <c r="H669" s="47"/>
      <c r="I669" s="47"/>
      <c r="J669" s="47"/>
    </row>
    <row r="670" spans="1:10" ht="14.25" customHeight="1">
      <c r="A670" s="47"/>
      <c r="B670" s="47"/>
      <c r="D670" s="47"/>
      <c r="F670" s="47"/>
      <c r="G670" s="47"/>
      <c r="H670" s="47"/>
      <c r="I670" s="47"/>
      <c r="J670" s="47"/>
    </row>
    <row r="671" spans="1:10" ht="14.25" customHeight="1">
      <c r="A671" s="47"/>
      <c r="B671" s="47"/>
      <c r="D671" s="47"/>
      <c r="F671" s="47"/>
      <c r="G671" s="47"/>
      <c r="H671" s="47"/>
      <c r="I671" s="47"/>
      <c r="J671" s="47"/>
    </row>
    <row r="672" spans="1:10" ht="14.25" customHeight="1">
      <c r="A672" s="47"/>
      <c r="B672" s="47"/>
      <c r="D672" s="47"/>
      <c r="F672" s="47"/>
      <c r="G672" s="47"/>
      <c r="H672" s="47"/>
      <c r="I672" s="47"/>
      <c r="J672" s="47"/>
    </row>
    <row r="673" spans="1:10" ht="14.25" customHeight="1">
      <c r="A673" s="47"/>
      <c r="B673" s="47"/>
      <c r="D673" s="47"/>
      <c r="F673" s="47"/>
      <c r="G673" s="47"/>
      <c r="H673" s="47"/>
      <c r="I673" s="47"/>
      <c r="J673" s="47"/>
    </row>
    <row r="674" spans="1:10" ht="14.25" customHeight="1">
      <c r="A674" s="47"/>
      <c r="B674" s="47"/>
      <c r="D674" s="47"/>
      <c r="F674" s="47"/>
      <c r="G674" s="47"/>
      <c r="H674" s="47"/>
      <c r="I674" s="47"/>
      <c r="J674" s="47"/>
    </row>
    <row r="675" spans="1:10" ht="14.25" customHeight="1">
      <c r="A675" s="47"/>
      <c r="B675" s="47"/>
      <c r="D675" s="47"/>
      <c r="F675" s="47"/>
      <c r="G675" s="47"/>
      <c r="H675" s="47"/>
      <c r="I675" s="47"/>
      <c r="J675" s="47"/>
    </row>
    <row r="676" spans="1:10" ht="14.25" customHeight="1">
      <c r="A676" s="47"/>
      <c r="B676" s="47"/>
      <c r="D676" s="47"/>
      <c r="F676" s="47"/>
      <c r="G676" s="47"/>
      <c r="H676" s="47"/>
      <c r="I676" s="47"/>
      <c r="J676" s="47"/>
    </row>
    <row r="677" spans="1:10" ht="14.25" customHeight="1">
      <c r="A677" s="47"/>
      <c r="B677" s="47"/>
      <c r="D677" s="47"/>
      <c r="F677" s="47"/>
      <c r="G677" s="47"/>
      <c r="H677" s="47"/>
      <c r="I677" s="47"/>
      <c r="J677" s="47"/>
    </row>
    <row r="678" spans="1:10" ht="14.25" customHeight="1">
      <c r="A678" s="47"/>
      <c r="B678" s="47"/>
      <c r="D678" s="47"/>
      <c r="F678" s="47"/>
      <c r="G678" s="47"/>
      <c r="H678" s="47"/>
      <c r="I678" s="47"/>
      <c r="J678" s="47"/>
    </row>
    <row r="679" spans="1:10" ht="14.25" customHeight="1">
      <c r="A679" s="47"/>
      <c r="B679" s="47"/>
      <c r="D679" s="47"/>
      <c r="F679" s="47"/>
      <c r="G679" s="47"/>
      <c r="H679" s="47"/>
      <c r="I679" s="47"/>
      <c r="J679" s="47"/>
    </row>
    <row r="680" spans="1:10" ht="14.25" customHeight="1">
      <c r="A680" s="47"/>
      <c r="B680" s="47"/>
      <c r="D680" s="47"/>
      <c r="F680" s="47"/>
      <c r="G680" s="47"/>
      <c r="H680" s="47"/>
      <c r="I680" s="47"/>
      <c r="J680" s="47"/>
    </row>
    <row r="681" spans="1:10" ht="14.25" customHeight="1">
      <c r="A681" s="47"/>
      <c r="B681" s="47"/>
      <c r="D681" s="47"/>
      <c r="F681" s="47"/>
      <c r="G681" s="47"/>
      <c r="H681" s="47"/>
      <c r="I681" s="47"/>
      <c r="J681" s="47"/>
    </row>
    <row r="682" spans="1:10" ht="14.25" customHeight="1">
      <c r="A682" s="47"/>
      <c r="B682" s="47"/>
      <c r="D682" s="47"/>
      <c r="F682" s="47"/>
      <c r="G682" s="47"/>
      <c r="H682" s="47"/>
      <c r="I682" s="47"/>
      <c r="J682" s="47"/>
    </row>
    <row r="683" spans="1:10" ht="14.25" customHeight="1">
      <c r="A683" s="47"/>
      <c r="B683" s="47"/>
      <c r="D683" s="47"/>
      <c r="F683" s="47"/>
      <c r="G683" s="47"/>
      <c r="H683" s="47"/>
      <c r="I683" s="47"/>
      <c r="J683" s="47"/>
    </row>
    <row r="684" spans="1:10" ht="14.25" customHeight="1">
      <c r="A684" s="47"/>
      <c r="B684" s="47"/>
      <c r="D684" s="47"/>
      <c r="F684" s="47"/>
      <c r="G684" s="47"/>
      <c r="H684" s="47"/>
      <c r="I684" s="47"/>
      <c r="J684" s="47"/>
    </row>
    <row r="685" spans="1:10" ht="14.25" customHeight="1">
      <c r="A685" s="47"/>
      <c r="B685" s="47"/>
      <c r="D685" s="47"/>
      <c r="F685" s="47"/>
      <c r="G685" s="47"/>
      <c r="H685" s="47"/>
      <c r="I685" s="47"/>
      <c r="J685" s="47"/>
    </row>
    <row r="686" spans="1:10" ht="14.25" customHeight="1">
      <c r="A686" s="47"/>
      <c r="B686" s="47"/>
      <c r="D686" s="47"/>
      <c r="F686" s="47"/>
      <c r="G686" s="47"/>
      <c r="H686" s="47"/>
      <c r="I686" s="47"/>
      <c r="J686" s="47"/>
    </row>
    <row r="687" spans="1:10" ht="14.25" customHeight="1">
      <c r="A687" s="47"/>
      <c r="B687" s="47"/>
      <c r="D687" s="47"/>
      <c r="F687" s="47"/>
      <c r="G687" s="47"/>
      <c r="H687" s="47"/>
      <c r="I687" s="47"/>
      <c r="J687" s="47"/>
    </row>
    <row r="688" spans="1:10" ht="14.25" customHeight="1">
      <c r="A688" s="47"/>
      <c r="B688" s="47"/>
      <c r="D688" s="47"/>
      <c r="F688" s="47"/>
      <c r="G688" s="47"/>
      <c r="H688" s="47"/>
      <c r="I688" s="47"/>
      <c r="J688" s="47"/>
    </row>
    <row r="689" spans="1:10" ht="14.25" customHeight="1">
      <c r="A689" s="47"/>
      <c r="B689" s="47"/>
      <c r="D689" s="47"/>
      <c r="F689" s="47"/>
      <c r="G689" s="47"/>
      <c r="H689" s="47"/>
      <c r="I689" s="47"/>
      <c r="J689" s="47"/>
    </row>
    <row r="690" spans="1:10" ht="14.25" customHeight="1">
      <c r="A690" s="47"/>
      <c r="B690" s="47"/>
      <c r="D690" s="47"/>
      <c r="F690" s="47"/>
      <c r="G690" s="47"/>
      <c r="H690" s="47"/>
      <c r="I690" s="47"/>
      <c r="J690" s="47"/>
    </row>
    <row r="691" spans="1:10" ht="14.25" customHeight="1">
      <c r="A691" s="47"/>
      <c r="B691" s="47"/>
      <c r="D691" s="47"/>
      <c r="F691" s="47"/>
      <c r="G691" s="47"/>
      <c r="H691" s="47"/>
      <c r="I691" s="47"/>
      <c r="J691" s="47"/>
    </row>
    <row r="692" spans="1:10" ht="14.25" customHeight="1">
      <c r="A692" s="47"/>
      <c r="B692" s="47"/>
      <c r="D692" s="47"/>
      <c r="F692" s="47"/>
      <c r="G692" s="47"/>
      <c r="H692" s="47"/>
      <c r="I692" s="47"/>
      <c r="J692" s="47"/>
    </row>
    <row r="693" spans="1:10" ht="14.25" customHeight="1">
      <c r="A693" s="47"/>
      <c r="B693" s="47"/>
      <c r="D693" s="47"/>
      <c r="F693" s="47"/>
      <c r="G693" s="47"/>
      <c r="H693" s="47"/>
      <c r="I693" s="47"/>
      <c r="J693" s="47"/>
    </row>
    <row r="694" spans="1:10" ht="14.25" customHeight="1">
      <c r="A694" s="47"/>
      <c r="B694" s="47"/>
      <c r="D694" s="47"/>
      <c r="F694" s="47"/>
      <c r="G694" s="47"/>
      <c r="H694" s="47"/>
      <c r="I694" s="47"/>
      <c r="J694" s="47"/>
    </row>
    <row r="695" spans="1:10" ht="14.25" customHeight="1">
      <c r="A695" s="47"/>
      <c r="B695" s="47"/>
      <c r="D695" s="47"/>
      <c r="F695" s="47"/>
      <c r="G695" s="47"/>
      <c r="H695" s="47"/>
      <c r="I695" s="47"/>
      <c r="J695" s="47"/>
    </row>
    <row r="696" spans="1:10" ht="14.25" customHeight="1">
      <c r="A696" s="47"/>
      <c r="B696" s="47"/>
      <c r="D696" s="47"/>
      <c r="F696" s="47"/>
      <c r="G696" s="47"/>
      <c r="H696" s="47"/>
      <c r="I696" s="47"/>
      <c r="J696" s="47"/>
    </row>
    <row r="697" spans="1:10" ht="14.25" customHeight="1">
      <c r="A697" s="47"/>
      <c r="B697" s="47"/>
      <c r="D697" s="47"/>
      <c r="F697" s="47"/>
      <c r="G697" s="47"/>
      <c r="H697" s="47"/>
      <c r="I697" s="47"/>
      <c r="J697" s="47"/>
    </row>
    <row r="698" spans="1:10" ht="14.25" customHeight="1">
      <c r="A698" s="47"/>
      <c r="B698" s="47"/>
      <c r="D698" s="47"/>
      <c r="F698" s="47"/>
      <c r="G698" s="47"/>
      <c r="H698" s="47"/>
      <c r="I698" s="47"/>
      <c r="J698" s="47"/>
    </row>
    <row r="699" spans="1:10" ht="14.25" customHeight="1">
      <c r="A699" s="47"/>
      <c r="B699" s="47"/>
      <c r="D699" s="47"/>
      <c r="F699" s="47"/>
      <c r="G699" s="47"/>
      <c r="H699" s="47"/>
      <c r="I699" s="47"/>
      <c r="J699" s="47"/>
    </row>
    <row r="700" spans="1:10" ht="14.25" customHeight="1">
      <c r="A700" s="47"/>
      <c r="B700" s="47"/>
      <c r="D700" s="47"/>
      <c r="F700" s="47"/>
      <c r="G700" s="47"/>
      <c r="H700" s="47"/>
      <c r="I700" s="47"/>
      <c r="J700" s="47"/>
    </row>
    <row r="701" spans="1:10" ht="14.25" customHeight="1">
      <c r="A701" s="47"/>
      <c r="B701" s="47"/>
      <c r="D701" s="47"/>
      <c r="F701" s="47"/>
      <c r="G701" s="47"/>
      <c r="H701" s="47"/>
      <c r="I701" s="47"/>
      <c r="J701" s="47"/>
    </row>
    <row r="702" spans="1:10" ht="14.25" customHeight="1">
      <c r="A702" s="47"/>
      <c r="B702" s="47"/>
      <c r="D702" s="47"/>
      <c r="F702" s="47"/>
      <c r="G702" s="47"/>
      <c r="H702" s="47"/>
      <c r="I702" s="47"/>
      <c r="J702" s="47"/>
    </row>
    <row r="703" spans="1:10" ht="14.25" customHeight="1">
      <c r="A703" s="47"/>
      <c r="B703" s="47"/>
      <c r="D703" s="47"/>
      <c r="F703" s="47"/>
      <c r="G703" s="47"/>
      <c r="H703" s="47"/>
      <c r="I703" s="47"/>
      <c r="J703" s="47"/>
    </row>
    <row r="704" spans="1:10" ht="14.25" customHeight="1">
      <c r="A704" s="47"/>
      <c r="B704" s="47"/>
      <c r="D704" s="47"/>
      <c r="F704" s="47"/>
      <c r="G704" s="47"/>
      <c r="H704" s="47"/>
      <c r="I704" s="47"/>
      <c r="J704" s="47"/>
    </row>
    <row r="705" spans="1:10" ht="14.25" customHeight="1">
      <c r="A705" s="47"/>
      <c r="B705" s="47"/>
      <c r="D705" s="47"/>
      <c r="F705" s="47"/>
      <c r="G705" s="47"/>
      <c r="H705" s="47"/>
      <c r="I705" s="47"/>
      <c r="J705" s="47"/>
    </row>
    <row r="706" spans="1:10" ht="14.25" customHeight="1">
      <c r="A706" s="47"/>
      <c r="B706" s="47"/>
      <c r="D706" s="47"/>
      <c r="F706" s="47"/>
      <c r="G706" s="47"/>
      <c r="H706" s="47"/>
      <c r="I706" s="47"/>
      <c r="J706" s="47"/>
    </row>
    <row r="707" spans="1:10" ht="14.25" customHeight="1">
      <c r="A707" s="47"/>
      <c r="B707" s="47"/>
      <c r="D707" s="47"/>
      <c r="F707" s="47"/>
      <c r="G707" s="47"/>
      <c r="H707" s="47"/>
      <c r="I707" s="47"/>
      <c r="J707" s="47"/>
    </row>
    <row r="708" spans="1:10" ht="14.25" customHeight="1">
      <c r="A708" s="47"/>
      <c r="B708" s="47"/>
      <c r="D708" s="47"/>
      <c r="F708" s="47"/>
      <c r="G708" s="47"/>
      <c r="H708" s="47"/>
      <c r="I708" s="47"/>
      <c r="J708" s="47"/>
    </row>
    <row r="709" spans="1:10" ht="14.25" customHeight="1">
      <c r="A709" s="47"/>
      <c r="B709" s="47"/>
      <c r="D709" s="47"/>
      <c r="F709" s="47"/>
      <c r="G709" s="47"/>
      <c r="H709" s="47"/>
      <c r="I709" s="47"/>
      <c r="J709" s="47"/>
    </row>
    <row r="710" spans="1:10" ht="14.25" customHeight="1">
      <c r="A710" s="47"/>
      <c r="B710" s="47"/>
      <c r="D710" s="47"/>
      <c r="F710" s="47"/>
      <c r="G710" s="47"/>
      <c r="H710" s="47"/>
      <c r="I710" s="47"/>
      <c r="J710" s="47"/>
    </row>
    <row r="711" spans="1:10" ht="14.25" customHeight="1">
      <c r="A711" s="47"/>
      <c r="B711" s="47"/>
      <c r="D711" s="47"/>
      <c r="F711" s="47"/>
      <c r="G711" s="47"/>
      <c r="H711" s="47"/>
      <c r="I711" s="47"/>
      <c r="J711" s="47"/>
    </row>
    <row r="712" spans="1:10" ht="14.25" customHeight="1">
      <c r="A712" s="47"/>
      <c r="B712" s="47"/>
      <c r="D712" s="47"/>
      <c r="F712" s="47"/>
      <c r="G712" s="47"/>
      <c r="H712" s="47"/>
      <c r="I712" s="47"/>
      <c r="J712" s="47"/>
    </row>
    <row r="713" spans="1:10" ht="14.25" customHeight="1">
      <c r="A713" s="47"/>
      <c r="B713" s="47"/>
      <c r="D713" s="47"/>
      <c r="F713" s="47"/>
      <c r="G713" s="47"/>
      <c r="H713" s="47"/>
      <c r="I713" s="47"/>
      <c r="J713" s="47"/>
    </row>
    <row r="714" spans="1:10" ht="14.25" customHeight="1">
      <c r="A714" s="47"/>
      <c r="B714" s="47"/>
      <c r="D714" s="47"/>
      <c r="F714" s="47"/>
      <c r="G714" s="47"/>
      <c r="H714" s="47"/>
      <c r="I714" s="47"/>
      <c r="J714" s="47"/>
    </row>
    <row r="715" spans="1:10" ht="14.25" customHeight="1">
      <c r="A715" s="47"/>
      <c r="B715" s="47"/>
      <c r="D715" s="47"/>
      <c r="F715" s="47"/>
      <c r="G715" s="47"/>
      <c r="H715" s="47"/>
      <c r="I715" s="47"/>
      <c r="J715" s="47"/>
    </row>
    <row r="716" spans="1:10" ht="14.25" customHeight="1">
      <c r="A716" s="47"/>
      <c r="B716" s="47"/>
      <c r="D716" s="47"/>
      <c r="F716" s="47"/>
      <c r="G716" s="47"/>
      <c r="H716" s="47"/>
      <c r="I716" s="47"/>
      <c r="J716" s="47"/>
    </row>
    <row r="717" spans="1:10" ht="14.25" customHeight="1">
      <c r="A717" s="47"/>
      <c r="B717" s="47"/>
      <c r="D717" s="47"/>
      <c r="F717" s="47"/>
      <c r="G717" s="47"/>
      <c r="H717" s="47"/>
      <c r="I717" s="47"/>
      <c r="J717" s="47"/>
    </row>
    <row r="718" spans="1:10" ht="14.25" customHeight="1">
      <c r="A718" s="47"/>
      <c r="B718" s="47"/>
      <c r="D718" s="47"/>
      <c r="F718" s="47"/>
      <c r="G718" s="47"/>
      <c r="H718" s="47"/>
      <c r="I718" s="47"/>
      <c r="J718" s="47"/>
    </row>
    <row r="719" spans="1:10" ht="14.25" customHeight="1">
      <c r="A719" s="47"/>
      <c r="B719" s="47"/>
      <c r="D719" s="47"/>
      <c r="F719" s="47"/>
      <c r="G719" s="47"/>
      <c r="H719" s="47"/>
      <c r="I719" s="47"/>
      <c r="J719" s="47"/>
    </row>
    <row r="720" spans="1:10" ht="14.25" customHeight="1">
      <c r="A720" s="47"/>
      <c r="B720" s="47"/>
      <c r="D720" s="47"/>
      <c r="F720" s="47"/>
      <c r="G720" s="47"/>
      <c r="H720" s="47"/>
      <c r="I720" s="47"/>
      <c r="J720" s="47"/>
    </row>
    <row r="721" spans="1:10" ht="14.25" customHeight="1">
      <c r="A721" s="47"/>
      <c r="B721" s="47"/>
      <c r="D721" s="47"/>
      <c r="F721" s="47"/>
      <c r="G721" s="47"/>
      <c r="H721" s="47"/>
      <c r="I721" s="47"/>
      <c r="J721" s="47"/>
    </row>
    <row r="722" spans="1:10" ht="14.25" customHeight="1">
      <c r="A722" s="47"/>
      <c r="B722" s="47"/>
      <c r="D722" s="47"/>
      <c r="F722" s="47"/>
      <c r="G722" s="47"/>
      <c r="H722" s="47"/>
      <c r="I722" s="47"/>
      <c r="J722" s="47"/>
    </row>
    <row r="723" spans="1:10" ht="14.25" customHeight="1">
      <c r="A723" s="47"/>
      <c r="B723" s="47"/>
      <c r="D723" s="47"/>
      <c r="F723" s="47"/>
      <c r="G723" s="47"/>
      <c r="H723" s="47"/>
      <c r="I723" s="47"/>
      <c r="J723" s="47"/>
    </row>
    <row r="724" spans="1:10" ht="14.25" customHeight="1">
      <c r="A724" s="47"/>
      <c r="B724" s="47"/>
      <c r="D724" s="47"/>
      <c r="F724" s="47"/>
      <c r="G724" s="47"/>
      <c r="H724" s="47"/>
      <c r="I724" s="47"/>
      <c r="J724" s="47"/>
    </row>
    <row r="725" spans="1:10" ht="14.25" customHeight="1">
      <c r="A725" s="47"/>
      <c r="B725" s="47"/>
      <c r="D725" s="47"/>
      <c r="F725" s="47"/>
      <c r="G725" s="47"/>
      <c r="H725" s="47"/>
      <c r="I725" s="47"/>
      <c r="J725" s="47"/>
    </row>
    <row r="726" spans="1:10" ht="14.25" customHeight="1">
      <c r="A726" s="47"/>
      <c r="B726" s="47"/>
      <c r="D726" s="47"/>
      <c r="F726" s="47"/>
      <c r="G726" s="47"/>
      <c r="H726" s="47"/>
      <c r="I726" s="47"/>
      <c r="J726" s="47"/>
    </row>
    <row r="727" spans="1:10" ht="14.25" customHeight="1">
      <c r="A727" s="47"/>
      <c r="B727" s="47"/>
      <c r="D727" s="47"/>
      <c r="F727" s="47"/>
      <c r="G727" s="47"/>
      <c r="H727" s="47"/>
      <c r="I727" s="47"/>
      <c r="J727" s="47"/>
    </row>
    <row r="728" spans="1:10" ht="14.25" customHeight="1">
      <c r="A728" s="47"/>
      <c r="B728" s="47"/>
      <c r="D728" s="47"/>
      <c r="F728" s="47"/>
      <c r="G728" s="47"/>
      <c r="H728" s="47"/>
      <c r="I728" s="47"/>
      <c r="J728" s="47"/>
    </row>
    <row r="729" spans="1:10" ht="14.25" customHeight="1">
      <c r="A729" s="47"/>
      <c r="B729" s="47"/>
      <c r="D729" s="47"/>
      <c r="F729" s="47"/>
      <c r="G729" s="47"/>
      <c r="H729" s="47"/>
      <c r="I729" s="47"/>
      <c r="J729" s="47"/>
    </row>
    <row r="730" spans="1:10" ht="14.25" customHeight="1">
      <c r="A730" s="47"/>
      <c r="B730" s="47"/>
      <c r="D730" s="47"/>
      <c r="F730" s="47"/>
      <c r="G730" s="47"/>
      <c r="H730" s="47"/>
      <c r="I730" s="47"/>
      <c r="J730" s="47"/>
    </row>
    <row r="731" spans="1:10" ht="14.25" customHeight="1">
      <c r="A731" s="47"/>
      <c r="B731" s="47"/>
      <c r="D731" s="47"/>
      <c r="F731" s="47"/>
      <c r="G731" s="47"/>
      <c r="H731" s="47"/>
      <c r="I731" s="47"/>
      <c r="J731" s="47"/>
    </row>
    <row r="732" spans="1:10" ht="14.25" customHeight="1">
      <c r="A732" s="47"/>
      <c r="B732" s="47"/>
      <c r="D732" s="47"/>
      <c r="F732" s="47"/>
      <c r="G732" s="47"/>
      <c r="H732" s="47"/>
      <c r="I732" s="47"/>
      <c r="J732" s="47"/>
    </row>
    <row r="733" spans="1:10" ht="14.25" customHeight="1">
      <c r="A733" s="47"/>
      <c r="B733" s="47"/>
      <c r="D733" s="47"/>
      <c r="F733" s="47"/>
      <c r="G733" s="47"/>
      <c r="H733" s="47"/>
      <c r="I733" s="47"/>
      <c r="J733" s="47"/>
    </row>
    <row r="734" spans="1:10" ht="14.25" customHeight="1">
      <c r="A734" s="47"/>
      <c r="B734" s="47"/>
      <c r="D734" s="47"/>
      <c r="F734" s="47"/>
      <c r="G734" s="47"/>
      <c r="H734" s="47"/>
      <c r="I734" s="47"/>
      <c r="J734" s="47"/>
    </row>
    <row r="735" spans="1:10" ht="14.25" customHeight="1">
      <c r="A735" s="47"/>
      <c r="B735" s="47"/>
      <c r="D735" s="47"/>
      <c r="F735" s="47"/>
      <c r="G735" s="47"/>
      <c r="H735" s="47"/>
      <c r="I735" s="47"/>
      <c r="J735" s="47"/>
    </row>
    <row r="736" spans="1:10" ht="14.25" customHeight="1">
      <c r="A736" s="47"/>
      <c r="B736" s="47"/>
      <c r="D736" s="47"/>
      <c r="F736" s="47"/>
      <c r="G736" s="47"/>
      <c r="H736" s="47"/>
      <c r="I736" s="47"/>
      <c r="J736" s="47"/>
    </row>
    <row r="737" spans="1:10" ht="14.25" customHeight="1">
      <c r="A737" s="47"/>
      <c r="B737" s="47"/>
      <c r="D737" s="47"/>
      <c r="F737" s="47"/>
      <c r="G737" s="47"/>
      <c r="H737" s="47"/>
      <c r="I737" s="47"/>
      <c r="J737" s="47"/>
    </row>
    <row r="738" spans="1:10" ht="14.25" customHeight="1">
      <c r="A738" s="47"/>
      <c r="B738" s="47"/>
      <c r="D738" s="47"/>
      <c r="F738" s="47"/>
      <c r="G738" s="47"/>
      <c r="H738" s="47"/>
      <c r="I738" s="47"/>
      <c r="J738" s="47"/>
    </row>
    <row r="739" spans="1:10" ht="14.25" customHeight="1">
      <c r="A739" s="47"/>
      <c r="B739" s="47"/>
      <c r="D739" s="47"/>
      <c r="F739" s="47"/>
      <c r="G739" s="47"/>
      <c r="H739" s="47"/>
      <c r="I739" s="47"/>
      <c r="J739" s="47"/>
    </row>
    <row r="740" spans="1:10" ht="14.25" customHeight="1">
      <c r="A740" s="47"/>
      <c r="B740" s="47"/>
      <c r="D740" s="47"/>
      <c r="F740" s="47"/>
      <c r="G740" s="47"/>
      <c r="H740" s="47"/>
      <c r="I740" s="47"/>
      <c r="J740" s="47"/>
    </row>
    <row r="741" spans="1:10" ht="14.25" customHeight="1">
      <c r="A741" s="47"/>
      <c r="B741" s="47"/>
      <c r="D741" s="47"/>
      <c r="F741" s="47"/>
      <c r="G741" s="47"/>
      <c r="H741" s="47"/>
      <c r="I741" s="47"/>
      <c r="J741" s="47"/>
    </row>
    <row r="742" spans="1:10" ht="14.25" customHeight="1">
      <c r="A742" s="47"/>
      <c r="B742" s="47"/>
      <c r="D742" s="47"/>
      <c r="F742" s="47"/>
      <c r="G742" s="47"/>
      <c r="H742" s="47"/>
      <c r="I742" s="47"/>
      <c r="J742" s="47"/>
    </row>
    <row r="743" spans="1:10" ht="14.25" customHeight="1">
      <c r="A743" s="47"/>
      <c r="B743" s="47"/>
      <c r="D743" s="47"/>
      <c r="F743" s="47"/>
      <c r="G743" s="47"/>
      <c r="H743" s="47"/>
      <c r="I743" s="47"/>
      <c r="J743" s="47"/>
    </row>
    <row r="744" spans="1:10" ht="14.25" customHeight="1">
      <c r="A744" s="47"/>
      <c r="B744" s="47"/>
      <c r="D744" s="47"/>
      <c r="F744" s="47"/>
      <c r="G744" s="47"/>
      <c r="H744" s="47"/>
      <c r="I744" s="47"/>
      <c r="J744" s="47"/>
    </row>
    <row r="745" spans="1:10" ht="14.25" customHeight="1">
      <c r="A745" s="47"/>
      <c r="B745" s="47"/>
      <c r="D745" s="47"/>
      <c r="F745" s="47"/>
      <c r="G745" s="47"/>
      <c r="H745" s="47"/>
      <c r="I745" s="47"/>
      <c r="J745" s="47"/>
    </row>
    <row r="746" spans="1:10" ht="14.25" customHeight="1">
      <c r="A746" s="47"/>
      <c r="B746" s="47"/>
      <c r="D746" s="47"/>
      <c r="F746" s="47"/>
      <c r="G746" s="47"/>
      <c r="H746" s="47"/>
      <c r="I746" s="47"/>
      <c r="J746" s="47"/>
    </row>
    <row r="747" spans="1:10" ht="14.25" customHeight="1">
      <c r="A747" s="47"/>
      <c r="B747" s="47"/>
      <c r="D747" s="47"/>
      <c r="F747" s="47"/>
      <c r="G747" s="47"/>
      <c r="H747" s="47"/>
      <c r="I747" s="47"/>
      <c r="J747" s="47"/>
    </row>
    <row r="748" spans="1:10" ht="14.25" customHeight="1">
      <c r="A748" s="47"/>
      <c r="B748" s="47"/>
      <c r="D748" s="47"/>
      <c r="F748" s="47"/>
      <c r="G748" s="47"/>
      <c r="H748" s="47"/>
      <c r="I748" s="47"/>
      <c r="J748" s="47"/>
    </row>
    <row r="749" spans="1:10" ht="14.25" customHeight="1">
      <c r="A749" s="47"/>
      <c r="B749" s="47"/>
      <c r="D749" s="47"/>
      <c r="F749" s="47"/>
      <c r="G749" s="47"/>
      <c r="H749" s="47"/>
      <c r="I749" s="47"/>
      <c r="J749" s="47"/>
    </row>
    <row r="750" spans="1:10" ht="14.25" customHeight="1">
      <c r="A750" s="47"/>
      <c r="B750" s="47"/>
      <c r="D750" s="47"/>
      <c r="F750" s="47"/>
      <c r="G750" s="47"/>
      <c r="H750" s="47"/>
      <c r="I750" s="47"/>
      <c r="J750" s="47"/>
    </row>
    <row r="751" spans="1:10" ht="14.25" customHeight="1">
      <c r="A751" s="47"/>
      <c r="B751" s="47"/>
      <c r="D751" s="47"/>
      <c r="F751" s="47"/>
      <c r="G751" s="47"/>
      <c r="H751" s="47"/>
      <c r="I751" s="47"/>
      <c r="J751" s="47"/>
    </row>
    <row r="752" spans="1:10" ht="14.25" customHeight="1">
      <c r="A752" s="47"/>
      <c r="B752" s="47"/>
      <c r="D752" s="47"/>
      <c r="F752" s="47"/>
      <c r="G752" s="47"/>
      <c r="H752" s="47"/>
      <c r="I752" s="47"/>
      <c r="J752" s="47"/>
    </row>
    <row r="753" spans="1:10" ht="14.25" customHeight="1">
      <c r="A753" s="47"/>
      <c r="B753" s="47"/>
      <c r="D753" s="47"/>
      <c r="F753" s="47"/>
      <c r="G753" s="47"/>
      <c r="H753" s="47"/>
      <c r="I753" s="47"/>
      <c r="J753" s="47"/>
    </row>
    <row r="754" spans="1:10" ht="14.25" customHeight="1">
      <c r="A754" s="47"/>
      <c r="B754" s="47"/>
      <c r="D754" s="47"/>
      <c r="F754" s="47"/>
      <c r="G754" s="47"/>
      <c r="H754" s="47"/>
      <c r="I754" s="47"/>
      <c r="J754" s="47"/>
    </row>
    <row r="755" spans="1:10" ht="14.25" customHeight="1">
      <c r="A755" s="47"/>
      <c r="B755" s="47"/>
      <c r="D755" s="47"/>
      <c r="F755" s="47"/>
      <c r="G755" s="47"/>
      <c r="H755" s="47"/>
      <c r="I755" s="47"/>
      <c r="J755" s="47"/>
    </row>
    <row r="756" spans="1:10" ht="14.25" customHeight="1">
      <c r="A756" s="47"/>
      <c r="B756" s="47"/>
      <c r="D756" s="47"/>
      <c r="F756" s="47"/>
      <c r="G756" s="47"/>
      <c r="H756" s="47"/>
      <c r="I756" s="47"/>
      <c r="J756" s="47"/>
    </row>
    <row r="757" spans="1:10" ht="14.25" customHeight="1">
      <c r="A757" s="47"/>
      <c r="B757" s="47"/>
      <c r="D757" s="47"/>
      <c r="F757" s="47"/>
      <c r="G757" s="47"/>
      <c r="H757" s="47"/>
      <c r="I757" s="47"/>
      <c r="J757" s="47"/>
    </row>
    <row r="758" spans="1:10" ht="14.25" customHeight="1">
      <c r="A758" s="47"/>
      <c r="B758" s="47"/>
      <c r="D758" s="47"/>
      <c r="F758" s="47"/>
      <c r="G758" s="47"/>
      <c r="H758" s="47"/>
      <c r="I758" s="47"/>
      <c r="J758" s="47"/>
    </row>
    <row r="759" spans="1:10" ht="14.25" customHeight="1">
      <c r="A759" s="47"/>
      <c r="B759" s="47"/>
      <c r="D759" s="47"/>
      <c r="F759" s="47"/>
      <c r="G759" s="47"/>
      <c r="H759" s="47"/>
      <c r="I759" s="47"/>
      <c r="J759" s="47"/>
    </row>
    <row r="760" spans="1:10" ht="14.25" customHeight="1">
      <c r="A760" s="47"/>
      <c r="B760" s="47"/>
      <c r="D760" s="47"/>
      <c r="F760" s="47"/>
      <c r="G760" s="47"/>
      <c r="H760" s="47"/>
      <c r="I760" s="47"/>
      <c r="J760" s="47"/>
    </row>
    <row r="761" spans="1:10" ht="14.25" customHeight="1">
      <c r="A761" s="47"/>
      <c r="B761" s="47"/>
      <c r="D761" s="47"/>
      <c r="F761" s="47"/>
      <c r="G761" s="47"/>
      <c r="H761" s="47"/>
      <c r="I761" s="47"/>
      <c r="J761" s="47"/>
    </row>
    <row r="762" spans="1:10" ht="14.25" customHeight="1">
      <c r="A762" s="47"/>
      <c r="B762" s="47"/>
      <c r="D762" s="47"/>
      <c r="F762" s="47"/>
      <c r="G762" s="47"/>
      <c r="H762" s="47"/>
      <c r="I762" s="47"/>
      <c r="J762" s="47"/>
    </row>
    <row r="763" spans="1:10" ht="14.25" customHeight="1">
      <c r="A763" s="47"/>
      <c r="B763" s="47"/>
      <c r="D763" s="47"/>
      <c r="F763" s="47"/>
      <c r="G763" s="47"/>
      <c r="H763" s="47"/>
      <c r="I763" s="47"/>
      <c r="J763" s="47"/>
    </row>
    <row r="764" spans="1:10" ht="14.25" customHeight="1">
      <c r="A764" s="47"/>
      <c r="B764" s="47"/>
      <c r="D764" s="47"/>
      <c r="F764" s="47"/>
      <c r="G764" s="47"/>
      <c r="H764" s="47"/>
      <c r="I764" s="47"/>
      <c r="J764" s="47"/>
    </row>
    <row r="765" spans="1:10" ht="14.25" customHeight="1">
      <c r="A765" s="47"/>
      <c r="B765" s="47"/>
      <c r="D765" s="47"/>
      <c r="F765" s="47"/>
      <c r="G765" s="47"/>
      <c r="H765" s="47"/>
      <c r="I765" s="47"/>
      <c r="J765" s="47"/>
    </row>
    <row r="766" spans="1:10" ht="14.25" customHeight="1">
      <c r="A766" s="47"/>
      <c r="B766" s="47"/>
      <c r="D766" s="47"/>
      <c r="F766" s="47"/>
      <c r="G766" s="47"/>
      <c r="H766" s="47"/>
      <c r="I766" s="47"/>
      <c r="J766" s="47"/>
    </row>
    <row r="767" spans="1:10" ht="14.25" customHeight="1">
      <c r="A767" s="47"/>
      <c r="B767" s="47"/>
      <c r="D767" s="47"/>
      <c r="F767" s="47"/>
      <c r="G767" s="47"/>
      <c r="H767" s="47"/>
      <c r="I767" s="47"/>
      <c r="J767" s="47"/>
    </row>
    <row r="768" spans="1:10" ht="14.25" customHeight="1">
      <c r="A768" s="47"/>
      <c r="B768" s="47"/>
      <c r="D768" s="47"/>
      <c r="F768" s="47"/>
      <c r="G768" s="47"/>
      <c r="H768" s="47"/>
      <c r="I768" s="47"/>
      <c r="J768" s="47"/>
    </row>
    <row r="769" spans="1:10" ht="14.25" customHeight="1">
      <c r="A769" s="47"/>
      <c r="B769" s="47"/>
      <c r="D769" s="47"/>
      <c r="F769" s="47"/>
      <c r="G769" s="47"/>
      <c r="H769" s="47"/>
      <c r="I769" s="47"/>
      <c r="J769" s="47"/>
    </row>
    <row r="770" spans="1:10" ht="14.25" customHeight="1">
      <c r="A770" s="47"/>
      <c r="B770" s="47"/>
      <c r="D770" s="47"/>
      <c r="F770" s="47"/>
      <c r="G770" s="47"/>
      <c r="H770" s="47"/>
      <c r="I770" s="47"/>
      <c r="J770" s="47"/>
    </row>
    <row r="771" spans="1:10" ht="14.25" customHeight="1">
      <c r="A771" s="47"/>
      <c r="B771" s="47"/>
      <c r="D771" s="47"/>
      <c r="F771" s="47"/>
      <c r="G771" s="47"/>
      <c r="H771" s="47"/>
      <c r="I771" s="47"/>
      <c r="J771" s="47"/>
    </row>
    <row r="772" spans="1:10" ht="14.25" customHeight="1">
      <c r="A772" s="47"/>
      <c r="B772" s="47"/>
      <c r="D772" s="47"/>
      <c r="F772" s="47"/>
      <c r="G772" s="47"/>
      <c r="H772" s="47"/>
      <c r="I772" s="47"/>
      <c r="J772" s="47"/>
    </row>
    <row r="773" spans="1:10" ht="14.25" customHeight="1">
      <c r="A773" s="47"/>
      <c r="B773" s="47"/>
      <c r="D773" s="47"/>
      <c r="F773" s="47"/>
      <c r="G773" s="47"/>
      <c r="H773" s="47"/>
      <c r="I773" s="47"/>
      <c r="J773" s="47"/>
    </row>
    <row r="774" spans="1:10" ht="14.25" customHeight="1">
      <c r="A774" s="47"/>
      <c r="B774" s="47"/>
      <c r="D774" s="47"/>
      <c r="F774" s="47"/>
      <c r="G774" s="47"/>
      <c r="H774" s="47"/>
      <c r="I774" s="47"/>
      <c r="J774" s="47"/>
    </row>
    <row r="775" spans="1:10" ht="14.25" customHeight="1">
      <c r="A775" s="47"/>
      <c r="B775" s="47"/>
      <c r="D775" s="47"/>
      <c r="F775" s="47"/>
      <c r="G775" s="47"/>
      <c r="H775" s="47"/>
      <c r="I775" s="47"/>
      <c r="J775" s="47"/>
    </row>
    <row r="776" spans="1:10" ht="14.25" customHeight="1">
      <c r="A776" s="47"/>
      <c r="B776" s="47"/>
      <c r="D776" s="47"/>
      <c r="F776" s="47"/>
      <c r="G776" s="47"/>
      <c r="H776" s="47"/>
      <c r="I776" s="47"/>
      <c r="J776" s="47"/>
    </row>
    <row r="777" spans="1:10" ht="14.25" customHeight="1">
      <c r="A777" s="47"/>
      <c r="B777" s="47"/>
      <c r="D777" s="47"/>
      <c r="F777" s="47"/>
      <c r="G777" s="47"/>
      <c r="H777" s="47"/>
      <c r="I777" s="47"/>
      <c r="J777" s="47"/>
    </row>
    <row r="778" spans="1:10" ht="14.25" customHeight="1">
      <c r="A778" s="47"/>
      <c r="B778" s="47"/>
      <c r="D778" s="47"/>
      <c r="F778" s="47"/>
      <c r="G778" s="47"/>
      <c r="H778" s="47"/>
      <c r="I778" s="47"/>
      <c r="J778" s="47"/>
    </row>
    <row r="779" spans="1:10" ht="14.25" customHeight="1">
      <c r="A779" s="47"/>
      <c r="B779" s="47"/>
      <c r="D779" s="47"/>
      <c r="F779" s="47"/>
      <c r="G779" s="47"/>
      <c r="H779" s="47"/>
      <c r="I779" s="47"/>
      <c r="J779" s="47"/>
    </row>
    <row r="780" spans="1:10" ht="14.25" customHeight="1">
      <c r="A780" s="47"/>
      <c r="B780" s="47"/>
      <c r="D780" s="47"/>
      <c r="F780" s="47"/>
      <c r="G780" s="47"/>
      <c r="H780" s="47"/>
      <c r="I780" s="47"/>
      <c r="J780" s="47"/>
    </row>
    <row r="781" spans="1:10" ht="14.25" customHeight="1">
      <c r="A781" s="47"/>
      <c r="B781" s="47"/>
      <c r="D781" s="47"/>
      <c r="F781" s="47"/>
      <c r="G781" s="47"/>
      <c r="H781" s="47"/>
      <c r="I781" s="47"/>
      <c r="J781" s="47"/>
    </row>
    <row r="782" spans="1:10" ht="14.25" customHeight="1">
      <c r="A782" s="47"/>
      <c r="B782" s="47"/>
      <c r="D782" s="47"/>
      <c r="F782" s="47"/>
      <c r="G782" s="47"/>
      <c r="H782" s="47"/>
      <c r="I782" s="47"/>
      <c r="J782" s="47"/>
    </row>
    <row r="783" spans="1:10" ht="14.25" customHeight="1">
      <c r="A783" s="47"/>
      <c r="B783" s="47"/>
      <c r="D783" s="47"/>
      <c r="F783" s="47"/>
      <c r="G783" s="47"/>
      <c r="H783" s="47"/>
      <c r="I783" s="47"/>
      <c r="J783" s="47"/>
    </row>
    <row r="784" spans="1:10" ht="14.25" customHeight="1">
      <c r="A784" s="47"/>
      <c r="B784" s="47"/>
      <c r="D784" s="47"/>
      <c r="F784" s="47"/>
      <c r="G784" s="47"/>
      <c r="H784" s="47"/>
      <c r="I784" s="47"/>
      <c r="J784" s="47"/>
    </row>
    <row r="785" spans="1:10" ht="14.25" customHeight="1">
      <c r="A785" s="47"/>
      <c r="B785" s="47"/>
      <c r="D785" s="47"/>
      <c r="F785" s="47"/>
      <c r="G785" s="47"/>
      <c r="H785" s="47"/>
      <c r="I785" s="47"/>
      <c r="J785" s="47"/>
    </row>
    <row r="786" spans="1:10" ht="14.25" customHeight="1">
      <c r="A786" s="47"/>
      <c r="B786" s="47"/>
      <c r="D786" s="47"/>
      <c r="F786" s="47"/>
      <c r="G786" s="47"/>
      <c r="H786" s="47"/>
      <c r="I786" s="47"/>
      <c r="J786" s="47"/>
    </row>
    <row r="787" spans="1:10" ht="14.25" customHeight="1">
      <c r="A787" s="47"/>
      <c r="B787" s="47"/>
      <c r="D787" s="47"/>
      <c r="F787" s="47"/>
      <c r="G787" s="47"/>
      <c r="H787" s="47"/>
      <c r="I787" s="47"/>
      <c r="J787" s="47"/>
    </row>
    <row r="788" spans="1:10" ht="14.25" customHeight="1">
      <c r="A788" s="47"/>
      <c r="B788" s="47"/>
      <c r="D788" s="47"/>
      <c r="F788" s="47"/>
      <c r="G788" s="47"/>
      <c r="H788" s="47"/>
      <c r="I788" s="47"/>
      <c r="J788" s="47"/>
    </row>
    <row r="789" spans="1:10" ht="14.25" customHeight="1">
      <c r="A789" s="47"/>
      <c r="B789" s="47"/>
      <c r="D789" s="47"/>
      <c r="F789" s="47"/>
      <c r="G789" s="47"/>
      <c r="H789" s="47"/>
      <c r="I789" s="47"/>
      <c r="J789" s="47"/>
    </row>
    <row r="790" spans="1:10" ht="14.25" customHeight="1">
      <c r="A790" s="47"/>
      <c r="B790" s="47"/>
      <c r="D790" s="47"/>
      <c r="F790" s="47"/>
      <c r="G790" s="47"/>
      <c r="H790" s="47"/>
      <c r="I790" s="47"/>
      <c r="J790" s="47"/>
    </row>
    <row r="791" spans="1:10" ht="14.25" customHeight="1">
      <c r="A791" s="47"/>
      <c r="B791" s="47"/>
      <c r="D791" s="47"/>
      <c r="F791" s="47"/>
      <c r="G791" s="47"/>
      <c r="H791" s="47"/>
      <c r="I791" s="47"/>
      <c r="J791" s="47"/>
    </row>
    <row r="792" spans="1:10" ht="14.25" customHeight="1">
      <c r="A792" s="47"/>
      <c r="B792" s="47"/>
      <c r="D792" s="47"/>
      <c r="F792" s="47"/>
      <c r="G792" s="47"/>
      <c r="H792" s="47"/>
      <c r="I792" s="47"/>
      <c r="J792" s="47"/>
    </row>
    <row r="793" spans="1:10" ht="14.25" customHeight="1">
      <c r="A793" s="47"/>
      <c r="B793" s="47"/>
      <c r="D793" s="47"/>
      <c r="F793" s="47"/>
      <c r="G793" s="47"/>
      <c r="H793" s="47"/>
      <c r="I793" s="47"/>
      <c r="J793" s="47"/>
    </row>
    <row r="794" spans="1:10" ht="14.25" customHeight="1">
      <c r="A794" s="47"/>
      <c r="B794" s="47"/>
      <c r="D794" s="47"/>
      <c r="F794" s="47"/>
      <c r="G794" s="47"/>
      <c r="H794" s="47"/>
      <c r="I794" s="47"/>
      <c r="J794" s="47"/>
    </row>
    <row r="795" spans="1:10" ht="14.25" customHeight="1">
      <c r="A795" s="47"/>
      <c r="B795" s="47"/>
      <c r="D795" s="47"/>
      <c r="F795" s="47"/>
      <c r="G795" s="47"/>
      <c r="H795" s="47"/>
      <c r="I795" s="47"/>
      <c r="J795" s="47"/>
    </row>
    <row r="796" spans="1:10" ht="14.25" customHeight="1">
      <c r="A796" s="47"/>
      <c r="B796" s="47"/>
      <c r="D796" s="47"/>
      <c r="F796" s="47"/>
      <c r="G796" s="47"/>
      <c r="H796" s="47"/>
      <c r="I796" s="47"/>
      <c r="J796" s="47"/>
    </row>
    <row r="797" spans="1:10" ht="14.25" customHeight="1">
      <c r="A797" s="47"/>
      <c r="B797" s="47"/>
      <c r="D797" s="47"/>
      <c r="F797" s="47"/>
      <c r="G797" s="47"/>
      <c r="H797" s="47"/>
      <c r="I797" s="47"/>
      <c r="J797" s="47"/>
    </row>
    <row r="798" spans="1:10" ht="14.25" customHeight="1">
      <c r="A798" s="47"/>
      <c r="B798" s="47"/>
      <c r="D798" s="47"/>
      <c r="F798" s="47"/>
      <c r="G798" s="47"/>
      <c r="H798" s="47"/>
      <c r="I798" s="47"/>
      <c r="J798" s="47"/>
    </row>
    <row r="799" spans="1:10" ht="14.25" customHeight="1">
      <c r="A799" s="47"/>
      <c r="B799" s="47"/>
      <c r="D799" s="47"/>
      <c r="F799" s="47"/>
      <c r="G799" s="47"/>
      <c r="H799" s="47"/>
      <c r="I799" s="47"/>
      <c r="J799" s="47"/>
    </row>
    <row r="800" spans="1:10" ht="14.25" customHeight="1">
      <c r="A800" s="47"/>
      <c r="B800" s="47"/>
      <c r="D800" s="47"/>
      <c r="F800" s="47"/>
      <c r="G800" s="47"/>
      <c r="H800" s="47"/>
      <c r="I800" s="47"/>
      <c r="J800" s="47"/>
    </row>
    <row r="801" spans="1:10" ht="14.25" customHeight="1">
      <c r="A801" s="47"/>
      <c r="B801" s="47"/>
      <c r="D801" s="47"/>
      <c r="F801" s="47"/>
      <c r="G801" s="47"/>
      <c r="H801" s="47"/>
      <c r="I801" s="47"/>
      <c r="J801" s="47"/>
    </row>
    <row r="802" spans="1:10" ht="14.25" customHeight="1">
      <c r="A802" s="47"/>
      <c r="B802" s="47"/>
      <c r="D802" s="47"/>
      <c r="F802" s="47"/>
      <c r="G802" s="47"/>
      <c r="H802" s="47"/>
      <c r="I802" s="47"/>
      <c r="J802" s="47"/>
    </row>
    <row r="803" spans="1:10" ht="14.25" customHeight="1">
      <c r="A803" s="47"/>
      <c r="B803" s="47"/>
      <c r="D803" s="47"/>
      <c r="F803" s="47"/>
      <c r="G803" s="47"/>
      <c r="H803" s="47"/>
      <c r="I803" s="47"/>
      <c r="J803" s="47"/>
    </row>
    <row r="804" spans="1:10" ht="14.25" customHeight="1">
      <c r="A804" s="47"/>
      <c r="B804" s="47"/>
      <c r="D804" s="47"/>
      <c r="F804" s="47"/>
      <c r="G804" s="47"/>
      <c r="H804" s="47"/>
      <c r="I804" s="47"/>
      <c r="J804" s="47"/>
    </row>
    <row r="805" spans="1:10" ht="14.25" customHeight="1">
      <c r="A805" s="47"/>
      <c r="B805" s="47"/>
      <c r="D805" s="47"/>
      <c r="F805" s="47"/>
      <c r="G805" s="47"/>
      <c r="H805" s="47"/>
      <c r="I805" s="47"/>
      <c r="J805" s="47"/>
    </row>
    <row r="806" spans="1:10" ht="14.25" customHeight="1">
      <c r="A806" s="47"/>
      <c r="B806" s="47"/>
      <c r="D806" s="47"/>
      <c r="F806" s="47"/>
      <c r="G806" s="47"/>
      <c r="H806" s="47"/>
      <c r="I806" s="47"/>
      <c r="J806" s="47"/>
    </row>
    <row r="807" spans="1:10" ht="14.25" customHeight="1">
      <c r="A807" s="47"/>
      <c r="B807" s="47"/>
      <c r="D807" s="47"/>
      <c r="F807" s="47"/>
      <c r="G807" s="47"/>
      <c r="H807" s="47"/>
      <c r="I807" s="47"/>
      <c r="J807" s="47"/>
    </row>
    <row r="808" spans="1:10" ht="14.25" customHeight="1">
      <c r="A808" s="47"/>
      <c r="B808" s="47"/>
      <c r="D808" s="47"/>
      <c r="F808" s="47"/>
      <c r="G808" s="47"/>
      <c r="H808" s="47"/>
      <c r="I808" s="47"/>
      <c r="J808" s="47"/>
    </row>
    <row r="809" spans="1:10" ht="14.25" customHeight="1">
      <c r="A809" s="47"/>
      <c r="B809" s="47"/>
      <c r="D809" s="47"/>
      <c r="F809" s="47"/>
      <c r="G809" s="47"/>
      <c r="H809" s="47"/>
      <c r="I809" s="47"/>
      <c r="J809" s="47"/>
    </row>
    <row r="810" spans="1:10" ht="14.25" customHeight="1">
      <c r="A810" s="47"/>
      <c r="B810" s="47"/>
      <c r="D810" s="47"/>
      <c r="F810" s="47"/>
      <c r="G810" s="47"/>
      <c r="H810" s="47"/>
      <c r="I810" s="47"/>
      <c r="J810" s="47"/>
    </row>
    <row r="811" spans="1:10" ht="14.25" customHeight="1">
      <c r="A811" s="47"/>
      <c r="B811" s="47"/>
      <c r="D811" s="47"/>
      <c r="F811" s="47"/>
      <c r="G811" s="47"/>
      <c r="H811" s="47"/>
      <c r="I811" s="47"/>
      <c r="J811" s="47"/>
    </row>
    <row r="812" spans="1:10" ht="14.25" customHeight="1">
      <c r="A812" s="47"/>
      <c r="B812" s="47"/>
      <c r="D812" s="47"/>
      <c r="F812" s="47"/>
      <c r="G812" s="47"/>
      <c r="H812" s="47"/>
      <c r="I812" s="47"/>
      <c r="J812" s="47"/>
    </row>
    <row r="813" spans="1:10" ht="14.25" customHeight="1">
      <c r="A813" s="47"/>
      <c r="B813" s="47"/>
      <c r="D813" s="47"/>
      <c r="F813" s="47"/>
      <c r="G813" s="47"/>
      <c r="H813" s="47"/>
      <c r="I813" s="47"/>
      <c r="J813" s="47"/>
    </row>
    <row r="814" spans="1:10" ht="14.25" customHeight="1">
      <c r="A814" s="47"/>
      <c r="B814" s="47"/>
      <c r="D814" s="47"/>
      <c r="F814" s="47"/>
      <c r="G814" s="47"/>
      <c r="H814" s="47"/>
      <c r="I814" s="47"/>
      <c r="J814" s="47"/>
    </row>
    <row r="815" spans="1:10" ht="14.25" customHeight="1">
      <c r="A815" s="47"/>
      <c r="B815" s="47"/>
      <c r="D815" s="47"/>
      <c r="F815" s="47"/>
      <c r="G815" s="47"/>
      <c r="H815" s="47"/>
      <c r="I815" s="47"/>
      <c r="J815" s="47"/>
    </row>
    <row r="816" spans="1:10" ht="14.25" customHeight="1">
      <c r="A816" s="47"/>
      <c r="B816" s="47"/>
      <c r="D816" s="47"/>
      <c r="F816" s="47"/>
      <c r="G816" s="47"/>
      <c r="H816" s="47"/>
      <c r="I816" s="47"/>
      <c r="J816" s="47"/>
    </row>
    <row r="817" spans="1:10" ht="14.25" customHeight="1">
      <c r="A817" s="47"/>
      <c r="B817" s="47"/>
      <c r="D817" s="47"/>
      <c r="F817" s="47"/>
      <c r="G817" s="47"/>
      <c r="H817" s="47"/>
      <c r="I817" s="47"/>
      <c r="J817" s="47"/>
    </row>
    <row r="818" spans="1:10" ht="14.25" customHeight="1">
      <c r="A818" s="47"/>
      <c r="B818" s="47"/>
      <c r="D818" s="47"/>
      <c r="F818" s="47"/>
      <c r="G818" s="47"/>
      <c r="H818" s="47"/>
      <c r="I818" s="47"/>
      <c r="J818" s="47"/>
    </row>
    <row r="819" spans="1:10" ht="14.25" customHeight="1">
      <c r="A819" s="47"/>
      <c r="B819" s="47"/>
      <c r="D819" s="47"/>
      <c r="F819" s="47"/>
      <c r="G819" s="47"/>
      <c r="H819" s="47"/>
      <c r="I819" s="47"/>
      <c r="J819" s="47"/>
    </row>
    <row r="820" spans="1:10" ht="14.25" customHeight="1">
      <c r="A820" s="47"/>
      <c r="B820" s="47"/>
      <c r="D820" s="47"/>
      <c r="F820" s="47"/>
      <c r="G820" s="47"/>
      <c r="H820" s="47"/>
      <c r="I820" s="47"/>
      <c r="J820" s="47"/>
    </row>
    <row r="821" spans="1:10" ht="14.25" customHeight="1">
      <c r="A821" s="47"/>
      <c r="B821" s="47"/>
      <c r="D821" s="47"/>
      <c r="F821" s="47"/>
      <c r="G821" s="47"/>
      <c r="H821" s="47"/>
      <c r="I821" s="47"/>
      <c r="J821" s="47"/>
    </row>
    <row r="822" spans="1:10" ht="14.25" customHeight="1">
      <c r="A822" s="47"/>
      <c r="B822" s="47"/>
      <c r="D822" s="47"/>
      <c r="F822" s="47"/>
      <c r="G822" s="47"/>
      <c r="H822" s="47"/>
      <c r="I822" s="47"/>
      <c r="J822" s="47"/>
    </row>
    <row r="823" spans="1:10" ht="14.25" customHeight="1">
      <c r="A823" s="47"/>
      <c r="B823" s="47"/>
      <c r="D823" s="47"/>
      <c r="F823" s="47"/>
      <c r="G823" s="47"/>
      <c r="H823" s="47"/>
      <c r="I823" s="47"/>
      <c r="J823" s="47"/>
    </row>
    <row r="824" spans="1:10" ht="14.25" customHeight="1">
      <c r="A824" s="47"/>
      <c r="B824" s="47"/>
      <c r="D824" s="47"/>
      <c r="F824" s="47"/>
      <c r="G824" s="47"/>
      <c r="H824" s="47"/>
      <c r="I824" s="47"/>
      <c r="J824" s="47"/>
    </row>
    <row r="825" spans="1:10" ht="14.25" customHeight="1">
      <c r="A825" s="47"/>
      <c r="B825" s="47"/>
      <c r="D825" s="47"/>
      <c r="F825" s="47"/>
      <c r="G825" s="47"/>
      <c r="H825" s="47"/>
      <c r="I825" s="47"/>
      <c r="J825" s="47"/>
    </row>
    <row r="826" spans="1:10" ht="14.25" customHeight="1">
      <c r="A826" s="47"/>
      <c r="B826" s="47"/>
      <c r="D826" s="47"/>
      <c r="F826" s="47"/>
      <c r="G826" s="47"/>
      <c r="H826" s="47"/>
      <c r="I826" s="47"/>
      <c r="J826" s="47"/>
    </row>
    <row r="827" spans="1:10" ht="14.25" customHeight="1">
      <c r="A827" s="47"/>
      <c r="B827" s="47"/>
      <c r="D827" s="47"/>
      <c r="F827" s="47"/>
      <c r="G827" s="47"/>
      <c r="H827" s="47"/>
      <c r="I827" s="47"/>
      <c r="J827" s="47"/>
    </row>
    <row r="828" spans="1:10" ht="14.25" customHeight="1">
      <c r="A828" s="47"/>
      <c r="B828" s="47"/>
      <c r="D828" s="47"/>
      <c r="F828" s="47"/>
      <c r="G828" s="47"/>
      <c r="H828" s="47"/>
      <c r="I828" s="47"/>
      <c r="J828" s="47"/>
    </row>
    <row r="829" spans="1:10" ht="14.25" customHeight="1">
      <c r="A829" s="47"/>
      <c r="B829" s="47"/>
      <c r="D829" s="47"/>
      <c r="F829" s="47"/>
      <c r="G829" s="47"/>
      <c r="H829" s="47"/>
      <c r="I829" s="47"/>
      <c r="J829" s="47"/>
    </row>
    <row r="830" spans="1:10" ht="14.25" customHeight="1">
      <c r="A830" s="47"/>
      <c r="B830" s="47"/>
      <c r="D830" s="47"/>
      <c r="F830" s="47"/>
      <c r="G830" s="47"/>
      <c r="H830" s="47"/>
      <c r="I830" s="47"/>
      <c r="J830" s="47"/>
    </row>
    <row r="831" spans="1:10" ht="14.25" customHeight="1">
      <c r="A831" s="47"/>
      <c r="B831" s="47"/>
      <c r="D831" s="47"/>
      <c r="F831" s="47"/>
      <c r="G831" s="47"/>
      <c r="H831" s="47"/>
      <c r="I831" s="47"/>
      <c r="J831" s="47"/>
    </row>
    <row r="832" spans="1:10" ht="14.25" customHeight="1">
      <c r="A832" s="47"/>
      <c r="B832" s="47"/>
      <c r="D832" s="47"/>
      <c r="F832" s="47"/>
      <c r="G832" s="47"/>
      <c r="H832" s="47"/>
      <c r="I832" s="47"/>
      <c r="J832" s="47"/>
    </row>
    <row r="833" spans="1:10" ht="14.25" customHeight="1">
      <c r="A833" s="47"/>
      <c r="B833" s="47"/>
      <c r="D833" s="47"/>
      <c r="F833" s="47"/>
      <c r="G833" s="47"/>
      <c r="H833" s="47"/>
      <c r="I833" s="47"/>
      <c r="J833" s="47"/>
    </row>
    <row r="834" spans="1:10" ht="14.25" customHeight="1">
      <c r="A834" s="47"/>
      <c r="B834" s="47"/>
      <c r="D834" s="47"/>
      <c r="F834" s="47"/>
      <c r="G834" s="47"/>
      <c r="H834" s="47"/>
      <c r="I834" s="47"/>
      <c r="J834" s="47"/>
    </row>
    <row r="835" spans="1:10" ht="14.25" customHeight="1">
      <c r="A835" s="47"/>
      <c r="B835" s="47"/>
      <c r="D835" s="47"/>
      <c r="F835" s="47"/>
      <c r="G835" s="47"/>
      <c r="H835" s="47"/>
      <c r="I835" s="47"/>
      <c r="J835" s="47"/>
    </row>
    <row r="836" spans="1:10" ht="14.25" customHeight="1">
      <c r="A836" s="47"/>
      <c r="B836" s="47"/>
      <c r="D836" s="47"/>
      <c r="F836" s="47"/>
      <c r="G836" s="47"/>
      <c r="H836" s="47"/>
      <c r="I836" s="47"/>
      <c r="J836" s="47"/>
    </row>
    <row r="837" spans="1:10" ht="14.25" customHeight="1">
      <c r="A837" s="47"/>
      <c r="B837" s="47"/>
      <c r="D837" s="47"/>
      <c r="F837" s="47"/>
      <c r="G837" s="47"/>
      <c r="H837" s="47"/>
      <c r="I837" s="47"/>
      <c r="J837" s="47"/>
    </row>
    <row r="838" spans="1:10" ht="14.25" customHeight="1">
      <c r="A838" s="47"/>
      <c r="B838" s="47"/>
      <c r="D838" s="47"/>
      <c r="F838" s="47"/>
      <c r="G838" s="47"/>
      <c r="H838" s="47"/>
      <c r="I838" s="47"/>
      <c r="J838" s="47"/>
    </row>
    <row r="839" spans="1:10" ht="14.25" customHeight="1">
      <c r="A839" s="47"/>
      <c r="B839" s="47"/>
      <c r="D839" s="47"/>
      <c r="F839" s="47"/>
      <c r="G839" s="47"/>
      <c r="H839" s="47"/>
      <c r="I839" s="47"/>
      <c r="J839" s="47"/>
    </row>
    <row r="840" spans="1:10" ht="14.25" customHeight="1">
      <c r="A840" s="47"/>
      <c r="B840" s="47"/>
      <c r="D840" s="47"/>
      <c r="F840" s="47"/>
      <c r="G840" s="47"/>
      <c r="H840" s="47"/>
      <c r="I840" s="47"/>
      <c r="J840" s="47"/>
    </row>
    <row r="841" spans="1:10" ht="14.25" customHeight="1">
      <c r="A841" s="47"/>
      <c r="B841" s="47"/>
      <c r="D841" s="47"/>
      <c r="F841" s="47"/>
      <c r="G841" s="47"/>
      <c r="H841" s="47"/>
      <c r="I841" s="47"/>
      <c r="J841" s="47"/>
    </row>
    <row r="842" spans="1:10" ht="14.25" customHeight="1">
      <c r="A842" s="47"/>
      <c r="B842" s="47"/>
      <c r="D842" s="47"/>
      <c r="F842" s="47"/>
      <c r="G842" s="47"/>
      <c r="H842" s="47"/>
      <c r="I842" s="47"/>
      <c r="J842" s="47"/>
    </row>
    <row r="843" spans="1:10" ht="14.25" customHeight="1">
      <c r="A843" s="47"/>
      <c r="B843" s="47"/>
      <c r="D843" s="47"/>
      <c r="F843" s="47"/>
      <c r="G843" s="47"/>
      <c r="H843" s="47"/>
      <c r="I843" s="47"/>
      <c r="J843" s="47"/>
    </row>
    <row r="844" spans="1:10" ht="14.25" customHeight="1">
      <c r="A844" s="47"/>
      <c r="B844" s="47"/>
      <c r="D844" s="47"/>
      <c r="F844" s="47"/>
      <c r="G844" s="47"/>
      <c r="H844" s="47"/>
      <c r="I844" s="47"/>
      <c r="J844" s="47"/>
    </row>
    <row r="845" spans="1:10" ht="14.25" customHeight="1">
      <c r="A845" s="47"/>
      <c r="B845" s="47"/>
      <c r="D845" s="47"/>
      <c r="F845" s="47"/>
      <c r="G845" s="47"/>
      <c r="H845" s="47"/>
      <c r="I845" s="47"/>
      <c r="J845" s="47"/>
    </row>
    <row r="846" spans="1:10" ht="14.25" customHeight="1">
      <c r="A846" s="47"/>
      <c r="B846" s="47"/>
      <c r="D846" s="47"/>
      <c r="F846" s="47"/>
      <c r="G846" s="47"/>
      <c r="H846" s="47"/>
      <c r="I846" s="47"/>
      <c r="J846" s="47"/>
    </row>
    <row r="847" spans="1:10" ht="14.25" customHeight="1">
      <c r="A847" s="47"/>
      <c r="B847" s="47"/>
      <c r="D847" s="47"/>
      <c r="F847" s="47"/>
      <c r="G847" s="47"/>
      <c r="H847" s="47"/>
      <c r="I847" s="47"/>
      <c r="J847" s="47"/>
    </row>
    <row r="848" spans="1:10" ht="14.25" customHeight="1">
      <c r="A848" s="47"/>
      <c r="B848" s="47"/>
      <c r="D848" s="47"/>
      <c r="F848" s="47"/>
      <c r="G848" s="47"/>
      <c r="H848" s="47"/>
      <c r="I848" s="47"/>
      <c r="J848" s="47"/>
    </row>
    <row r="849" spans="1:10" ht="14.25" customHeight="1">
      <c r="A849" s="47"/>
      <c r="B849" s="47"/>
      <c r="D849" s="47"/>
      <c r="F849" s="47"/>
      <c r="G849" s="47"/>
      <c r="H849" s="47"/>
      <c r="I849" s="47"/>
      <c r="J849" s="47"/>
    </row>
    <row r="850" spans="1:10" ht="14.25" customHeight="1">
      <c r="A850" s="47"/>
      <c r="B850" s="47"/>
      <c r="D850" s="47"/>
      <c r="F850" s="47"/>
      <c r="G850" s="47"/>
      <c r="H850" s="47"/>
      <c r="I850" s="47"/>
      <c r="J850" s="47"/>
    </row>
    <row r="851" spans="1:10" ht="14.25" customHeight="1">
      <c r="A851" s="47"/>
      <c r="B851" s="47"/>
      <c r="D851" s="47"/>
      <c r="F851" s="47"/>
      <c r="G851" s="47"/>
      <c r="H851" s="47"/>
      <c r="I851" s="47"/>
      <c r="J851" s="47"/>
    </row>
    <row r="852" spans="1:10" ht="14.25" customHeight="1">
      <c r="A852" s="47"/>
      <c r="B852" s="47"/>
      <c r="D852" s="47"/>
      <c r="F852" s="47"/>
      <c r="G852" s="47"/>
      <c r="H852" s="47"/>
      <c r="I852" s="47"/>
      <c r="J852" s="47"/>
    </row>
    <row r="853" spans="1:10" ht="14.25" customHeight="1">
      <c r="A853" s="47"/>
      <c r="B853" s="47"/>
      <c r="D853" s="47"/>
      <c r="F853" s="47"/>
      <c r="G853" s="47"/>
      <c r="H853" s="47"/>
      <c r="I853" s="47"/>
      <c r="J853" s="47"/>
    </row>
    <row r="854" spans="1:10" ht="14.25" customHeight="1">
      <c r="A854" s="47"/>
      <c r="B854" s="47"/>
      <c r="D854" s="47"/>
      <c r="F854" s="47"/>
      <c r="G854" s="47"/>
      <c r="H854" s="47"/>
      <c r="I854" s="47"/>
      <c r="J854" s="47"/>
    </row>
    <row r="855" spans="1:10" ht="14.25" customHeight="1">
      <c r="A855" s="47"/>
      <c r="B855" s="47"/>
      <c r="D855" s="47"/>
      <c r="F855" s="47"/>
      <c r="G855" s="47"/>
      <c r="H855" s="47"/>
      <c r="I855" s="47"/>
      <c r="J855" s="47"/>
    </row>
    <row r="856" spans="1:10" ht="14.25" customHeight="1">
      <c r="A856" s="47"/>
      <c r="B856" s="47"/>
      <c r="D856" s="47"/>
      <c r="F856" s="47"/>
      <c r="G856" s="47"/>
      <c r="H856" s="47"/>
      <c r="I856" s="47"/>
      <c r="J856" s="47"/>
    </row>
    <row r="857" spans="1:10" ht="14.25" customHeight="1">
      <c r="A857" s="47"/>
      <c r="B857" s="47"/>
      <c r="D857" s="47"/>
      <c r="F857" s="47"/>
      <c r="G857" s="47"/>
      <c r="H857" s="47"/>
      <c r="I857" s="47"/>
      <c r="J857" s="47"/>
    </row>
    <row r="858" spans="1:10" ht="14.25" customHeight="1">
      <c r="A858" s="47"/>
      <c r="B858" s="47"/>
      <c r="D858" s="47"/>
      <c r="F858" s="47"/>
      <c r="G858" s="47"/>
      <c r="H858" s="47"/>
      <c r="I858" s="47"/>
      <c r="J858" s="47"/>
    </row>
    <row r="859" spans="1:10" ht="14.25" customHeight="1">
      <c r="A859" s="47"/>
      <c r="B859" s="47"/>
      <c r="D859" s="47"/>
      <c r="F859" s="47"/>
      <c r="G859" s="47"/>
      <c r="H859" s="47"/>
      <c r="I859" s="47"/>
      <c r="J859" s="47"/>
    </row>
    <row r="860" spans="1:10" ht="14.25" customHeight="1">
      <c r="A860" s="47"/>
      <c r="B860" s="47"/>
      <c r="D860" s="47"/>
      <c r="F860" s="47"/>
      <c r="G860" s="47"/>
      <c r="H860" s="47"/>
      <c r="I860" s="47"/>
      <c r="J860" s="47"/>
    </row>
    <row r="861" spans="1:10" ht="14.25" customHeight="1">
      <c r="A861" s="47"/>
      <c r="B861" s="47"/>
      <c r="D861" s="47"/>
      <c r="F861" s="47"/>
      <c r="G861" s="47"/>
      <c r="H861" s="47"/>
      <c r="I861" s="47"/>
      <c r="J861" s="47"/>
    </row>
    <row r="862" spans="1:10" ht="14.25" customHeight="1">
      <c r="A862" s="47"/>
      <c r="B862" s="47"/>
      <c r="D862" s="47"/>
      <c r="F862" s="47"/>
      <c r="G862" s="47"/>
      <c r="H862" s="47"/>
      <c r="I862" s="47"/>
      <c r="J862" s="47"/>
    </row>
    <row r="863" spans="1:10" ht="14.25" customHeight="1">
      <c r="A863" s="47"/>
      <c r="B863" s="47"/>
      <c r="D863" s="47"/>
      <c r="F863" s="47"/>
      <c r="G863" s="47"/>
      <c r="H863" s="47"/>
      <c r="I863" s="47"/>
      <c r="J863" s="47"/>
    </row>
    <row r="864" spans="1:10" ht="14.25" customHeight="1">
      <c r="A864" s="47"/>
      <c r="B864" s="47"/>
      <c r="D864" s="47"/>
      <c r="F864" s="47"/>
      <c r="G864" s="47"/>
      <c r="H864" s="47"/>
      <c r="I864" s="47"/>
      <c r="J864" s="47"/>
    </row>
    <row r="865" spans="1:10" ht="14.25" customHeight="1">
      <c r="A865" s="47"/>
      <c r="B865" s="47"/>
      <c r="D865" s="47"/>
      <c r="F865" s="47"/>
      <c r="G865" s="47"/>
      <c r="H865" s="47"/>
      <c r="I865" s="47"/>
      <c r="J865" s="47"/>
    </row>
    <row r="866" spans="1:10" ht="14.25" customHeight="1">
      <c r="A866" s="47"/>
      <c r="B866" s="47"/>
      <c r="D866" s="47"/>
      <c r="F866" s="47"/>
      <c r="G866" s="47"/>
      <c r="H866" s="47"/>
      <c r="I866" s="47"/>
      <c r="J866" s="47"/>
    </row>
    <row r="867" spans="1:10" ht="14.25" customHeight="1">
      <c r="A867" s="47"/>
      <c r="B867" s="47"/>
      <c r="D867" s="47"/>
      <c r="F867" s="47"/>
      <c r="G867" s="47"/>
      <c r="H867" s="47"/>
      <c r="I867" s="47"/>
      <c r="J867" s="47"/>
    </row>
    <row r="868" spans="1:10" ht="14.25" customHeight="1">
      <c r="A868" s="47"/>
      <c r="B868" s="47"/>
      <c r="D868" s="47"/>
      <c r="F868" s="47"/>
      <c r="G868" s="47"/>
      <c r="H868" s="47"/>
      <c r="I868" s="47"/>
      <c r="J868" s="47"/>
    </row>
    <row r="869" spans="1:10" ht="14.25" customHeight="1">
      <c r="A869" s="47"/>
      <c r="B869" s="47"/>
      <c r="D869" s="47"/>
      <c r="F869" s="47"/>
      <c r="G869" s="47"/>
      <c r="H869" s="47"/>
      <c r="I869" s="47"/>
      <c r="J869" s="47"/>
    </row>
    <row r="870" spans="1:10" ht="14.25" customHeight="1">
      <c r="A870" s="47"/>
      <c r="B870" s="47"/>
      <c r="D870" s="47"/>
      <c r="F870" s="47"/>
      <c r="G870" s="47"/>
      <c r="H870" s="47"/>
      <c r="I870" s="47"/>
      <c r="J870" s="47"/>
    </row>
    <row r="871" spans="1:10" ht="14.25" customHeight="1">
      <c r="A871" s="47"/>
      <c r="B871" s="47"/>
      <c r="D871" s="47"/>
      <c r="F871" s="47"/>
      <c r="G871" s="47"/>
      <c r="H871" s="47"/>
      <c r="I871" s="47"/>
      <c r="J871" s="47"/>
    </row>
    <row r="872" spans="1:10" ht="14.25" customHeight="1">
      <c r="A872" s="47"/>
      <c r="B872" s="47"/>
      <c r="D872" s="47"/>
      <c r="F872" s="47"/>
      <c r="G872" s="47"/>
      <c r="H872" s="47"/>
      <c r="I872" s="47"/>
      <c r="J872" s="47"/>
    </row>
    <row r="873" spans="1:10" ht="14.25" customHeight="1">
      <c r="A873" s="47"/>
      <c r="B873" s="47"/>
      <c r="D873" s="47"/>
      <c r="F873" s="47"/>
      <c r="G873" s="47"/>
      <c r="H873" s="47"/>
      <c r="I873" s="47"/>
      <c r="J873" s="47"/>
    </row>
    <row r="874" spans="1:10" ht="14.25" customHeight="1">
      <c r="A874" s="47"/>
      <c r="B874" s="47"/>
      <c r="D874" s="47"/>
      <c r="F874" s="47"/>
      <c r="G874" s="47"/>
      <c r="H874" s="47"/>
      <c r="I874" s="47"/>
      <c r="J874" s="47"/>
    </row>
    <row r="875" spans="1:10" ht="14.25" customHeight="1">
      <c r="A875" s="47"/>
      <c r="B875" s="47"/>
      <c r="D875" s="47"/>
      <c r="F875" s="47"/>
      <c r="G875" s="47"/>
      <c r="H875" s="47"/>
      <c r="I875" s="47"/>
      <c r="J875" s="47"/>
    </row>
    <row r="876" spans="1:10" ht="14.25" customHeight="1">
      <c r="A876" s="47"/>
      <c r="B876" s="47"/>
      <c r="D876" s="47"/>
      <c r="F876" s="47"/>
      <c r="G876" s="47"/>
      <c r="H876" s="47"/>
      <c r="I876" s="47"/>
      <c r="J876" s="47"/>
    </row>
    <row r="877" spans="1:10" ht="14.25" customHeight="1">
      <c r="A877" s="47"/>
      <c r="B877" s="47"/>
      <c r="D877" s="47"/>
      <c r="F877" s="47"/>
      <c r="G877" s="47"/>
      <c r="H877" s="47"/>
      <c r="I877" s="47"/>
      <c r="J877" s="47"/>
    </row>
    <row r="878" spans="1:10" ht="14.25" customHeight="1">
      <c r="A878" s="47"/>
      <c r="B878" s="47"/>
      <c r="D878" s="47"/>
      <c r="F878" s="47"/>
      <c r="G878" s="47"/>
      <c r="H878" s="47"/>
      <c r="I878" s="47"/>
      <c r="J878" s="47"/>
    </row>
    <row r="879" spans="1:10" ht="14.25" customHeight="1">
      <c r="A879" s="47"/>
      <c r="B879" s="47"/>
      <c r="D879" s="47"/>
      <c r="F879" s="47"/>
      <c r="G879" s="47"/>
      <c r="H879" s="47"/>
      <c r="I879" s="47"/>
      <c r="J879" s="47"/>
    </row>
    <row r="880" spans="1:10" ht="14.25" customHeight="1">
      <c r="A880" s="47"/>
      <c r="B880" s="47"/>
      <c r="D880" s="47"/>
      <c r="F880" s="47"/>
      <c r="G880" s="47"/>
      <c r="H880" s="47"/>
      <c r="I880" s="47"/>
      <c r="J880" s="47"/>
    </row>
    <row r="881" spans="1:10" ht="14.25" customHeight="1">
      <c r="A881" s="47"/>
      <c r="B881" s="47"/>
      <c r="D881" s="47"/>
      <c r="F881" s="47"/>
      <c r="G881" s="47"/>
      <c r="H881" s="47"/>
      <c r="I881" s="47"/>
      <c r="J881" s="47"/>
    </row>
    <row r="882" spans="1:10" ht="14.25" customHeight="1">
      <c r="A882" s="47"/>
      <c r="B882" s="47"/>
      <c r="D882" s="47"/>
      <c r="F882" s="47"/>
      <c r="G882" s="47"/>
      <c r="H882" s="47"/>
      <c r="I882" s="47"/>
      <c r="J882" s="47"/>
    </row>
    <row r="883" spans="1:10" ht="14.25" customHeight="1">
      <c r="A883" s="47"/>
      <c r="B883" s="47"/>
      <c r="D883" s="47"/>
      <c r="F883" s="47"/>
      <c r="G883" s="47"/>
      <c r="H883" s="47"/>
      <c r="I883" s="47"/>
      <c r="J883" s="47"/>
    </row>
    <row r="884" spans="1:10" ht="14.25" customHeight="1">
      <c r="A884" s="47"/>
      <c r="B884" s="47"/>
      <c r="D884" s="47"/>
      <c r="F884" s="47"/>
      <c r="G884" s="47"/>
      <c r="H884" s="47"/>
      <c r="I884" s="47"/>
      <c r="J884" s="47"/>
    </row>
    <row r="885" spans="1:10" ht="14.25" customHeight="1">
      <c r="A885" s="47"/>
      <c r="B885" s="47"/>
      <c r="D885" s="47"/>
      <c r="F885" s="47"/>
      <c r="G885" s="47"/>
      <c r="H885" s="47"/>
      <c r="I885" s="47"/>
      <c r="J885" s="47"/>
    </row>
    <row r="886" spans="1:10" ht="14.25" customHeight="1">
      <c r="A886" s="47"/>
      <c r="B886" s="47"/>
      <c r="D886" s="47"/>
      <c r="F886" s="47"/>
      <c r="G886" s="47"/>
      <c r="H886" s="47"/>
      <c r="I886" s="47"/>
      <c r="J886" s="47"/>
    </row>
    <row r="887" spans="1:10" ht="14.25" customHeight="1">
      <c r="A887" s="47"/>
      <c r="B887" s="47"/>
      <c r="D887" s="47"/>
      <c r="F887" s="47"/>
      <c r="G887" s="47"/>
      <c r="H887" s="47"/>
      <c r="I887" s="47"/>
      <c r="J887" s="47"/>
    </row>
    <row r="888" spans="1:10" ht="14.25" customHeight="1">
      <c r="A888" s="47"/>
      <c r="B888" s="47"/>
      <c r="D888" s="47"/>
      <c r="F888" s="47"/>
      <c r="G888" s="47"/>
      <c r="H888" s="47"/>
      <c r="I888" s="47"/>
      <c r="J888" s="47"/>
    </row>
    <row r="889" spans="1:10" ht="14.25" customHeight="1">
      <c r="A889" s="47"/>
      <c r="B889" s="47"/>
      <c r="D889" s="47"/>
      <c r="F889" s="47"/>
      <c r="G889" s="47"/>
      <c r="H889" s="47"/>
      <c r="I889" s="47"/>
      <c r="J889" s="47"/>
    </row>
    <row r="890" spans="1:10" ht="14.25" customHeight="1">
      <c r="A890" s="47"/>
      <c r="B890" s="47"/>
      <c r="D890" s="47"/>
      <c r="F890" s="47"/>
      <c r="G890" s="47"/>
      <c r="H890" s="47"/>
      <c r="I890" s="47"/>
      <c r="J890" s="47"/>
    </row>
    <row r="891" spans="1:10" ht="14.25" customHeight="1">
      <c r="A891" s="47"/>
      <c r="B891" s="47"/>
      <c r="D891" s="47"/>
      <c r="F891" s="47"/>
      <c r="G891" s="47"/>
      <c r="H891" s="47"/>
      <c r="I891" s="47"/>
      <c r="J891" s="47"/>
    </row>
    <row r="892" spans="1:10" ht="14.25" customHeight="1">
      <c r="A892" s="47"/>
      <c r="B892" s="47"/>
      <c r="D892" s="47"/>
      <c r="F892" s="47"/>
      <c r="G892" s="47"/>
      <c r="H892" s="47"/>
      <c r="I892" s="47"/>
      <c r="J892" s="47"/>
    </row>
    <row r="893" spans="1:10" ht="14.25" customHeight="1">
      <c r="A893" s="47"/>
      <c r="B893" s="47"/>
      <c r="D893" s="47"/>
      <c r="F893" s="47"/>
      <c r="G893" s="47"/>
      <c r="H893" s="47"/>
      <c r="I893" s="47"/>
      <c r="J893" s="47"/>
    </row>
    <row r="894" spans="1:10" ht="14.25" customHeight="1">
      <c r="A894" s="47"/>
      <c r="B894" s="47"/>
      <c r="D894" s="47"/>
      <c r="F894" s="47"/>
      <c r="G894" s="47"/>
      <c r="H894" s="47"/>
      <c r="I894" s="47"/>
      <c r="J894" s="47"/>
    </row>
    <row r="895" spans="1:10" ht="14.25" customHeight="1">
      <c r="A895" s="47"/>
      <c r="B895" s="47"/>
      <c r="D895" s="47"/>
      <c r="F895" s="47"/>
      <c r="G895" s="47"/>
      <c r="H895" s="47"/>
      <c r="I895" s="47"/>
      <c r="J895" s="47"/>
    </row>
    <row r="896" spans="1:10" ht="14.25" customHeight="1">
      <c r="A896" s="47"/>
      <c r="B896" s="47"/>
      <c r="D896" s="47"/>
      <c r="F896" s="47"/>
      <c r="G896" s="47"/>
      <c r="H896" s="47"/>
      <c r="I896" s="47"/>
      <c r="J896" s="47"/>
    </row>
    <row r="897" spans="1:10" ht="14.25" customHeight="1">
      <c r="A897" s="47"/>
      <c r="B897" s="47"/>
      <c r="D897" s="47"/>
      <c r="F897" s="47"/>
      <c r="G897" s="47"/>
      <c r="H897" s="47"/>
      <c r="I897" s="47"/>
      <c r="J897" s="47"/>
    </row>
    <row r="898" spans="1:10" ht="14.25" customHeight="1">
      <c r="A898" s="47"/>
      <c r="B898" s="47"/>
      <c r="D898" s="47"/>
      <c r="F898" s="47"/>
      <c r="G898" s="47"/>
      <c r="H898" s="47"/>
      <c r="I898" s="47"/>
      <c r="J898" s="47"/>
    </row>
    <row r="899" spans="1:10" ht="14.25" customHeight="1">
      <c r="A899" s="47"/>
      <c r="B899" s="47"/>
      <c r="D899" s="47"/>
      <c r="F899" s="47"/>
      <c r="G899" s="47"/>
      <c r="H899" s="47"/>
      <c r="I899" s="47"/>
      <c r="J899" s="47"/>
    </row>
    <row r="900" spans="1:10" ht="14.25" customHeight="1">
      <c r="A900" s="47"/>
      <c r="B900" s="47"/>
      <c r="D900" s="47"/>
      <c r="F900" s="47"/>
      <c r="G900" s="47"/>
      <c r="H900" s="47"/>
      <c r="I900" s="47"/>
      <c r="J900" s="47"/>
    </row>
    <row r="901" spans="1:10" ht="14.25" customHeight="1">
      <c r="A901" s="47"/>
      <c r="B901" s="47"/>
      <c r="D901" s="47"/>
      <c r="F901" s="47"/>
      <c r="G901" s="47"/>
      <c r="H901" s="47"/>
      <c r="I901" s="47"/>
      <c r="J901" s="47"/>
    </row>
    <row r="902" spans="1:10" ht="14.25" customHeight="1">
      <c r="A902" s="47"/>
      <c r="B902" s="47"/>
      <c r="D902" s="47"/>
      <c r="F902" s="47"/>
      <c r="G902" s="47"/>
      <c r="H902" s="47"/>
      <c r="I902" s="47"/>
      <c r="J902" s="47"/>
    </row>
    <row r="903" spans="1:10" ht="14.25" customHeight="1">
      <c r="A903" s="47"/>
      <c r="B903" s="47"/>
      <c r="D903" s="47"/>
      <c r="F903" s="47"/>
      <c r="G903" s="47"/>
      <c r="H903" s="47"/>
      <c r="I903" s="47"/>
      <c r="J903" s="47"/>
    </row>
    <row r="904" spans="1:10" ht="14.25" customHeight="1">
      <c r="A904" s="47"/>
      <c r="B904" s="47"/>
      <c r="D904" s="47"/>
      <c r="F904" s="47"/>
      <c r="G904" s="47"/>
      <c r="H904" s="47"/>
      <c r="I904" s="47"/>
      <c r="J904" s="47"/>
    </row>
    <row r="905" spans="1:10" ht="14.25" customHeight="1">
      <c r="A905" s="47"/>
      <c r="B905" s="47"/>
      <c r="D905" s="47"/>
      <c r="F905" s="47"/>
      <c r="G905" s="47"/>
      <c r="H905" s="47"/>
      <c r="I905" s="47"/>
      <c r="J905" s="47"/>
    </row>
    <row r="906" spans="1:10" ht="14.25" customHeight="1">
      <c r="A906" s="47"/>
      <c r="B906" s="47"/>
      <c r="D906" s="47"/>
      <c r="F906" s="47"/>
      <c r="G906" s="47"/>
      <c r="H906" s="47"/>
      <c r="I906" s="47"/>
      <c r="J906" s="47"/>
    </row>
    <row r="907" spans="1:10" ht="14.25" customHeight="1">
      <c r="A907" s="47"/>
      <c r="B907" s="47"/>
      <c r="D907" s="47"/>
      <c r="F907" s="47"/>
      <c r="G907" s="47"/>
      <c r="H907" s="47"/>
      <c r="I907" s="47"/>
      <c r="J907" s="47"/>
    </row>
    <row r="908" spans="1:10" ht="14.25" customHeight="1">
      <c r="A908" s="47"/>
      <c r="B908" s="47"/>
      <c r="D908" s="47"/>
      <c r="F908" s="47"/>
      <c r="G908" s="47"/>
      <c r="H908" s="47"/>
      <c r="I908" s="47"/>
      <c r="J908" s="47"/>
    </row>
    <row r="909" spans="1:10" ht="14.25" customHeight="1">
      <c r="A909" s="47"/>
      <c r="B909" s="47"/>
      <c r="D909" s="47"/>
      <c r="F909" s="47"/>
      <c r="G909" s="47"/>
      <c r="H909" s="47"/>
      <c r="I909" s="47"/>
      <c r="J909" s="47"/>
    </row>
    <row r="910" spans="1:10" ht="14.25" customHeight="1">
      <c r="A910" s="47"/>
      <c r="B910" s="47"/>
      <c r="D910" s="47"/>
      <c r="F910" s="47"/>
      <c r="G910" s="47"/>
      <c r="H910" s="47"/>
      <c r="I910" s="47"/>
      <c r="J910" s="47"/>
    </row>
    <row r="911" spans="1:10" ht="14.25" customHeight="1">
      <c r="A911" s="47"/>
      <c r="B911" s="47"/>
      <c r="D911" s="47"/>
      <c r="F911" s="47"/>
      <c r="G911" s="47"/>
      <c r="H911" s="47"/>
      <c r="I911" s="47"/>
      <c r="J911" s="47"/>
    </row>
    <row r="912" spans="1:10" ht="14.25" customHeight="1">
      <c r="A912" s="47"/>
      <c r="B912" s="47"/>
      <c r="D912" s="47"/>
      <c r="F912" s="47"/>
      <c r="G912" s="47"/>
      <c r="H912" s="47"/>
      <c r="I912" s="47"/>
      <c r="J912" s="47"/>
    </row>
    <row r="913" spans="1:10" ht="14.25" customHeight="1">
      <c r="A913" s="47"/>
      <c r="B913" s="47"/>
      <c r="D913" s="47"/>
      <c r="F913" s="47"/>
      <c r="G913" s="47"/>
      <c r="H913" s="47"/>
      <c r="I913" s="47"/>
      <c r="J913" s="47"/>
    </row>
    <row r="914" spans="1:10" ht="14.25" customHeight="1">
      <c r="A914" s="47"/>
      <c r="B914" s="47"/>
      <c r="D914" s="47"/>
      <c r="F914" s="47"/>
      <c r="G914" s="47"/>
      <c r="H914" s="47"/>
      <c r="I914" s="47"/>
      <c r="J914" s="47"/>
    </row>
    <row r="915" spans="1:10" ht="14.25" customHeight="1">
      <c r="A915" s="47"/>
      <c r="B915" s="47"/>
      <c r="D915" s="47"/>
      <c r="F915" s="47"/>
      <c r="G915" s="47"/>
      <c r="H915" s="47"/>
      <c r="I915" s="47"/>
      <c r="J915" s="47"/>
    </row>
    <row r="916" spans="1:10" ht="14.25" customHeight="1">
      <c r="A916" s="47"/>
      <c r="B916" s="47"/>
      <c r="D916" s="47"/>
      <c r="F916" s="47"/>
      <c r="G916" s="47"/>
      <c r="H916" s="47"/>
      <c r="I916" s="47"/>
      <c r="J916" s="47"/>
    </row>
    <row r="917" spans="1:10" ht="14.25" customHeight="1">
      <c r="A917" s="47"/>
      <c r="B917" s="47"/>
      <c r="D917" s="47"/>
      <c r="F917" s="47"/>
      <c r="G917" s="47"/>
      <c r="H917" s="47"/>
      <c r="I917" s="47"/>
      <c r="J917" s="47"/>
    </row>
    <row r="918" spans="1:10" ht="14.25" customHeight="1">
      <c r="A918" s="47"/>
      <c r="B918" s="47"/>
      <c r="D918" s="47"/>
      <c r="F918" s="47"/>
      <c r="G918" s="47"/>
      <c r="H918" s="47"/>
      <c r="I918" s="47"/>
      <c r="J918" s="47"/>
    </row>
    <row r="919" spans="1:10" ht="14.25" customHeight="1">
      <c r="A919" s="47"/>
      <c r="B919" s="47"/>
      <c r="D919" s="47"/>
      <c r="F919" s="47"/>
      <c r="G919" s="47"/>
      <c r="H919" s="47"/>
      <c r="I919" s="47"/>
      <c r="J919" s="47"/>
    </row>
    <row r="920" spans="1:10" ht="14.25" customHeight="1">
      <c r="A920" s="47"/>
      <c r="B920" s="47"/>
      <c r="D920" s="47"/>
      <c r="F920" s="47"/>
      <c r="G920" s="47"/>
      <c r="H920" s="47"/>
      <c r="I920" s="47"/>
      <c r="J920" s="47"/>
    </row>
    <row r="921" spans="1:10" ht="14.25" customHeight="1">
      <c r="A921" s="47"/>
      <c r="B921" s="47"/>
      <c r="D921" s="47"/>
      <c r="F921" s="47"/>
      <c r="G921" s="47"/>
      <c r="H921" s="47"/>
      <c r="I921" s="47"/>
      <c r="J921" s="47"/>
    </row>
    <row r="922" spans="1:10" ht="14.25" customHeight="1">
      <c r="A922" s="47"/>
      <c r="B922" s="47"/>
      <c r="D922" s="47"/>
      <c r="F922" s="47"/>
      <c r="G922" s="47"/>
      <c r="H922" s="47"/>
      <c r="I922" s="47"/>
      <c r="J922" s="47"/>
    </row>
    <row r="923" spans="1:10" ht="14.25" customHeight="1">
      <c r="A923" s="47"/>
      <c r="B923" s="47"/>
      <c r="D923" s="47"/>
      <c r="F923" s="47"/>
      <c r="G923" s="47"/>
      <c r="H923" s="47"/>
      <c r="I923" s="47"/>
      <c r="J923" s="47"/>
    </row>
    <row r="924" spans="1:10" ht="14.25" customHeight="1">
      <c r="A924" s="47"/>
      <c r="B924" s="47"/>
      <c r="D924" s="47"/>
      <c r="F924" s="47"/>
      <c r="G924" s="47"/>
      <c r="H924" s="47"/>
      <c r="I924" s="47"/>
      <c r="J924" s="47"/>
    </row>
    <row r="925" spans="1:10" ht="14.25" customHeight="1">
      <c r="A925" s="47"/>
      <c r="B925" s="47"/>
      <c r="D925" s="47"/>
      <c r="F925" s="47"/>
      <c r="G925" s="47"/>
      <c r="H925" s="47"/>
      <c r="I925" s="47"/>
      <c r="J925" s="47"/>
    </row>
    <row r="926" spans="1:10" ht="14.25" customHeight="1">
      <c r="A926" s="47"/>
      <c r="B926" s="47"/>
      <c r="D926" s="47"/>
      <c r="F926" s="47"/>
      <c r="G926" s="47"/>
      <c r="H926" s="47"/>
      <c r="I926" s="47"/>
      <c r="J926" s="47"/>
    </row>
    <row r="927" spans="1:10" ht="14.25" customHeight="1">
      <c r="A927" s="47"/>
      <c r="B927" s="47"/>
      <c r="D927" s="47"/>
      <c r="F927" s="47"/>
      <c r="G927" s="47"/>
      <c r="H927" s="47"/>
      <c r="I927" s="47"/>
      <c r="J927" s="47"/>
    </row>
    <row r="928" spans="1:10" ht="14.25" customHeight="1">
      <c r="A928" s="47"/>
      <c r="B928" s="47"/>
      <c r="D928" s="47"/>
      <c r="F928" s="47"/>
      <c r="G928" s="47"/>
      <c r="H928" s="47"/>
      <c r="I928" s="47"/>
      <c r="J928" s="47"/>
    </row>
    <row r="929" spans="1:10" ht="14.25" customHeight="1">
      <c r="A929" s="47"/>
      <c r="B929" s="47"/>
      <c r="D929" s="47"/>
      <c r="F929" s="47"/>
      <c r="G929" s="47"/>
      <c r="H929" s="47"/>
      <c r="I929" s="47"/>
      <c r="J929" s="47"/>
    </row>
    <row r="930" spans="1:10" ht="14.25" customHeight="1">
      <c r="A930" s="47"/>
      <c r="B930" s="47"/>
      <c r="D930" s="47"/>
      <c r="F930" s="47"/>
      <c r="G930" s="47"/>
      <c r="H930" s="47"/>
      <c r="I930" s="47"/>
      <c r="J930" s="47"/>
    </row>
    <row r="931" spans="1:10" ht="14.25" customHeight="1">
      <c r="A931" s="47"/>
      <c r="B931" s="47"/>
      <c r="D931" s="47"/>
      <c r="F931" s="47"/>
      <c r="G931" s="47"/>
      <c r="H931" s="47"/>
      <c r="I931" s="47"/>
      <c r="J931" s="47"/>
    </row>
    <row r="932" spans="1:10" ht="14.25" customHeight="1">
      <c r="A932" s="47"/>
      <c r="B932" s="47"/>
      <c r="D932" s="47"/>
      <c r="F932" s="47"/>
      <c r="G932" s="47"/>
      <c r="H932" s="47"/>
      <c r="I932" s="47"/>
      <c r="J932" s="47"/>
    </row>
    <row r="933" spans="1:10" ht="14.25" customHeight="1">
      <c r="A933" s="47"/>
      <c r="B933" s="47"/>
      <c r="D933" s="47"/>
      <c r="F933" s="47"/>
      <c r="G933" s="47"/>
      <c r="H933" s="47"/>
      <c r="I933" s="47"/>
      <c r="J933" s="47"/>
    </row>
    <row r="934" spans="1:10" ht="14.25" customHeight="1">
      <c r="A934" s="47"/>
      <c r="B934" s="47"/>
      <c r="D934" s="47"/>
      <c r="F934" s="47"/>
      <c r="G934" s="47"/>
      <c r="H934" s="47"/>
      <c r="I934" s="47"/>
      <c r="J934" s="47"/>
    </row>
    <row r="935" spans="1:10" ht="14.25" customHeight="1">
      <c r="A935" s="47"/>
      <c r="B935" s="47"/>
      <c r="D935" s="47"/>
      <c r="F935" s="47"/>
      <c r="G935" s="47"/>
      <c r="H935" s="47"/>
      <c r="I935" s="47"/>
      <c r="J935" s="47"/>
    </row>
    <row r="936" spans="1:10" ht="14.25" customHeight="1">
      <c r="A936" s="47"/>
      <c r="B936" s="47"/>
      <c r="D936" s="47"/>
      <c r="F936" s="47"/>
      <c r="G936" s="47"/>
      <c r="H936" s="47"/>
      <c r="I936" s="47"/>
      <c r="J936" s="47"/>
    </row>
    <row r="937" spans="1:10" ht="14.25" customHeight="1">
      <c r="A937" s="47"/>
      <c r="B937" s="47"/>
      <c r="D937" s="47"/>
      <c r="F937" s="47"/>
      <c r="G937" s="47"/>
      <c r="H937" s="47"/>
      <c r="I937" s="47"/>
      <c r="J937" s="47"/>
    </row>
    <row r="938" spans="1:10" ht="14.25" customHeight="1">
      <c r="A938" s="47"/>
      <c r="B938" s="47"/>
      <c r="D938" s="47"/>
      <c r="F938" s="47"/>
      <c r="G938" s="47"/>
      <c r="H938" s="47"/>
      <c r="I938" s="47"/>
      <c r="J938" s="47"/>
    </row>
    <row r="939" spans="1:10" ht="14.25" customHeight="1">
      <c r="A939" s="47"/>
      <c r="B939" s="47"/>
      <c r="D939" s="47"/>
      <c r="F939" s="47"/>
      <c r="G939" s="47"/>
      <c r="H939" s="47"/>
      <c r="I939" s="47"/>
      <c r="J939" s="47"/>
    </row>
    <row r="940" spans="1:10" ht="14.25" customHeight="1">
      <c r="A940" s="47"/>
      <c r="B940" s="47"/>
      <c r="D940" s="47"/>
      <c r="F940" s="47"/>
      <c r="G940" s="47"/>
      <c r="H940" s="47"/>
      <c r="I940" s="47"/>
      <c r="J940" s="47"/>
    </row>
    <row r="941" spans="1:10" ht="14.25" customHeight="1">
      <c r="A941" s="47"/>
      <c r="B941" s="47"/>
      <c r="D941" s="47"/>
      <c r="F941" s="47"/>
      <c r="G941" s="47"/>
      <c r="H941" s="47"/>
      <c r="I941" s="47"/>
      <c r="J941" s="47"/>
    </row>
    <row r="942" spans="1:10" ht="14.25" customHeight="1">
      <c r="A942" s="47"/>
      <c r="B942" s="47"/>
      <c r="D942" s="47"/>
      <c r="F942" s="47"/>
      <c r="G942" s="47"/>
      <c r="H942" s="47"/>
      <c r="I942" s="47"/>
      <c r="J942" s="47"/>
    </row>
    <row r="943" spans="1:10" ht="14.25" customHeight="1">
      <c r="A943" s="47"/>
      <c r="B943" s="47"/>
      <c r="D943" s="47"/>
      <c r="F943" s="47"/>
      <c r="G943" s="47"/>
      <c r="H943" s="47"/>
      <c r="I943" s="47"/>
      <c r="J943" s="47"/>
    </row>
    <row r="944" spans="1:10" ht="14.25" customHeight="1">
      <c r="A944" s="47"/>
      <c r="B944" s="47"/>
      <c r="D944" s="47"/>
      <c r="F944" s="47"/>
      <c r="G944" s="47"/>
      <c r="H944" s="47"/>
      <c r="I944" s="47"/>
      <c r="J944" s="47"/>
    </row>
    <row r="945" spans="1:10" ht="14.25" customHeight="1">
      <c r="A945" s="47"/>
      <c r="B945" s="47"/>
      <c r="D945" s="47"/>
      <c r="F945" s="47"/>
      <c r="G945" s="47"/>
      <c r="H945" s="47"/>
      <c r="I945" s="47"/>
      <c r="J945" s="47"/>
    </row>
    <row r="946" spans="1:10" ht="14.25" customHeight="1">
      <c r="A946" s="47"/>
      <c r="B946" s="47"/>
      <c r="D946" s="47"/>
      <c r="F946" s="47"/>
      <c r="G946" s="47"/>
      <c r="H946" s="47"/>
      <c r="I946" s="47"/>
      <c r="J946" s="47"/>
    </row>
    <row r="947" spans="1:10" ht="14.25" customHeight="1">
      <c r="A947" s="47"/>
      <c r="B947" s="47"/>
      <c r="D947" s="47"/>
      <c r="F947" s="47"/>
      <c r="G947" s="47"/>
      <c r="H947" s="47"/>
      <c r="I947" s="47"/>
      <c r="J947" s="47"/>
    </row>
    <row r="948" spans="1:10" ht="14.25" customHeight="1">
      <c r="A948" s="47"/>
      <c r="B948" s="47"/>
      <c r="D948" s="47"/>
      <c r="F948" s="47"/>
      <c r="G948" s="47"/>
      <c r="H948" s="47"/>
      <c r="I948" s="47"/>
      <c r="J948" s="47"/>
    </row>
    <row r="949" spans="1:10" ht="14.25" customHeight="1">
      <c r="A949" s="47"/>
      <c r="B949" s="47"/>
      <c r="D949" s="47"/>
      <c r="F949" s="47"/>
      <c r="G949" s="47"/>
      <c r="H949" s="47"/>
      <c r="I949" s="47"/>
      <c r="J949" s="47"/>
    </row>
    <row r="950" spans="1:10" ht="14.25" customHeight="1">
      <c r="A950" s="47"/>
      <c r="B950" s="47"/>
      <c r="D950" s="47"/>
      <c r="F950" s="47"/>
      <c r="G950" s="47"/>
      <c r="H950" s="47"/>
      <c r="I950" s="47"/>
      <c r="J950" s="47"/>
    </row>
    <row r="951" spans="1:10" ht="14.25" customHeight="1">
      <c r="A951" s="47"/>
      <c r="B951" s="47"/>
      <c r="D951" s="47"/>
      <c r="F951" s="47"/>
      <c r="G951" s="47"/>
      <c r="H951" s="47"/>
      <c r="I951" s="47"/>
      <c r="J951" s="47"/>
    </row>
    <row r="952" spans="1:10" ht="14.25" customHeight="1">
      <c r="A952" s="47"/>
      <c r="B952" s="47"/>
      <c r="D952" s="47"/>
      <c r="F952" s="47"/>
      <c r="G952" s="47"/>
      <c r="H952" s="47"/>
      <c r="I952" s="47"/>
      <c r="J952" s="47"/>
    </row>
    <row r="953" spans="1:10" ht="14.25" customHeight="1">
      <c r="A953" s="47"/>
      <c r="B953" s="47"/>
      <c r="D953" s="47"/>
      <c r="F953" s="47"/>
      <c r="G953" s="47"/>
      <c r="H953" s="47"/>
      <c r="I953" s="47"/>
      <c r="J953" s="47"/>
    </row>
    <row r="954" spans="1:10" ht="14.25" customHeight="1">
      <c r="A954" s="47"/>
      <c r="B954" s="47"/>
      <c r="D954" s="47"/>
      <c r="F954" s="47"/>
      <c r="G954" s="47"/>
      <c r="H954" s="47"/>
      <c r="I954" s="47"/>
      <c r="J954" s="47"/>
    </row>
    <row r="955" spans="1:10" ht="14.25" customHeight="1">
      <c r="A955" s="47"/>
      <c r="B955" s="47"/>
      <c r="D955" s="47"/>
      <c r="F955" s="47"/>
      <c r="G955" s="47"/>
      <c r="H955" s="47"/>
      <c r="I955" s="47"/>
      <c r="J955" s="47"/>
    </row>
    <row r="956" spans="1:10" ht="14.25" customHeight="1">
      <c r="A956" s="47"/>
      <c r="B956" s="47"/>
      <c r="D956" s="47"/>
      <c r="F956" s="47"/>
      <c r="G956" s="47"/>
      <c r="H956" s="47"/>
      <c r="I956" s="47"/>
      <c r="J956" s="47"/>
    </row>
    <row r="957" spans="1:10" ht="14.25" customHeight="1">
      <c r="A957" s="47"/>
      <c r="B957" s="47"/>
      <c r="D957" s="47"/>
      <c r="F957" s="47"/>
      <c r="G957" s="47"/>
      <c r="H957" s="47"/>
      <c r="I957" s="47"/>
      <c r="J957" s="47"/>
    </row>
    <row r="958" spans="1:10" ht="14.25" customHeight="1">
      <c r="A958" s="47"/>
      <c r="B958" s="47"/>
      <c r="D958" s="47"/>
      <c r="F958" s="47"/>
      <c r="G958" s="47"/>
      <c r="H958" s="47"/>
      <c r="I958" s="47"/>
      <c r="J958" s="47"/>
    </row>
    <row r="959" spans="1:10" ht="14.25" customHeight="1">
      <c r="A959" s="47"/>
      <c r="B959" s="47"/>
      <c r="D959" s="47"/>
      <c r="F959" s="47"/>
      <c r="G959" s="47"/>
      <c r="H959" s="47"/>
      <c r="I959" s="47"/>
      <c r="J959" s="47"/>
    </row>
    <row r="960" spans="1:10" ht="14.25" customHeight="1">
      <c r="A960" s="47"/>
      <c r="B960" s="47"/>
      <c r="D960" s="47"/>
      <c r="F960" s="47"/>
      <c r="G960" s="47"/>
      <c r="H960" s="47"/>
      <c r="I960" s="47"/>
      <c r="J960" s="47"/>
    </row>
    <row r="961" spans="1:10" ht="14.25" customHeight="1">
      <c r="A961" s="47"/>
      <c r="B961" s="47"/>
      <c r="D961" s="47"/>
      <c r="F961" s="47"/>
      <c r="G961" s="47"/>
      <c r="H961" s="47"/>
      <c r="I961" s="47"/>
      <c r="J961" s="47"/>
    </row>
    <row r="962" spans="1:10" ht="14.25" customHeight="1">
      <c r="A962" s="47"/>
      <c r="B962" s="47"/>
      <c r="D962" s="47"/>
      <c r="F962" s="47"/>
      <c r="G962" s="47"/>
      <c r="H962" s="47"/>
      <c r="I962" s="47"/>
      <c r="J962" s="47"/>
    </row>
    <row r="963" spans="1:10" ht="14.25" customHeight="1">
      <c r="A963" s="47"/>
      <c r="B963" s="47"/>
      <c r="D963" s="47"/>
      <c r="F963" s="47"/>
      <c r="G963" s="47"/>
      <c r="H963" s="47"/>
      <c r="I963" s="47"/>
      <c r="J963" s="47"/>
    </row>
    <row r="964" spans="1:10" ht="14.25" customHeight="1">
      <c r="A964" s="47"/>
      <c r="B964" s="47"/>
      <c r="D964" s="47"/>
      <c r="F964" s="47"/>
      <c r="G964" s="47"/>
      <c r="H964" s="47"/>
      <c r="I964" s="47"/>
      <c r="J964" s="47"/>
    </row>
    <row r="965" spans="1:10" ht="14.25" customHeight="1">
      <c r="A965" s="47"/>
      <c r="B965" s="47"/>
      <c r="D965" s="47"/>
      <c r="F965" s="47"/>
      <c r="G965" s="47"/>
      <c r="H965" s="47"/>
      <c r="I965" s="47"/>
      <c r="J965" s="47"/>
    </row>
    <row r="966" spans="1:10" ht="14.25" customHeight="1">
      <c r="A966" s="47"/>
      <c r="B966" s="47"/>
      <c r="D966" s="47"/>
      <c r="F966" s="47"/>
      <c r="G966" s="47"/>
      <c r="H966" s="47"/>
      <c r="I966" s="47"/>
      <c r="J966" s="47"/>
    </row>
    <row r="967" spans="1:10" ht="14.25" customHeight="1">
      <c r="A967" s="47"/>
      <c r="B967" s="47"/>
      <c r="D967" s="47"/>
      <c r="F967" s="47"/>
      <c r="G967" s="47"/>
      <c r="H967" s="47"/>
      <c r="I967" s="47"/>
      <c r="J967" s="47"/>
    </row>
    <row r="968" spans="1:10" ht="14.25" customHeight="1">
      <c r="A968" s="47"/>
      <c r="B968" s="47"/>
      <c r="D968" s="47"/>
      <c r="F968" s="47"/>
      <c r="G968" s="47"/>
      <c r="H968" s="47"/>
      <c r="I968" s="47"/>
      <c r="J968" s="47"/>
    </row>
    <row r="969" spans="1:10" ht="14.25" customHeight="1">
      <c r="A969" s="47"/>
      <c r="B969" s="47"/>
      <c r="D969" s="47"/>
      <c r="F969" s="47"/>
      <c r="G969" s="47"/>
      <c r="H969" s="47"/>
      <c r="I969" s="47"/>
      <c r="J969" s="47"/>
    </row>
    <row r="970" spans="1:10" ht="14.25" customHeight="1">
      <c r="A970" s="47"/>
      <c r="B970" s="47"/>
      <c r="D970" s="47"/>
      <c r="F970" s="47"/>
      <c r="G970" s="47"/>
      <c r="H970" s="47"/>
      <c r="I970" s="47"/>
      <c r="J970" s="47"/>
    </row>
    <row r="971" spans="1:10" ht="14.25" customHeight="1">
      <c r="A971" s="47"/>
      <c r="B971" s="47"/>
      <c r="D971" s="47"/>
      <c r="F971" s="47"/>
      <c r="G971" s="47"/>
      <c r="H971" s="47"/>
      <c r="I971" s="47"/>
      <c r="J971" s="47"/>
    </row>
    <row r="972" spans="1:10" ht="14.25" customHeight="1">
      <c r="A972" s="47"/>
      <c r="B972" s="47"/>
      <c r="D972" s="47"/>
      <c r="F972" s="47"/>
      <c r="G972" s="47"/>
      <c r="H972" s="47"/>
      <c r="I972" s="47"/>
      <c r="J972" s="47"/>
    </row>
    <row r="973" spans="1:10" ht="14.25" customHeight="1">
      <c r="A973" s="47"/>
      <c r="B973" s="47"/>
      <c r="D973" s="47"/>
      <c r="F973" s="47"/>
      <c r="G973" s="47"/>
      <c r="H973" s="47"/>
      <c r="I973" s="47"/>
      <c r="J973" s="47"/>
    </row>
    <row r="974" spans="1:10" ht="14.25" customHeight="1">
      <c r="A974" s="47"/>
      <c r="B974" s="47"/>
      <c r="D974" s="47"/>
      <c r="F974" s="47"/>
      <c r="G974" s="47"/>
      <c r="H974" s="47"/>
      <c r="I974" s="47"/>
      <c r="J974" s="47"/>
    </row>
    <row r="975" spans="1:10" ht="14.25" customHeight="1">
      <c r="A975" s="47"/>
      <c r="B975" s="47"/>
      <c r="D975" s="47"/>
      <c r="F975" s="47"/>
      <c r="G975" s="47"/>
      <c r="H975" s="47"/>
      <c r="I975" s="47"/>
      <c r="J975" s="47"/>
    </row>
    <row r="976" spans="1:10" ht="14.25" customHeight="1">
      <c r="A976" s="47"/>
      <c r="B976" s="47"/>
      <c r="D976" s="47"/>
      <c r="F976" s="47"/>
      <c r="G976" s="47"/>
      <c r="H976" s="47"/>
      <c r="I976" s="47"/>
      <c r="J976" s="47"/>
    </row>
    <row r="977" spans="1:10" ht="14.25" customHeight="1">
      <c r="A977" s="47"/>
      <c r="B977" s="47"/>
      <c r="D977" s="47"/>
      <c r="F977" s="47"/>
      <c r="G977" s="47"/>
      <c r="H977" s="47"/>
      <c r="I977" s="47"/>
      <c r="J977" s="47"/>
    </row>
    <row r="978" spans="1:10" ht="14.25" customHeight="1">
      <c r="A978" s="47"/>
      <c r="B978" s="47"/>
      <c r="D978" s="47"/>
      <c r="F978" s="47"/>
      <c r="G978" s="47"/>
      <c r="H978" s="47"/>
      <c r="I978" s="47"/>
      <c r="J978" s="47"/>
    </row>
    <row r="979" spans="1:10" ht="14.25" customHeight="1">
      <c r="A979" s="47"/>
      <c r="B979" s="47"/>
      <c r="D979" s="47"/>
      <c r="F979" s="47"/>
      <c r="G979" s="47"/>
      <c r="H979" s="47"/>
      <c r="I979" s="47"/>
      <c r="J979" s="47"/>
    </row>
    <row r="980" spans="1:10" ht="14.25" customHeight="1">
      <c r="A980" s="47"/>
      <c r="B980" s="47"/>
      <c r="D980" s="47"/>
      <c r="F980" s="47"/>
      <c r="G980" s="47"/>
      <c r="H980" s="47"/>
      <c r="I980" s="47"/>
      <c r="J980" s="47"/>
    </row>
    <row r="981" spans="1:10" ht="14.25" customHeight="1">
      <c r="A981" s="47"/>
      <c r="B981" s="47"/>
      <c r="D981" s="47"/>
      <c r="F981" s="47"/>
      <c r="G981" s="47"/>
      <c r="H981" s="47"/>
      <c r="I981" s="47"/>
      <c r="J981" s="47"/>
    </row>
    <row r="982" spans="1:10" ht="14.25" customHeight="1">
      <c r="A982" s="47"/>
      <c r="B982" s="47"/>
      <c r="D982" s="47"/>
      <c r="F982" s="47"/>
      <c r="G982" s="47"/>
      <c r="H982" s="47"/>
      <c r="I982" s="47"/>
      <c r="J982" s="47"/>
    </row>
    <row r="983" spans="1:10" ht="14.25" customHeight="1">
      <c r="A983" s="47"/>
      <c r="B983" s="47"/>
      <c r="D983" s="47"/>
      <c r="F983" s="47"/>
      <c r="G983" s="47"/>
      <c r="H983" s="47"/>
      <c r="I983" s="47"/>
      <c r="J983" s="47"/>
    </row>
    <row r="984" spans="1:10" ht="14.25" customHeight="1">
      <c r="A984" s="47"/>
      <c r="B984" s="47"/>
      <c r="D984" s="47"/>
      <c r="F984" s="47"/>
      <c r="G984" s="47"/>
      <c r="H984" s="47"/>
      <c r="I984" s="47"/>
      <c r="J984" s="47"/>
    </row>
    <row r="985" spans="1:10" ht="14.25" customHeight="1">
      <c r="A985" s="47"/>
      <c r="B985" s="47"/>
      <c r="D985" s="47"/>
      <c r="F985" s="47"/>
      <c r="G985" s="47"/>
      <c r="H985" s="47"/>
      <c r="I985" s="47"/>
      <c r="J985" s="47"/>
    </row>
    <row r="986" spans="1:10" ht="14.25" customHeight="1">
      <c r="A986" s="47"/>
      <c r="B986" s="47"/>
      <c r="D986" s="47"/>
      <c r="F986" s="47"/>
      <c r="G986" s="47"/>
      <c r="H986" s="47"/>
      <c r="I986" s="47"/>
      <c r="J986" s="47"/>
    </row>
    <row r="987" spans="1:10" ht="14.25" customHeight="1">
      <c r="A987" s="47"/>
      <c r="B987" s="47"/>
      <c r="D987" s="47"/>
      <c r="F987" s="47"/>
      <c r="G987" s="47"/>
      <c r="H987" s="47"/>
      <c r="I987" s="47"/>
      <c r="J987" s="47"/>
    </row>
    <row r="988" spans="1:10" ht="14.25" customHeight="1">
      <c r="A988" s="47"/>
      <c r="B988" s="47"/>
      <c r="D988" s="47"/>
      <c r="F988" s="47"/>
      <c r="G988" s="47"/>
      <c r="H988" s="47"/>
      <c r="I988" s="47"/>
      <c r="J988" s="47"/>
    </row>
    <row r="989" spans="1:10" ht="14.25" customHeight="1">
      <c r="A989" s="47"/>
      <c r="B989" s="47"/>
      <c r="D989" s="47"/>
      <c r="F989" s="47"/>
      <c r="G989" s="47"/>
      <c r="H989" s="47"/>
      <c r="I989" s="47"/>
      <c r="J989" s="47"/>
    </row>
    <row r="990" spans="1:10" ht="14.25" customHeight="1">
      <c r="A990" s="47"/>
      <c r="B990" s="47"/>
      <c r="D990" s="47"/>
      <c r="F990" s="47"/>
      <c r="G990" s="47"/>
      <c r="H990" s="47"/>
      <c r="I990" s="47"/>
      <c r="J990" s="47"/>
    </row>
    <row r="991" spans="1:10" ht="14.25" customHeight="1">
      <c r="A991" s="47"/>
      <c r="B991" s="47"/>
      <c r="D991" s="47"/>
      <c r="F991" s="47"/>
      <c r="G991" s="47"/>
      <c r="H991" s="47"/>
      <c r="I991" s="47"/>
      <c r="J991" s="47"/>
    </row>
    <row r="992" spans="1:10" ht="14.25" customHeight="1">
      <c r="A992" s="47"/>
      <c r="B992" s="47"/>
      <c r="D992" s="47"/>
      <c r="F992" s="47"/>
      <c r="G992" s="47"/>
      <c r="H992" s="47"/>
      <c r="I992" s="47"/>
      <c r="J992" s="47"/>
    </row>
    <row r="993" spans="1:10" ht="14.25" customHeight="1">
      <c r="A993" s="47"/>
      <c r="B993" s="47"/>
      <c r="D993" s="47"/>
      <c r="F993" s="47"/>
      <c r="G993" s="47"/>
      <c r="H993" s="47"/>
      <c r="I993" s="47"/>
      <c r="J993" s="47"/>
    </row>
    <row r="994" spans="1:10" ht="14.25" customHeight="1">
      <c r="A994" s="47"/>
      <c r="B994" s="47"/>
      <c r="D994" s="47"/>
      <c r="F994" s="47"/>
      <c r="G994" s="47"/>
      <c r="H994" s="47"/>
      <c r="I994" s="47"/>
      <c r="J994" s="47"/>
    </row>
    <row r="995" spans="1:10" ht="14.25" customHeight="1">
      <c r="A995" s="47"/>
      <c r="B995" s="47"/>
      <c r="D995" s="47"/>
      <c r="F995" s="47"/>
      <c r="G995" s="47"/>
      <c r="H995" s="47"/>
      <c r="I995" s="47"/>
      <c r="J995" s="47"/>
    </row>
    <row r="996" spans="1:10" ht="14.25" customHeight="1">
      <c r="A996" s="47"/>
      <c r="B996" s="47"/>
      <c r="D996" s="47"/>
      <c r="F996" s="47"/>
      <c r="G996" s="47"/>
      <c r="H996" s="47"/>
      <c r="I996" s="47"/>
      <c r="J996" s="47"/>
    </row>
    <row r="997" spans="1:10" ht="14.25" customHeight="1">
      <c r="A997" s="47"/>
      <c r="B997" s="47"/>
      <c r="D997" s="47"/>
      <c r="F997" s="47"/>
      <c r="G997" s="47"/>
      <c r="H997" s="47"/>
      <c r="I997" s="47"/>
      <c r="J997" s="47"/>
    </row>
    <row r="998" spans="1:10" ht="14.25" customHeight="1">
      <c r="A998" s="47"/>
      <c r="B998" s="47"/>
      <c r="D998" s="47"/>
      <c r="F998" s="47"/>
      <c r="G998" s="47"/>
      <c r="H998" s="47"/>
      <c r="I998" s="47"/>
      <c r="J998" s="47"/>
    </row>
    <row r="999" spans="1:10" ht="14.25" customHeight="1">
      <c r="A999" s="47"/>
      <c r="B999" s="47"/>
      <c r="D999" s="47"/>
      <c r="F999" s="47"/>
      <c r="G999" s="47"/>
      <c r="H999" s="47"/>
      <c r="I999" s="47"/>
      <c r="J999" s="47"/>
    </row>
    <row r="1000" spans="1:10" ht="14.25" customHeight="1">
      <c r="A1000" s="47"/>
      <c r="B1000" s="47"/>
      <c r="D1000" s="47"/>
      <c r="F1000" s="47"/>
      <c r="G1000" s="47"/>
      <c r="H1000" s="47"/>
      <c r="I1000" s="47"/>
      <c r="J1000" s="47"/>
    </row>
  </sheetData>
  <mergeCells count="1">
    <mergeCell ref="C2:K2"/>
  </mergeCells>
  <conditionalFormatting sqref="E1:I1 E3:I1000">
    <cfRule type="cellIs" dxfId="20" priority="1" operator="equal">
      <formula>"Sebagian"</formula>
    </cfRule>
    <cfRule type="cellIs" dxfId="19" priority="2" operator="equal">
      <formula>"Ya"</formula>
    </cfRule>
    <cfRule type="cellIs" dxfId="18" priority="3" operator="equal">
      <formula>"Tidak"</formula>
    </cfRule>
  </conditionalFormatting>
  <conditionalFormatting sqref="F1 F3:F1000">
    <cfRule type="cellIs" dxfId="17" priority="4" operator="equal">
      <formula>"V"</formula>
    </cfRule>
    <cfRule type="cellIs" dxfId="16" priority="5" operator="equal">
      <formula>"M"</formula>
    </cfRule>
    <cfRule type="cellIs" dxfId="15" priority="6" operator="equal">
      <formula>"X"</formula>
    </cfRule>
  </conditionalFormatting>
  <conditionalFormatting sqref="G1 G3:G1000">
    <cfRule type="cellIs" dxfId="14" priority="7" operator="equal">
      <formula>"DH1"</formula>
    </cfRule>
    <cfRule type="cellIs" dxfId="13" priority="8" operator="equal">
      <formula>"DH0"</formula>
    </cfRule>
    <cfRule type="cellIs" dxfId="12" priority="9" operator="equal">
      <formula>"DH3"</formula>
    </cfRule>
    <cfRule type="cellIs" dxfId="11" priority="10" operator="equal">
      <formula>"DH2"</formula>
    </cfRule>
    <cfRule type="cellIs" dxfId="10" priority="11" operator="equal">
      <formula>"DH5"</formula>
    </cfRule>
    <cfRule type="cellIs" dxfId="9" priority="12" operator="equal">
      <formula>"DH4"</formula>
    </cfRule>
  </conditionalFormatting>
  <conditionalFormatting sqref="H1 H3:H1000">
    <cfRule type="cellIs" dxfId="8" priority="13" operator="equal">
      <formula>"PH2"</formula>
    </cfRule>
    <cfRule type="cellIs" dxfId="7" priority="14" operator="equal">
      <formula>"PH1"</formula>
    </cfRule>
    <cfRule type="cellIs" dxfId="6" priority="15" operator="equal">
      <formula>"PH3"</formula>
    </cfRule>
    <cfRule type="cellIs" dxfId="5" priority="16" operator="equal">
      <formula>"PH5"</formula>
    </cfRule>
    <cfRule type="cellIs" dxfId="4" priority="17" operator="equal">
      <formula>"PH4"</formula>
    </cfRule>
  </conditionalFormatting>
  <conditionalFormatting sqref="I1 I3:I1000">
    <cfRule type="cellIs" dxfId="3" priority="18" operator="equal">
      <formula>"TS3"</formula>
    </cfRule>
    <cfRule type="cellIs" dxfId="2" priority="19" operator="equal">
      <formula>"TS2"</formula>
    </cfRule>
    <cfRule type="cellIs" dxfId="1" priority="20" operator="equal">
      <formula>"TS1"</formula>
    </cfRule>
    <cfRule type="cellIs" dxfId="0" priority="21" operator="equal">
      <formula>"TS0"</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1" width="3.44140625" customWidth="1"/>
    <col min="2" max="2" width="6.6640625" customWidth="1"/>
    <col min="3" max="4" width="24.33203125" customWidth="1"/>
    <col min="5" max="5" width="181.33203125" customWidth="1"/>
    <col min="6" max="26" width="8.6640625" customWidth="1"/>
  </cols>
  <sheetData>
    <row r="1" spans="1:5" ht="14.25" customHeight="1">
      <c r="A1" s="56" t="s">
        <v>917</v>
      </c>
      <c r="B1" s="40"/>
      <c r="C1" s="39"/>
      <c r="D1" s="40"/>
    </row>
    <row r="2" spans="1:5" ht="14.25" customHeight="1">
      <c r="A2" s="39">
        <v>1</v>
      </c>
      <c r="B2" s="57" t="s">
        <v>918</v>
      </c>
      <c r="C2" s="58"/>
      <c r="D2" s="40" t="s">
        <v>919</v>
      </c>
    </row>
    <row r="3" spans="1:5" ht="14.25" customHeight="1">
      <c r="A3" s="39">
        <v>2</v>
      </c>
      <c r="B3" s="59" t="s">
        <v>920</v>
      </c>
      <c r="C3" s="60"/>
      <c r="D3" s="40" t="s">
        <v>921</v>
      </c>
    </row>
    <row r="4" spans="1:5" ht="14.25" customHeight="1">
      <c r="A4" s="39">
        <v>3</v>
      </c>
      <c r="B4" s="61" t="s">
        <v>922</v>
      </c>
      <c r="C4" s="62"/>
      <c r="D4" s="40" t="s">
        <v>923</v>
      </c>
    </row>
    <row r="5" spans="1:5" ht="14.25" customHeight="1">
      <c r="A5" s="39">
        <v>4</v>
      </c>
      <c r="B5" s="63" t="s">
        <v>577</v>
      </c>
      <c r="C5" s="64"/>
      <c r="D5" s="40" t="s">
        <v>924</v>
      </c>
    </row>
    <row r="6" spans="1:5" ht="14.25" customHeight="1">
      <c r="A6" s="39">
        <v>5</v>
      </c>
      <c r="B6" s="65" t="s">
        <v>925</v>
      </c>
      <c r="C6" s="66"/>
      <c r="D6" s="40" t="s">
        <v>926</v>
      </c>
    </row>
    <row r="7" spans="1:5" ht="14.25" customHeight="1">
      <c r="A7" s="39">
        <v>6</v>
      </c>
      <c r="B7" s="67" t="s">
        <v>927</v>
      </c>
      <c r="C7" s="68"/>
      <c r="D7" s="40" t="s">
        <v>928</v>
      </c>
    </row>
    <row r="8" spans="1:5" ht="14.25" customHeight="1">
      <c r="A8" s="47"/>
      <c r="C8" s="47"/>
      <c r="D8" s="47"/>
    </row>
    <row r="9" spans="1:5" ht="14.25" customHeight="1">
      <c r="A9" s="69" t="s">
        <v>929</v>
      </c>
      <c r="B9" s="70"/>
      <c r="C9" s="71"/>
      <c r="D9" s="47"/>
    </row>
    <row r="10" spans="1:5" ht="14.25" customHeight="1">
      <c r="A10" s="69"/>
      <c r="B10" s="37" t="s">
        <v>51</v>
      </c>
      <c r="C10" s="69" t="s">
        <v>581</v>
      </c>
      <c r="D10" s="72"/>
      <c r="E10" s="73"/>
    </row>
    <row r="11" spans="1:5" ht="14.25" customHeight="1">
      <c r="A11" s="71"/>
      <c r="B11" s="39">
        <v>0</v>
      </c>
      <c r="C11" s="74" t="s">
        <v>918</v>
      </c>
      <c r="D11" s="75"/>
    </row>
    <row r="12" spans="1:5" ht="14.25" customHeight="1">
      <c r="A12" s="71"/>
      <c r="B12" s="39">
        <v>1</v>
      </c>
      <c r="C12" s="74" t="s">
        <v>930</v>
      </c>
      <c r="D12" s="75"/>
    </row>
    <row r="13" spans="1:5" ht="14.25" customHeight="1">
      <c r="A13" s="71"/>
      <c r="B13" s="39">
        <v>2</v>
      </c>
      <c r="C13" s="74" t="s">
        <v>931</v>
      </c>
      <c r="D13" s="75"/>
    </row>
    <row r="14" spans="1:5" ht="14.25" customHeight="1">
      <c r="A14" s="71"/>
      <c r="B14" s="39">
        <v>3</v>
      </c>
      <c r="C14" s="74" t="s">
        <v>932</v>
      </c>
      <c r="D14" s="75"/>
    </row>
    <row r="15" spans="1:5" ht="14.25" customHeight="1">
      <c r="A15" s="71"/>
      <c r="B15" s="39">
        <v>4</v>
      </c>
      <c r="C15" s="74" t="s">
        <v>933</v>
      </c>
      <c r="D15" s="75"/>
    </row>
    <row r="16" spans="1:5" ht="14.25" customHeight="1">
      <c r="A16" s="71"/>
      <c r="B16" s="39">
        <v>5</v>
      </c>
      <c r="C16" s="74" t="s">
        <v>934</v>
      </c>
      <c r="D16" s="75"/>
    </row>
    <row r="17" spans="1:26" ht="14.25" customHeight="1">
      <c r="A17" s="47"/>
      <c r="C17" s="47"/>
      <c r="D17" s="47"/>
    </row>
    <row r="18" spans="1:26" ht="14.25" customHeight="1">
      <c r="A18" s="2" t="s">
        <v>51</v>
      </c>
      <c r="B18" s="3" t="s">
        <v>52</v>
      </c>
      <c r="C18" s="2" t="s">
        <v>935</v>
      </c>
      <c r="D18" s="2" t="s">
        <v>927</v>
      </c>
      <c r="E18" s="3" t="s">
        <v>936</v>
      </c>
      <c r="F18" s="35"/>
      <c r="G18" s="35"/>
      <c r="H18" s="35"/>
      <c r="I18" s="35"/>
      <c r="J18" s="35"/>
      <c r="K18" s="35"/>
      <c r="L18" s="35"/>
      <c r="M18" s="35"/>
      <c r="N18" s="35"/>
      <c r="O18" s="35"/>
      <c r="P18" s="35"/>
      <c r="Q18" s="35"/>
      <c r="R18" s="35"/>
      <c r="S18" s="35"/>
      <c r="T18" s="35"/>
      <c r="U18" s="35"/>
      <c r="V18" s="35"/>
      <c r="W18" s="35"/>
      <c r="X18" s="35"/>
      <c r="Y18" s="35"/>
      <c r="Z18" s="35"/>
    </row>
    <row r="19" spans="1:26" ht="14.25" customHeight="1">
      <c r="A19" s="39">
        <v>1</v>
      </c>
      <c r="B19" s="40" t="s">
        <v>842</v>
      </c>
      <c r="C19" s="76" t="s">
        <v>918</v>
      </c>
      <c r="D19" s="77" t="s">
        <v>918</v>
      </c>
      <c r="E19" s="40" t="s">
        <v>937</v>
      </c>
      <c r="F19" s="35"/>
      <c r="G19" s="35"/>
      <c r="H19" s="35"/>
      <c r="I19" s="35"/>
      <c r="J19" s="35"/>
      <c r="K19" s="35"/>
      <c r="L19" s="35"/>
      <c r="M19" s="35"/>
      <c r="N19" s="35"/>
      <c r="O19" s="35"/>
      <c r="P19" s="35"/>
      <c r="Q19" s="35"/>
      <c r="R19" s="35"/>
      <c r="S19" s="35"/>
      <c r="T19" s="35"/>
      <c r="U19" s="35"/>
      <c r="V19" s="35"/>
      <c r="W19" s="35"/>
      <c r="X19" s="35"/>
      <c r="Y19" s="35"/>
      <c r="Z19" s="35"/>
    </row>
    <row r="20" spans="1:26" ht="14.25" customHeight="1">
      <c r="A20" s="39">
        <v>2</v>
      </c>
      <c r="B20" s="40" t="s">
        <v>877</v>
      </c>
      <c r="C20" s="76" t="s">
        <v>918</v>
      </c>
      <c r="D20" s="78" t="s">
        <v>938</v>
      </c>
      <c r="E20" s="44" t="s">
        <v>939</v>
      </c>
      <c r="F20" s="35"/>
      <c r="G20" s="35"/>
      <c r="H20" s="35"/>
      <c r="I20" s="35"/>
      <c r="J20" s="35"/>
      <c r="K20" s="35"/>
      <c r="L20" s="35"/>
      <c r="M20" s="35"/>
      <c r="N20" s="35"/>
      <c r="O20" s="35"/>
      <c r="P20" s="35"/>
      <c r="Q20" s="35"/>
      <c r="R20" s="35"/>
      <c r="S20" s="35"/>
      <c r="T20" s="35"/>
      <c r="U20" s="35"/>
      <c r="V20" s="35"/>
      <c r="W20" s="35"/>
      <c r="X20" s="35"/>
      <c r="Y20" s="35"/>
      <c r="Z20" s="35"/>
    </row>
    <row r="21" spans="1:26" ht="14.25" customHeight="1">
      <c r="A21" s="39">
        <v>3</v>
      </c>
      <c r="B21" s="40" t="s">
        <v>884</v>
      </c>
      <c r="C21" s="76" t="s">
        <v>918</v>
      </c>
      <c r="D21" s="77" t="s">
        <v>918</v>
      </c>
      <c r="E21" s="78" t="s">
        <v>940</v>
      </c>
      <c r="F21" s="35"/>
      <c r="G21" s="35"/>
      <c r="H21" s="35"/>
      <c r="I21" s="35"/>
      <c r="J21" s="35"/>
      <c r="K21" s="35"/>
      <c r="L21" s="35"/>
      <c r="M21" s="35"/>
      <c r="N21" s="35"/>
      <c r="O21" s="35"/>
      <c r="P21" s="35"/>
      <c r="Q21" s="35"/>
      <c r="R21" s="35"/>
      <c r="S21" s="35"/>
      <c r="T21" s="35"/>
      <c r="U21" s="35"/>
      <c r="V21" s="35"/>
      <c r="W21" s="35"/>
      <c r="X21" s="35"/>
      <c r="Y21" s="35"/>
      <c r="Z21" s="35"/>
    </row>
    <row r="22" spans="1:26" ht="14.25" customHeight="1">
      <c r="A22" s="39">
        <v>4</v>
      </c>
      <c r="B22" s="40" t="s">
        <v>910</v>
      </c>
      <c r="C22" s="76" t="s">
        <v>918</v>
      </c>
      <c r="D22" s="77" t="s">
        <v>918</v>
      </c>
      <c r="E22" s="78" t="s">
        <v>941</v>
      </c>
      <c r="F22" s="35"/>
      <c r="G22" s="35"/>
      <c r="H22" s="35"/>
      <c r="I22" s="35"/>
      <c r="J22" s="35"/>
      <c r="K22" s="35"/>
      <c r="L22" s="35"/>
      <c r="M22" s="35"/>
      <c r="N22" s="35"/>
      <c r="O22" s="35"/>
      <c r="P22" s="35"/>
      <c r="Q22" s="35"/>
      <c r="R22" s="35"/>
      <c r="S22" s="35"/>
      <c r="T22" s="35"/>
      <c r="U22" s="35"/>
      <c r="V22" s="35"/>
      <c r="W22" s="35"/>
      <c r="X22" s="35"/>
      <c r="Y22" s="35"/>
      <c r="Z22" s="35"/>
    </row>
    <row r="23" spans="1:26" ht="14.25" customHeight="1">
      <c r="A23" s="2" t="s">
        <v>51</v>
      </c>
      <c r="B23" s="3" t="s">
        <v>52</v>
      </c>
      <c r="C23" s="2" t="s">
        <v>935</v>
      </c>
      <c r="D23" s="2" t="s">
        <v>927</v>
      </c>
      <c r="E23" s="79" t="s">
        <v>942</v>
      </c>
      <c r="F23" s="35"/>
      <c r="G23" s="35"/>
      <c r="H23" s="35"/>
      <c r="I23" s="35"/>
      <c r="J23" s="35"/>
      <c r="K23" s="35"/>
      <c r="L23" s="35"/>
      <c r="M23" s="35"/>
      <c r="N23" s="35"/>
      <c r="O23" s="35"/>
      <c r="P23" s="35"/>
      <c r="Q23" s="35"/>
      <c r="R23" s="35"/>
      <c r="S23" s="35"/>
      <c r="T23" s="35"/>
      <c r="U23" s="35"/>
      <c r="V23" s="35"/>
      <c r="W23" s="35"/>
      <c r="X23" s="35"/>
      <c r="Y23" s="35"/>
      <c r="Z23" s="35"/>
    </row>
    <row r="24" spans="1:26" ht="14.25" customHeight="1">
      <c r="A24" s="39">
        <v>1</v>
      </c>
      <c r="B24" s="40" t="s">
        <v>844</v>
      </c>
      <c r="C24" s="80" t="s">
        <v>920</v>
      </c>
      <c r="D24" s="81" t="s">
        <v>943</v>
      </c>
      <c r="E24" s="55" t="s">
        <v>944</v>
      </c>
      <c r="F24" s="35"/>
      <c r="G24" s="35"/>
      <c r="H24" s="35"/>
      <c r="I24" s="35"/>
      <c r="J24" s="35"/>
      <c r="K24" s="35"/>
      <c r="L24" s="35"/>
      <c r="M24" s="35"/>
      <c r="N24" s="35"/>
      <c r="O24" s="35"/>
      <c r="P24" s="35"/>
      <c r="Q24" s="35"/>
      <c r="R24" s="35"/>
      <c r="S24" s="35"/>
      <c r="T24" s="35"/>
      <c r="U24" s="35"/>
      <c r="V24" s="35"/>
      <c r="W24" s="35"/>
      <c r="X24" s="35"/>
      <c r="Y24" s="35"/>
      <c r="Z24" s="35"/>
    </row>
    <row r="25" spans="1:26" ht="14.25" customHeight="1">
      <c r="A25" s="39">
        <v>2</v>
      </c>
      <c r="B25" s="40" t="s">
        <v>873</v>
      </c>
      <c r="C25" s="80" t="s">
        <v>920</v>
      </c>
      <c r="D25" s="77" t="s">
        <v>930</v>
      </c>
      <c r="E25" s="44" t="s">
        <v>945</v>
      </c>
      <c r="F25" s="35"/>
      <c r="G25" s="35"/>
      <c r="H25" s="35"/>
      <c r="I25" s="35"/>
      <c r="J25" s="35"/>
      <c r="K25" s="35"/>
      <c r="L25" s="35"/>
      <c r="M25" s="35"/>
      <c r="N25" s="35"/>
      <c r="O25" s="35"/>
      <c r="P25" s="35"/>
      <c r="Q25" s="35"/>
      <c r="R25" s="35"/>
      <c r="S25" s="35"/>
      <c r="T25" s="35"/>
      <c r="U25" s="35"/>
      <c r="V25" s="35"/>
      <c r="W25" s="35"/>
      <c r="X25" s="35"/>
      <c r="Y25" s="35"/>
      <c r="Z25" s="35"/>
    </row>
    <row r="26" spans="1:26" ht="14.25" customHeight="1">
      <c r="A26" s="39">
        <v>3</v>
      </c>
      <c r="B26" s="40" t="s">
        <v>854</v>
      </c>
      <c r="C26" s="80" t="s">
        <v>920</v>
      </c>
      <c r="D26" s="77" t="s">
        <v>931</v>
      </c>
      <c r="E26" s="44" t="s">
        <v>946</v>
      </c>
      <c r="F26" s="35"/>
      <c r="G26" s="35"/>
      <c r="H26" s="35"/>
      <c r="I26" s="35"/>
      <c r="J26" s="35"/>
      <c r="K26" s="35"/>
      <c r="L26" s="35"/>
      <c r="M26" s="35"/>
      <c r="N26" s="35"/>
      <c r="O26" s="35"/>
      <c r="P26" s="35"/>
      <c r="Q26" s="35"/>
      <c r="R26" s="35"/>
      <c r="S26" s="35"/>
      <c r="T26" s="35"/>
      <c r="U26" s="35"/>
      <c r="V26" s="35"/>
      <c r="W26" s="35"/>
      <c r="X26" s="35"/>
      <c r="Y26" s="35"/>
      <c r="Z26" s="35"/>
    </row>
    <row r="27" spans="1:26" ht="14.25" customHeight="1">
      <c r="A27" s="39">
        <v>4</v>
      </c>
      <c r="B27" s="40" t="s">
        <v>866</v>
      </c>
      <c r="C27" s="80" t="s">
        <v>920</v>
      </c>
      <c r="D27" s="77" t="s">
        <v>932</v>
      </c>
      <c r="E27" s="44" t="s">
        <v>947</v>
      </c>
      <c r="F27" s="35"/>
      <c r="G27" s="35"/>
      <c r="H27" s="35"/>
      <c r="I27" s="35"/>
      <c r="J27" s="35"/>
      <c r="K27" s="35"/>
      <c r="L27" s="35"/>
      <c r="M27" s="35"/>
      <c r="N27" s="35"/>
      <c r="O27" s="35"/>
      <c r="P27" s="35"/>
      <c r="Q27" s="35"/>
      <c r="R27" s="35"/>
      <c r="S27" s="35"/>
      <c r="T27" s="35"/>
      <c r="U27" s="35"/>
      <c r="V27" s="35"/>
      <c r="W27" s="35"/>
      <c r="X27" s="35"/>
      <c r="Y27" s="35"/>
      <c r="Z27" s="35"/>
    </row>
    <row r="28" spans="1:26" ht="14.25" customHeight="1">
      <c r="A28" s="39">
        <v>5</v>
      </c>
      <c r="B28" s="40" t="s">
        <v>859</v>
      </c>
      <c r="C28" s="80" t="s">
        <v>920</v>
      </c>
      <c r="D28" s="77" t="s">
        <v>933</v>
      </c>
      <c r="E28" s="44" t="s">
        <v>948</v>
      </c>
      <c r="F28" s="35"/>
      <c r="G28" s="35"/>
      <c r="H28" s="35"/>
      <c r="I28" s="35"/>
      <c r="J28" s="35"/>
      <c r="K28" s="35"/>
      <c r="L28" s="35"/>
      <c r="M28" s="35"/>
      <c r="N28" s="35"/>
      <c r="O28" s="35"/>
      <c r="P28" s="35"/>
      <c r="Q28" s="35"/>
      <c r="R28" s="35"/>
      <c r="S28" s="35"/>
      <c r="T28" s="35"/>
      <c r="U28" s="35"/>
      <c r="V28" s="35"/>
      <c r="W28" s="35"/>
      <c r="X28" s="35"/>
      <c r="Y28" s="35"/>
      <c r="Z28" s="35"/>
    </row>
    <row r="29" spans="1:26" ht="14.25" customHeight="1">
      <c r="A29" s="39">
        <v>6</v>
      </c>
      <c r="B29" s="40" t="s">
        <v>849</v>
      </c>
      <c r="C29" s="80" t="s">
        <v>920</v>
      </c>
      <c r="D29" s="77" t="s">
        <v>934</v>
      </c>
      <c r="E29" s="44" t="s">
        <v>949</v>
      </c>
      <c r="F29" s="35"/>
      <c r="G29" s="35"/>
      <c r="H29" s="35"/>
      <c r="I29" s="35"/>
      <c r="J29" s="35"/>
      <c r="K29" s="35"/>
      <c r="L29" s="35"/>
      <c r="M29" s="35"/>
      <c r="N29" s="35"/>
      <c r="O29" s="35"/>
      <c r="P29" s="35"/>
      <c r="Q29" s="35"/>
      <c r="R29" s="35"/>
      <c r="S29" s="35"/>
      <c r="T29" s="35"/>
      <c r="U29" s="35"/>
      <c r="V29" s="35"/>
      <c r="W29" s="35"/>
      <c r="X29" s="35"/>
      <c r="Y29" s="35"/>
      <c r="Z29" s="35"/>
    </row>
    <row r="30" spans="1:26" ht="14.25" customHeight="1">
      <c r="A30" s="2" t="s">
        <v>51</v>
      </c>
      <c r="B30" s="3" t="s">
        <v>52</v>
      </c>
      <c r="C30" s="82" t="s">
        <v>935</v>
      </c>
      <c r="D30" s="82" t="s">
        <v>927</v>
      </c>
      <c r="E30" s="79" t="s">
        <v>950</v>
      </c>
      <c r="F30" s="35"/>
      <c r="G30" s="35"/>
      <c r="H30" s="35"/>
      <c r="I30" s="35"/>
      <c r="J30" s="35"/>
      <c r="K30" s="35"/>
      <c r="L30" s="35"/>
      <c r="M30" s="35"/>
      <c r="N30" s="35"/>
      <c r="O30" s="35"/>
      <c r="P30" s="35"/>
      <c r="Q30" s="35"/>
      <c r="R30" s="35"/>
      <c r="S30" s="35"/>
      <c r="T30" s="35"/>
      <c r="U30" s="35"/>
      <c r="V30" s="35"/>
      <c r="W30" s="35"/>
      <c r="X30" s="35"/>
      <c r="Y30" s="35"/>
      <c r="Z30" s="35"/>
    </row>
    <row r="31" spans="1:26" ht="14.25" customHeight="1">
      <c r="A31" s="39">
        <v>1</v>
      </c>
      <c r="B31" s="40" t="s">
        <v>951</v>
      </c>
      <c r="C31" s="83" t="s">
        <v>922</v>
      </c>
      <c r="D31" s="77" t="s">
        <v>918</v>
      </c>
      <c r="E31" s="44" t="s">
        <v>952</v>
      </c>
      <c r="F31" s="35"/>
      <c r="G31" s="35"/>
      <c r="H31" s="35"/>
      <c r="I31" s="35"/>
      <c r="J31" s="35"/>
      <c r="K31" s="35"/>
      <c r="L31" s="35"/>
      <c r="M31" s="35"/>
      <c r="N31" s="35"/>
      <c r="O31" s="35"/>
      <c r="P31" s="35"/>
      <c r="Q31" s="35"/>
      <c r="R31" s="35"/>
      <c r="S31" s="35"/>
      <c r="T31" s="35"/>
      <c r="U31" s="35"/>
      <c r="V31" s="35"/>
      <c r="W31" s="35"/>
      <c r="X31" s="35"/>
      <c r="Y31" s="35"/>
      <c r="Z31" s="35"/>
    </row>
    <row r="32" spans="1:26" ht="14.25" customHeight="1">
      <c r="A32" s="39">
        <v>2</v>
      </c>
      <c r="B32" s="40" t="s">
        <v>874</v>
      </c>
      <c r="C32" s="83" t="s">
        <v>922</v>
      </c>
      <c r="D32" s="77" t="s">
        <v>930</v>
      </c>
      <c r="E32" s="44" t="s">
        <v>953</v>
      </c>
      <c r="F32" s="35"/>
      <c r="G32" s="35"/>
      <c r="H32" s="35"/>
      <c r="I32" s="35"/>
      <c r="J32" s="35"/>
      <c r="K32" s="35"/>
      <c r="L32" s="35"/>
      <c r="M32" s="35"/>
      <c r="N32" s="35"/>
      <c r="O32" s="35"/>
      <c r="P32" s="35"/>
      <c r="Q32" s="35"/>
      <c r="R32" s="35"/>
      <c r="S32" s="35"/>
      <c r="T32" s="35"/>
      <c r="U32" s="35"/>
      <c r="V32" s="35"/>
      <c r="W32" s="35"/>
      <c r="X32" s="35"/>
      <c r="Y32" s="35"/>
      <c r="Z32" s="35"/>
    </row>
    <row r="33" spans="1:26" ht="14.25" customHeight="1">
      <c r="A33" s="39">
        <v>3</v>
      </c>
      <c r="B33" s="40" t="s">
        <v>845</v>
      </c>
      <c r="C33" s="83" t="s">
        <v>922</v>
      </c>
      <c r="D33" s="77" t="s">
        <v>954</v>
      </c>
      <c r="E33" s="44" t="s">
        <v>955</v>
      </c>
      <c r="F33" s="35"/>
      <c r="G33" s="35"/>
      <c r="H33" s="35"/>
      <c r="I33" s="35"/>
      <c r="J33" s="35"/>
      <c r="K33" s="35"/>
      <c r="L33" s="35"/>
      <c r="M33" s="35"/>
      <c r="N33" s="35"/>
      <c r="O33" s="35"/>
      <c r="P33" s="35"/>
      <c r="Q33" s="35"/>
      <c r="R33" s="35"/>
      <c r="S33" s="35"/>
      <c r="T33" s="35"/>
      <c r="U33" s="35"/>
      <c r="V33" s="35"/>
      <c r="W33" s="35"/>
      <c r="X33" s="35"/>
      <c r="Y33" s="35"/>
      <c r="Z33" s="35"/>
    </row>
    <row r="34" spans="1:26" ht="14.25" customHeight="1">
      <c r="A34" s="39">
        <v>4</v>
      </c>
      <c r="B34" s="40" t="s">
        <v>855</v>
      </c>
      <c r="C34" s="83" t="s">
        <v>922</v>
      </c>
      <c r="D34" s="77" t="s">
        <v>956</v>
      </c>
      <c r="E34" s="44" t="s">
        <v>957</v>
      </c>
      <c r="F34" s="35"/>
      <c r="G34" s="35"/>
      <c r="H34" s="35"/>
      <c r="I34" s="35"/>
      <c r="J34" s="35"/>
      <c r="K34" s="35"/>
      <c r="L34" s="35"/>
      <c r="M34" s="35"/>
      <c r="N34" s="35"/>
      <c r="O34" s="35"/>
      <c r="P34" s="35"/>
      <c r="Q34" s="35"/>
      <c r="R34" s="35"/>
      <c r="S34" s="35"/>
      <c r="T34" s="35"/>
      <c r="U34" s="35"/>
      <c r="V34" s="35"/>
      <c r="W34" s="35"/>
      <c r="X34" s="35"/>
      <c r="Y34" s="35"/>
      <c r="Z34" s="35"/>
    </row>
    <row r="35" spans="1:26" ht="14.25" customHeight="1">
      <c r="A35" s="39">
        <v>5</v>
      </c>
      <c r="B35" s="40" t="s">
        <v>860</v>
      </c>
      <c r="C35" s="83" t="s">
        <v>922</v>
      </c>
      <c r="D35" s="77" t="s">
        <v>958</v>
      </c>
      <c r="E35" s="44" t="s">
        <v>959</v>
      </c>
      <c r="F35" s="35"/>
      <c r="G35" s="35"/>
      <c r="H35" s="35"/>
      <c r="I35" s="35"/>
      <c r="J35" s="35"/>
      <c r="K35" s="35"/>
      <c r="L35" s="35"/>
      <c r="M35" s="35"/>
      <c r="N35" s="35"/>
      <c r="O35" s="35"/>
      <c r="P35" s="35"/>
      <c r="Q35" s="35"/>
      <c r="R35" s="35"/>
      <c r="S35" s="35"/>
      <c r="T35" s="35"/>
      <c r="U35" s="35"/>
      <c r="V35" s="35"/>
      <c r="W35" s="35"/>
      <c r="X35" s="35"/>
      <c r="Y35" s="35"/>
      <c r="Z35" s="35"/>
    </row>
    <row r="36" spans="1:26" ht="14.25" customHeight="1">
      <c r="A36" s="39">
        <v>6</v>
      </c>
      <c r="B36" s="40" t="s">
        <v>850</v>
      </c>
      <c r="C36" s="83" t="s">
        <v>922</v>
      </c>
      <c r="D36" s="77" t="s">
        <v>934</v>
      </c>
      <c r="E36" s="44" t="s">
        <v>960</v>
      </c>
      <c r="F36" s="35"/>
      <c r="G36" s="35"/>
      <c r="H36" s="35"/>
      <c r="I36" s="35"/>
      <c r="J36" s="35"/>
      <c r="K36" s="35"/>
      <c r="L36" s="35"/>
      <c r="M36" s="35"/>
      <c r="N36" s="35"/>
      <c r="O36" s="35"/>
      <c r="P36" s="35"/>
      <c r="Q36" s="35"/>
      <c r="R36" s="35"/>
      <c r="S36" s="35"/>
      <c r="T36" s="35"/>
      <c r="U36" s="35"/>
      <c r="V36" s="35"/>
      <c r="W36" s="35"/>
      <c r="X36" s="35"/>
      <c r="Y36" s="35"/>
      <c r="Z36" s="35"/>
    </row>
    <row r="37" spans="1:26" ht="14.25" customHeight="1">
      <c r="A37" s="84" t="s">
        <v>51</v>
      </c>
      <c r="B37" s="85" t="s">
        <v>52</v>
      </c>
      <c r="C37" s="82" t="s">
        <v>935</v>
      </c>
      <c r="D37" s="84" t="s">
        <v>927</v>
      </c>
      <c r="E37" s="85" t="s">
        <v>961</v>
      </c>
      <c r="F37" s="35"/>
      <c r="G37" s="35"/>
      <c r="H37" s="35"/>
      <c r="I37" s="35"/>
      <c r="J37" s="35"/>
      <c r="K37" s="35"/>
      <c r="L37" s="35"/>
      <c r="M37" s="35"/>
      <c r="N37" s="35"/>
      <c r="O37" s="35"/>
      <c r="P37" s="35"/>
      <c r="Q37" s="35"/>
      <c r="R37" s="35"/>
      <c r="S37" s="35"/>
      <c r="T37" s="35"/>
      <c r="U37" s="35"/>
      <c r="V37" s="35"/>
      <c r="W37" s="35"/>
      <c r="X37" s="35"/>
      <c r="Y37" s="35"/>
      <c r="Z37" s="35"/>
    </row>
    <row r="38" spans="1:26" ht="14.25" customHeight="1">
      <c r="A38" s="39">
        <v>1</v>
      </c>
      <c r="B38" s="40" t="s">
        <v>846</v>
      </c>
      <c r="C38" s="86" t="s">
        <v>577</v>
      </c>
      <c r="D38" s="77" t="s">
        <v>962</v>
      </c>
      <c r="E38" s="44" t="s">
        <v>963</v>
      </c>
      <c r="F38" s="35"/>
      <c r="G38" s="35"/>
      <c r="H38" s="35"/>
      <c r="I38" s="35"/>
      <c r="J38" s="35"/>
      <c r="K38" s="35"/>
      <c r="L38" s="35"/>
      <c r="M38" s="35"/>
      <c r="N38" s="35"/>
      <c r="O38" s="35"/>
      <c r="P38" s="35"/>
      <c r="Q38" s="35"/>
      <c r="R38" s="35"/>
      <c r="S38" s="35"/>
      <c r="T38" s="35"/>
      <c r="U38" s="35"/>
      <c r="V38" s="35"/>
      <c r="W38" s="35"/>
      <c r="X38" s="35"/>
      <c r="Y38" s="35"/>
      <c r="Z38" s="35"/>
    </row>
    <row r="39" spans="1:26" ht="14.25" customHeight="1">
      <c r="A39" s="87">
        <v>2</v>
      </c>
      <c r="B39" s="88" t="s">
        <v>863</v>
      </c>
      <c r="C39" s="86" t="s">
        <v>577</v>
      </c>
      <c r="D39" s="81" t="s">
        <v>637</v>
      </c>
      <c r="E39" s="55" t="s">
        <v>964</v>
      </c>
      <c r="F39" s="35"/>
      <c r="G39" s="35"/>
      <c r="H39" s="35"/>
      <c r="I39" s="35"/>
      <c r="J39" s="35"/>
      <c r="K39" s="35"/>
      <c r="L39" s="35"/>
      <c r="M39" s="35"/>
      <c r="N39" s="35"/>
      <c r="O39" s="35"/>
      <c r="P39" s="35"/>
      <c r="Q39" s="35"/>
      <c r="R39" s="35"/>
      <c r="S39" s="35"/>
      <c r="T39" s="35"/>
      <c r="U39" s="35"/>
      <c r="V39" s="35"/>
      <c r="W39" s="35"/>
      <c r="X39" s="35"/>
      <c r="Y39" s="35"/>
      <c r="Z39" s="35"/>
    </row>
    <row r="40" spans="1:26" ht="14.25" customHeight="1">
      <c r="A40" s="39">
        <v>3</v>
      </c>
      <c r="B40" s="40" t="s">
        <v>853</v>
      </c>
      <c r="C40" s="86" t="s">
        <v>577</v>
      </c>
      <c r="D40" s="89" t="s">
        <v>965</v>
      </c>
      <c r="E40" s="44" t="s">
        <v>966</v>
      </c>
      <c r="F40" s="35"/>
      <c r="G40" s="35"/>
      <c r="H40" s="35"/>
      <c r="I40" s="35"/>
      <c r="J40" s="35"/>
      <c r="K40" s="35"/>
      <c r="L40" s="35"/>
      <c r="M40" s="35"/>
      <c r="N40" s="35"/>
      <c r="O40" s="35"/>
      <c r="P40" s="35"/>
      <c r="Q40" s="35"/>
      <c r="R40" s="35"/>
      <c r="S40" s="35"/>
      <c r="T40" s="35"/>
      <c r="U40" s="35"/>
      <c r="V40" s="35"/>
      <c r="W40" s="35"/>
      <c r="X40" s="35"/>
      <c r="Y40" s="35"/>
      <c r="Z40" s="35"/>
    </row>
    <row r="41" spans="1:26" ht="14.25" customHeight="1">
      <c r="A41" s="39">
        <v>4</v>
      </c>
      <c r="B41" s="40" t="s">
        <v>851</v>
      </c>
      <c r="C41" s="86" t="s">
        <v>577</v>
      </c>
      <c r="D41" s="89" t="s">
        <v>967</v>
      </c>
      <c r="E41" s="44" t="s">
        <v>968</v>
      </c>
      <c r="F41" s="35"/>
      <c r="G41" s="35"/>
      <c r="H41" s="35"/>
      <c r="I41" s="35"/>
      <c r="J41" s="35"/>
      <c r="K41" s="35"/>
      <c r="L41" s="35"/>
      <c r="M41" s="35"/>
      <c r="N41" s="35"/>
      <c r="O41" s="35"/>
      <c r="P41" s="35"/>
      <c r="Q41" s="35"/>
      <c r="R41" s="35"/>
      <c r="S41" s="35"/>
      <c r="T41" s="35"/>
      <c r="U41" s="35"/>
      <c r="V41" s="35"/>
      <c r="W41" s="35"/>
      <c r="X41" s="35"/>
      <c r="Y41" s="35"/>
      <c r="Z41" s="35"/>
    </row>
    <row r="42" spans="1:26" ht="14.25" customHeight="1">
      <c r="A42" s="2" t="s">
        <v>51</v>
      </c>
      <c r="B42" s="90" t="s">
        <v>52</v>
      </c>
      <c r="C42" s="82" t="s">
        <v>935</v>
      </c>
      <c r="D42" s="3"/>
      <c r="E42" s="3" t="s">
        <v>936</v>
      </c>
      <c r="F42" s="35"/>
      <c r="G42" s="35"/>
      <c r="H42" s="35"/>
      <c r="I42" s="35"/>
      <c r="J42" s="35"/>
      <c r="K42" s="35"/>
      <c r="L42" s="35"/>
      <c r="M42" s="35"/>
      <c r="N42" s="35"/>
      <c r="O42" s="35"/>
      <c r="P42" s="35"/>
      <c r="Q42" s="35"/>
      <c r="R42" s="35"/>
      <c r="S42" s="35"/>
      <c r="T42" s="35"/>
      <c r="U42" s="35"/>
      <c r="V42" s="35"/>
      <c r="W42" s="35"/>
      <c r="X42" s="35"/>
      <c r="Y42" s="35"/>
      <c r="Z42" s="35"/>
    </row>
    <row r="43" spans="1:26" ht="14.25" customHeight="1">
      <c r="A43" s="39">
        <v>1</v>
      </c>
      <c r="B43" s="91" t="s">
        <v>847</v>
      </c>
      <c r="C43" s="65" t="s">
        <v>925</v>
      </c>
      <c r="D43" s="40"/>
      <c r="E43" s="44" t="s">
        <v>969</v>
      </c>
      <c r="F43" s="35"/>
      <c r="G43" s="35"/>
      <c r="H43" s="35"/>
      <c r="I43" s="35"/>
      <c r="J43" s="35"/>
      <c r="K43" s="35"/>
      <c r="L43" s="35"/>
      <c r="M43" s="35"/>
      <c r="N43" s="35"/>
      <c r="O43" s="35"/>
      <c r="P43" s="35"/>
      <c r="Q43" s="35"/>
      <c r="R43" s="35"/>
      <c r="S43" s="35"/>
      <c r="T43" s="35"/>
      <c r="U43" s="35"/>
      <c r="V43" s="35"/>
      <c r="W43" s="35"/>
      <c r="X43" s="35"/>
      <c r="Y43" s="35"/>
      <c r="Z43" s="35"/>
    </row>
    <row r="44" spans="1:26" ht="14.25" customHeight="1">
      <c r="A44" s="39">
        <v>2</v>
      </c>
      <c r="B44" s="91" t="s">
        <v>852</v>
      </c>
      <c r="C44" s="65" t="s">
        <v>925</v>
      </c>
      <c r="D44" s="39"/>
      <c r="E44" s="78" t="s">
        <v>970</v>
      </c>
      <c r="F44" s="35"/>
      <c r="G44" s="35"/>
      <c r="H44" s="35"/>
      <c r="I44" s="35"/>
      <c r="J44" s="35"/>
      <c r="K44" s="35"/>
      <c r="L44" s="35"/>
      <c r="M44" s="35"/>
      <c r="N44" s="35"/>
      <c r="O44" s="35"/>
      <c r="P44" s="35"/>
      <c r="Q44" s="35"/>
      <c r="R44" s="35"/>
      <c r="S44" s="35"/>
      <c r="T44" s="35"/>
      <c r="U44" s="35"/>
      <c r="V44" s="35"/>
      <c r="W44" s="35"/>
      <c r="X44" s="35"/>
      <c r="Y44" s="35"/>
      <c r="Z44" s="35"/>
    </row>
    <row r="45" spans="1:26" ht="14.25" customHeight="1">
      <c r="A45" s="39">
        <v>3</v>
      </c>
      <c r="B45" s="91" t="s">
        <v>856</v>
      </c>
      <c r="C45" s="65" t="s">
        <v>925</v>
      </c>
      <c r="D45" s="39"/>
      <c r="E45" s="44" t="s">
        <v>971</v>
      </c>
      <c r="F45" s="35"/>
      <c r="G45" s="35"/>
      <c r="H45" s="35"/>
      <c r="I45" s="35"/>
      <c r="J45" s="35"/>
      <c r="K45" s="35"/>
      <c r="L45" s="35"/>
      <c r="M45" s="35"/>
      <c r="N45" s="35"/>
      <c r="O45" s="35"/>
      <c r="P45" s="35"/>
      <c r="Q45" s="35"/>
      <c r="R45" s="35"/>
      <c r="S45" s="35"/>
      <c r="T45" s="35"/>
      <c r="U45" s="35"/>
      <c r="V45" s="35"/>
      <c r="W45" s="35"/>
      <c r="X45" s="35"/>
      <c r="Y45" s="35"/>
      <c r="Z45" s="35"/>
    </row>
    <row r="46" spans="1:26" ht="14.25" customHeight="1">
      <c r="A46" s="39">
        <v>4</v>
      </c>
      <c r="B46" s="91" t="s">
        <v>857</v>
      </c>
      <c r="C46" s="65" t="s">
        <v>925</v>
      </c>
      <c r="D46" s="39"/>
      <c r="E46" s="44" t="s">
        <v>972</v>
      </c>
      <c r="F46" s="35"/>
      <c r="G46" s="35"/>
      <c r="H46" s="35"/>
      <c r="I46" s="35"/>
      <c r="J46" s="35"/>
      <c r="K46" s="35"/>
      <c r="L46" s="35"/>
      <c r="M46" s="35"/>
      <c r="N46" s="35"/>
      <c r="O46" s="35"/>
      <c r="P46" s="35"/>
      <c r="Q46" s="35"/>
      <c r="R46" s="35"/>
      <c r="S46" s="35"/>
      <c r="T46" s="35"/>
      <c r="U46" s="35"/>
      <c r="V46" s="35"/>
      <c r="W46" s="35"/>
      <c r="X46" s="35"/>
      <c r="Y46" s="35"/>
      <c r="Z46" s="35"/>
    </row>
    <row r="47" spans="1:26" ht="14.25" customHeight="1">
      <c r="A47" s="39">
        <v>5</v>
      </c>
      <c r="B47" s="91" t="s">
        <v>858</v>
      </c>
      <c r="C47" s="65" t="s">
        <v>925</v>
      </c>
      <c r="D47" s="39"/>
      <c r="E47" s="44" t="s">
        <v>973</v>
      </c>
      <c r="F47" s="35"/>
      <c r="G47" s="35"/>
      <c r="H47" s="35"/>
      <c r="I47" s="35"/>
      <c r="J47" s="35"/>
      <c r="K47" s="35"/>
      <c r="L47" s="35"/>
      <c r="M47" s="35"/>
      <c r="N47" s="35"/>
      <c r="O47" s="35"/>
      <c r="P47" s="35"/>
      <c r="Q47" s="35"/>
      <c r="R47" s="35"/>
      <c r="S47" s="35"/>
      <c r="T47" s="35"/>
      <c r="U47" s="35"/>
      <c r="V47" s="35"/>
      <c r="W47" s="35"/>
      <c r="X47" s="35"/>
      <c r="Y47" s="35"/>
      <c r="Z47" s="35"/>
    </row>
    <row r="48" spans="1:26" ht="14.25" customHeight="1">
      <c r="A48" s="39">
        <v>6</v>
      </c>
      <c r="B48" s="91" t="s">
        <v>861</v>
      </c>
      <c r="C48" s="65" t="s">
        <v>925</v>
      </c>
      <c r="D48" s="39"/>
      <c r="E48" s="44" t="s">
        <v>974</v>
      </c>
      <c r="F48" s="35"/>
      <c r="G48" s="35"/>
      <c r="H48" s="35"/>
      <c r="I48" s="35"/>
      <c r="J48" s="35"/>
      <c r="K48" s="35"/>
      <c r="L48" s="35"/>
      <c r="M48" s="35"/>
      <c r="N48" s="35"/>
      <c r="O48" s="35"/>
      <c r="P48" s="35"/>
      <c r="Q48" s="35"/>
      <c r="R48" s="35"/>
      <c r="S48" s="35"/>
      <c r="T48" s="35"/>
      <c r="U48" s="35"/>
      <c r="V48" s="35"/>
      <c r="W48" s="35"/>
      <c r="X48" s="35"/>
      <c r="Y48" s="35"/>
      <c r="Z48" s="35"/>
    </row>
    <row r="49" spans="1:26" ht="14.25" customHeight="1">
      <c r="A49" s="39">
        <v>7</v>
      </c>
      <c r="B49" s="91" t="s">
        <v>862</v>
      </c>
      <c r="C49" s="65" t="s">
        <v>925</v>
      </c>
      <c r="D49" s="39"/>
      <c r="E49" s="44" t="s">
        <v>975</v>
      </c>
      <c r="F49" s="35"/>
      <c r="G49" s="35"/>
      <c r="H49" s="35"/>
      <c r="I49" s="35"/>
      <c r="J49" s="35"/>
      <c r="K49" s="35"/>
      <c r="L49" s="35"/>
      <c r="M49" s="35"/>
      <c r="N49" s="35"/>
      <c r="O49" s="35"/>
      <c r="P49" s="35"/>
      <c r="Q49" s="35"/>
      <c r="R49" s="35"/>
      <c r="S49" s="35"/>
      <c r="T49" s="35"/>
      <c r="U49" s="35"/>
      <c r="V49" s="35"/>
      <c r="W49" s="35"/>
      <c r="X49" s="35"/>
      <c r="Y49" s="35"/>
      <c r="Z49" s="35"/>
    </row>
    <row r="50" spans="1:26" ht="14.25" customHeight="1">
      <c r="A50" s="39">
        <v>8</v>
      </c>
      <c r="B50" s="91" t="s">
        <v>864</v>
      </c>
      <c r="C50" s="65" t="s">
        <v>925</v>
      </c>
      <c r="D50" s="39"/>
      <c r="E50" s="44" t="s">
        <v>976</v>
      </c>
      <c r="F50" s="35"/>
      <c r="G50" s="35"/>
      <c r="H50" s="35"/>
      <c r="I50" s="35"/>
      <c r="J50" s="35"/>
      <c r="K50" s="35"/>
      <c r="L50" s="35"/>
      <c r="M50" s="35"/>
      <c r="N50" s="35"/>
      <c r="O50" s="35"/>
      <c r="P50" s="35"/>
      <c r="Q50" s="35"/>
      <c r="R50" s="35"/>
      <c r="S50" s="35"/>
      <c r="T50" s="35"/>
      <c r="U50" s="35"/>
      <c r="V50" s="35"/>
      <c r="W50" s="35"/>
      <c r="X50" s="35"/>
      <c r="Y50" s="35"/>
      <c r="Z50" s="35"/>
    </row>
    <row r="51" spans="1:26" ht="14.25" customHeight="1">
      <c r="A51" s="39">
        <v>9</v>
      </c>
      <c r="B51" s="91" t="s">
        <v>865</v>
      </c>
      <c r="C51" s="65" t="s">
        <v>925</v>
      </c>
      <c r="D51" s="39"/>
      <c r="E51" s="44" t="s">
        <v>977</v>
      </c>
      <c r="F51" s="35"/>
      <c r="G51" s="35"/>
      <c r="H51" s="35"/>
      <c r="I51" s="35"/>
      <c r="J51" s="35"/>
      <c r="K51" s="35"/>
      <c r="L51" s="35"/>
      <c r="M51" s="35"/>
      <c r="N51" s="35"/>
      <c r="O51" s="35"/>
      <c r="P51" s="35"/>
      <c r="Q51" s="35"/>
      <c r="R51" s="35"/>
      <c r="S51" s="35"/>
      <c r="T51" s="35"/>
      <c r="U51" s="35"/>
      <c r="V51" s="35"/>
      <c r="W51" s="35"/>
      <c r="X51" s="35"/>
      <c r="Y51" s="35"/>
      <c r="Z51" s="35"/>
    </row>
    <row r="52" spans="1:26" ht="14.25" customHeight="1">
      <c r="A52" s="39">
        <v>10</v>
      </c>
      <c r="B52" s="91" t="s">
        <v>867</v>
      </c>
      <c r="C52" s="65" t="s">
        <v>925</v>
      </c>
      <c r="D52" s="39"/>
      <c r="E52" s="44" t="s">
        <v>978</v>
      </c>
      <c r="F52" s="35"/>
      <c r="G52" s="35"/>
      <c r="H52" s="35"/>
      <c r="I52" s="35"/>
      <c r="J52" s="35"/>
      <c r="K52" s="35"/>
      <c r="L52" s="35"/>
      <c r="M52" s="35"/>
      <c r="N52" s="35"/>
      <c r="O52" s="35"/>
      <c r="P52" s="35"/>
      <c r="Q52" s="35"/>
      <c r="R52" s="35"/>
      <c r="S52" s="35"/>
      <c r="T52" s="35"/>
      <c r="U52" s="35"/>
      <c r="V52" s="35"/>
      <c r="W52" s="35"/>
      <c r="X52" s="35"/>
      <c r="Y52" s="35"/>
      <c r="Z52" s="35"/>
    </row>
    <row r="53" spans="1:26" ht="14.25" customHeight="1">
      <c r="A53" s="39">
        <v>11</v>
      </c>
      <c r="B53" s="40" t="s">
        <v>868</v>
      </c>
      <c r="C53" s="65" t="s">
        <v>925</v>
      </c>
      <c r="D53" s="39"/>
      <c r="E53" s="40" t="s">
        <v>979</v>
      </c>
      <c r="F53" s="35"/>
      <c r="G53" s="35"/>
      <c r="H53" s="35"/>
      <c r="I53" s="35"/>
      <c r="J53" s="35"/>
      <c r="K53" s="35"/>
      <c r="L53" s="35"/>
      <c r="M53" s="35"/>
      <c r="N53" s="35"/>
      <c r="O53" s="35"/>
      <c r="P53" s="35"/>
      <c r="Q53" s="35"/>
      <c r="R53" s="35"/>
      <c r="S53" s="35"/>
      <c r="T53" s="35"/>
      <c r="U53" s="35"/>
      <c r="V53" s="35"/>
      <c r="W53" s="35"/>
      <c r="X53" s="35"/>
      <c r="Y53" s="35"/>
      <c r="Z53" s="35"/>
    </row>
    <row r="54" spans="1:26" ht="14.25" customHeight="1">
      <c r="A54" s="39">
        <v>12</v>
      </c>
      <c r="B54" s="40" t="s">
        <v>869</v>
      </c>
      <c r="C54" s="65" t="s">
        <v>925</v>
      </c>
      <c r="D54" s="39"/>
      <c r="E54" s="44" t="s">
        <v>980</v>
      </c>
      <c r="F54" s="35"/>
      <c r="G54" s="35"/>
      <c r="H54" s="35"/>
      <c r="I54" s="35"/>
      <c r="J54" s="35"/>
      <c r="K54" s="35"/>
      <c r="L54" s="35"/>
      <c r="M54" s="35"/>
      <c r="N54" s="35"/>
      <c r="O54" s="35"/>
      <c r="P54" s="35"/>
      <c r="Q54" s="35"/>
      <c r="R54" s="35"/>
      <c r="S54" s="35"/>
      <c r="T54" s="35"/>
      <c r="U54" s="35"/>
      <c r="V54" s="35"/>
      <c r="W54" s="35"/>
      <c r="X54" s="35"/>
      <c r="Y54" s="35"/>
      <c r="Z54" s="35"/>
    </row>
    <row r="55" spans="1:26" ht="14.25" customHeight="1">
      <c r="A55" s="39">
        <v>13</v>
      </c>
      <c r="B55" s="40" t="s">
        <v>870</v>
      </c>
      <c r="C55" s="65" t="s">
        <v>925</v>
      </c>
      <c r="D55" s="39"/>
      <c r="E55" s="44" t="s">
        <v>981</v>
      </c>
      <c r="F55" s="35"/>
      <c r="G55" s="35"/>
      <c r="H55" s="35"/>
      <c r="I55" s="35"/>
      <c r="J55" s="35"/>
      <c r="K55" s="35"/>
      <c r="L55" s="35"/>
      <c r="M55" s="35"/>
      <c r="N55" s="35"/>
      <c r="O55" s="35"/>
      <c r="P55" s="35"/>
      <c r="Q55" s="35"/>
      <c r="R55" s="35"/>
      <c r="S55" s="35"/>
      <c r="T55" s="35"/>
      <c r="U55" s="35"/>
      <c r="V55" s="35"/>
      <c r="W55" s="35"/>
      <c r="X55" s="35"/>
      <c r="Y55" s="35"/>
      <c r="Z55" s="35"/>
    </row>
    <row r="56" spans="1:26" ht="14.25" customHeight="1">
      <c r="A56" s="39">
        <v>14</v>
      </c>
      <c r="B56" s="40" t="s">
        <v>871</v>
      </c>
      <c r="C56" s="65" t="s">
        <v>925</v>
      </c>
      <c r="D56" s="39"/>
      <c r="E56" s="44" t="s">
        <v>982</v>
      </c>
      <c r="F56" s="35"/>
      <c r="G56" s="35"/>
      <c r="H56" s="35"/>
      <c r="I56" s="35"/>
      <c r="J56" s="35"/>
      <c r="K56" s="35"/>
      <c r="L56" s="35"/>
      <c r="M56" s="35"/>
      <c r="N56" s="35"/>
      <c r="O56" s="35"/>
      <c r="P56" s="35"/>
      <c r="Q56" s="35"/>
      <c r="R56" s="35"/>
      <c r="S56" s="35"/>
      <c r="T56" s="35"/>
      <c r="U56" s="35"/>
      <c r="V56" s="35"/>
      <c r="W56" s="35"/>
      <c r="X56" s="35"/>
      <c r="Y56" s="35"/>
      <c r="Z56" s="35"/>
    </row>
    <row r="57" spans="1:26" ht="14.25" customHeight="1">
      <c r="A57" s="39">
        <v>15</v>
      </c>
      <c r="B57" s="40" t="s">
        <v>872</v>
      </c>
      <c r="C57" s="65" t="s">
        <v>925</v>
      </c>
      <c r="D57" s="39"/>
      <c r="E57" s="44" t="s">
        <v>983</v>
      </c>
      <c r="F57" s="35"/>
      <c r="G57" s="35"/>
      <c r="H57" s="35"/>
      <c r="I57" s="35"/>
      <c r="J57" s="35"/>
      <c r="K57" s="35"/>
      <c r="L57" s="35"/>
      <c r="M57" s="35"/>
      <c r="N57" s="35"/>
      <c r="O57" s="35"/>
      <c r="P57" s="35"/>
      <c r="Q57" s="35"/>
      <c r="R57" s="35"/>
      <c r="S57" s="35"/>
      <c r="T57" s="35"/>
      <c r="U57" s="35"/>
      <c r="V57" s="35"/>
      <c r="W57" s="35"/>
      <c r="X57" s="35"/>
      <c r="Y57" s="35"/>
      <c r="Z57" s="35"/>
    </row>
    <row r="58" spans="1:26" ht="14.25" customHeight="1">
      <c r="A58" s="39">
        <v>16</v>
      </c>
      <c r="B58" s="40" t="s">
        <v>875</v>
      </c>
      <c r="C58" s="65" t="s">
        <v>925</v>
      </c>
      <c r="D58" s="39"/>
      <c r="E58" s="44" t="s">
        <v>984</v>
      </c>
      <c r="F58" s="35"/>
      <c r="G58" s="35"/>
      <c r="H58" s="35"/>
      <c r="I58" s="35"/>
      <c r="J58" s="35"/>
      <c r="K58" s="35"/>
      <c r="L58" s="35"/>
      <c r="M58" s="35"/>
      <c r="N58" s="35"/>
      <c r="O58" s="35"/>
      <c r="P58" s="35"/>
      <c r="Q58" s="35"/>
      <c r="R58" s="35"/>
      <c r="S58" s="35"/>
      <c r="T58" s="35"/>
      <c r="U58" s="35"/>
      <c r="V58" s="35"/>
      <c r="W58" s="35"/>
      <c r="X58" s="35"/>
      <c r="Y58" s="35"/>
      <c r="Z58" s="35"/>
    </row>
    <row r="59" spans="1:26" ht="14.25" customHeight="1">
      <c r="A59" s="39">
        <v>17</v>
      </c>
      <c r="B59" s="40" t="s">
        <v>876</v>
      </c>
      <c r="C59" s="65" t="s">
        <v>925</v>
      </c>
      <c r="D59" s="39"/>
      <c r="E59" s="44" t="s">
        <v>985</v>
      </c>
      <c r="F59" s="35"/>
      <c r="G59" s="35"/>
      <c r="H59" s="35"/>
      <c r="I59" s="35"/>
      <c r="J59" s="35"/>
      <c r="K59" s="35"/>
      <c r="L59" s="35"/>
      <c r="M59" s="35"/>
      <c r="N59" s="35"/>
      <c r="O59" s="35"/>
      <c r="P59" s="35"/>
      <c r="Q59" s="35"/>
      <c r="R59" s="35"/>
      <c r="S59" s="35"/>
      <c r="T59" s="35"/>
      <c r="U59" s="35"/>
      <c r="V59" s="35"/>
      <c r="W59" s="35"/>
      <c r="X59" s="35"/>
      <c r="Y59" s="35"/>
      <c r="Z59" s="35"/>
    </row>
    <row r="60" spans="1:26" ht="14.25" customHeight="1">
      <c r="A60" s="39">
        <v>18</v>
      </c>
      <c r="B60" s="40" t="s">
        <v>878</v>
      </c>
      <c r="C60" s="65" t="s">
        <v>925</v>
      </c>
      <c r="D60" s="39"/>
      <c r="E60" s="44" t="s">
        <v>986</v>
      </c>
      <c r="F60" s="35"/>
      <c r="G60" s="35"/>
      <c r="H60" s="35"/>
      <c r="I60" s="35"/>
      <c r="J60" s="35"/>
      <c r="K60" s="35"/>
      <c r="L60" s="35"/>
      <c r="M60" s="35"/>
      <c r="N60" s="35"/>
      <c r="O60" s="35"/>
      <c r="P60" s="35"/>
      <c r="Q60" s="35"/>
      <c r="R60" s="35"/>
      <c r="S60" s="35"/>
      <c r="T60" s="35"/>
      <c r="U60" s="35"/>
      <c r="V60" s="35"/>
      <c r="W60" s="35"/>
      <c r="X60" s="35"/>
      <c r="Y60" s="35"/>
      <c r="Z60" s="35"/>
    </row>
    <row r="61" spans="1:26" ht="14.25" customHeight="1">
      <c r="A61" s="39">
        <v>19</v>
      </c>
      <c r="B61" s="40" t="s">
        <v>879</v>
      </c>
      <c r="C61" s="65" t="s">
        <v>925</v>
      </c>
      <c r="D61" s="39"/>
      <c r="E61" s="44" t="s">
        <v>987</v>
      </c>
      <c r="F61" s="35"/>
      <c r="G61" s="35"/>
      <c r="H61" s="35"/>
      <c r="I61" s="35"/>
      <c r="J61" s="35"/>
      <c r="K61" s="35"/>
      <c r="L61" s="35"/>
      <c r="M61" s="35"/>
      <c r="N61" s="35"/>
      <c r="O61" s="35"/>
      <c r="P61" s="35"/>
      <c r="Q61" s="35"/>
      <c r="R61" s="35"/>
      <c r="S61" s="35"/>
      <c r="T61" s="35"/>
      <c r="U61" s="35"/>
      <c r="V61" s="35"/>
      <c r="W61" s="35"/>
      <c r="X61" s="35"/>
      <c r="Y61" s="35"/>
      <c r="Z61" s="35"/>
    </row>
    <row r="62" spans="1:26" ht="14.25" customHeight="1">
      <c r="A62" s="39">
        <v>20</v>
      </c>
      <c r="B62" s="40" t="s">
        <v>880</v>
      </c>
      <c r="C62" s="65" t="s">
        <v>925</v>
      </c>
      <c r="D62" s="39"/>
      <c r="E62" s="44" t="s">
        <v>988</v>
      </c>
      <c r="F62" s="35"/>
      <c r="G62" s="35"/>
      <c r="H62" s="35"/>
      <c r="I62" s="35"/>
      <c r="J62" s="35"/>
      <c r="K62" s="35"/>
      <c r="L62" s="35"/>
      <c r="M62" s="35"/>
      <c r="N62" s="35"/>
      <c r="O62" s="35"/>
      <c r="P62" s="35"/>
      <c r="Q62" s="35"/>
      <c r="R62" s="35"/>
      <c r="S62" s="35"/>
      <c r="T62" s="35"/>
      <c r="U62" s="35"/>
      <c r="V62" s="35"/>
      <c r="W62" s="35"/>
      <c r="X62" s="35"/>
      <c r="Y62" s="35"/>
      <c r="Z62" s="35"/>
    </row>
    <row r="63" spans="1:26" ht="14.25" customHeight="1">
      <c r="A63" s="39">
        <v>21</v>
      </c>
      <c r="B63" s="40" t="s">
        <v>881</v>
      </c>
      <c r="C63" s="65" t="s">
        <v>925</v>
      </c>
      <c r="D63" s="39"/>
      <c r="E63" s="44" t="s">
        <v>989</v>
      </c>
      <c r="F63" s="35"/>
      <c r="G63" s="35"/>
      <c r="H63" s="35"/>
      <c r="I63" s="35"/>
      <c r="J63" s="35"/>
      <c r="K63" s="35"/>
      <c r="L63" s="35"/>
      <c r="M63" s="35"/>
      <c r="N63" s="35"/>
      <c r="O63" s="35"/>
      <c r="P63" s="35"/>
      <c r="Q63" s="35"/>
      <c r="R63" s="35"/>
      <c r="S63" s="35"/>
      <c r="T63" s="35"/>
      <c r="U63" s="35"/>
      <c r="V63" s="35"/>
      <c r="W63" s="35"/>
      <c r="X63" s="35"/>
      <c r="Y63" s="35"/>
      <c r="Z63" s="35"/>
    </row>
    <row r="64" spans="1:26" ht="14.25" customHeight="1">
      <c r="A64" s="39">
        <v>22</v>
      </c>
      <c r="B64" s="40" t="s">
        <v>882</v>
      </c>
      <c r="C64" s="65" t="s">
        <v>925</v>
      </c>
      <c r="D64" s="39"/>
      <c r="E64" s="44" t="s">
        <v>990</v>
      </c>
      <c r="F64" s="35"/>
      <c r="G64" s="35"/>
      <c r="H64" s="35"/>
      <c r="I64" s="35"/>
      <c r="J64" s="35"/>
      <c r="K64" s="35"/>
      <c r="L64" s="35"/>
      <c r="M64" s="35"/>
      <c r="N64" s="35"/>
      <c r="O64" s="35"/>
      <c r="P64" s="35"/>
      <c r="Q64" s="35"/>
      <c r="R64" s="35"/>
      <c r="S64" s="35"/>
      <c r="T64" s="35"/>
      <c r="U64" s="35"/>
      <c r="V64" s="35"/>
      <c r="W64" s="35"/>
      <c r="X64" s="35"/>
      <c r="Y64" s="35"/>
      <c r="Z64" s="35"/>
    </row>
    <row r="65" spans="1:26" ht="14.25" customHeight="1">
      <c r="A65" s="39">
        <v>23</v>
      </c>
      <c r="B65" s="40" t="s">
        <v>883</v>
      </c>
      <c r="C65" s="65" t="s">
        <v>925</v>
      </c>
      <c r="D65" s="39"/>
      <c r="E65" s="44" t="s">
        <v>991</v>
      </c>
      <c r="F65" s="35"/>
      <c r="G65" s="35"/>
      <c r="H65" s="35"/>
      <c r="I65" s="35"/>
      <c r="J65" s="35"/>
      <c r="K65" s="35"/>
      <c r="L65" s="35"/>
      <c r="M65" s="35"/>
      <c r="N65" s="35"/>
      <c r="O65" s="35"/>
      <c r="P65" s="35"/>
      <c r="Q65" s="35"/>
      <c r="R65" s="35"/>
      <c r="S65" s="35"/>
      <c r="T65" s="35"/>
      <c r="U65" s="35"/>
      <c r="V65" s="35"/>
      <c r="W65" s="35"/>
      <c r="X65" s="35"/>
      <c r="Y65" s="35"/>
      <c r="Z65" s="35"/>
    </row>
    <row r="66" spans="1:26" ht="77.25" customHeight="1">
      <c r="A66" s="39">
        <v>24</v>
      </c>
      <c r="B66" s="40" t="s">
        <v>885</v>
      </c>
      <c r="C66" s="65" t="s">
        <v>925</v>
      </c>
      <c r="D66" s="39"/>
      <c r="E66" s="44" t="s">
        <v>992</v>
      </c>
      <c r="F66" s="35"/>
      <c r="G66" s="35"/>
      <c r="H66" s="35"/>
      <c r="I66" s="35"/>
      <c r="J66" s="35"/>
      <c r="K66" s="35"/>
      <c r="L66" s="35"/>
      <c r="M66" s="35"/>
      <c r="N66" s="35"/>
      <c r="O66" s="35"/>
      <c r="P66" s="35"/>
      <c r="Q66" s="35"/>
      <c r="R66" s="35"/>
      <c r="S66" s="35"/>
      <c r="T66" s="35"/>
      <c r="U66" s="35"/>
      <c r="V66" s="35"/>
      <c r="W66" s="35"/>
      <c r="X66" s="35"/>
      <c r="Y66" s="35"/>
      <c r="Z66" s="35"/>
    </row>
    <row r="67" spans="1:26" ht="14.25" customHeight="1">
      <c r="A67" s="39">
        <v>25</v>
      </c>
      <c r="B67" s="40" t="s">
        <v>886</v>
      </c>
      <c r="C67" s="65" t="s">
        <v>925</v>
      </c>
      <c r="D67" s="39"/>
      <c r="E67" s="44" t="s">
        <v>993</v>
      </c>
      <c r="F67" s="35"/>
      <c r="G67" s="35"/>
      <c r="H67" s="35"/>
      <c r="I67" s="35"/>
      <c r="J67" s="35"/>
      <c r="K67" s="35"/>
      <c r="L67" s="35"/>
      <c r="M67" s="35"/>
      <c r="N67" s="35"/>
      <c r="O67" s="35"/>
      <c r="P67" s="35"/>
      <c r="Q67" s="35"/>
      <c r="R67" s="35"/>
      <c r="S67" s="35"/>
      <c r="T67" s="35"/>
      <c r="U67" s="35"/>
      <c r="V67" s="35"/>
      <c r="W67" s="35"/>
      <c r="X67" s="35"/>
      <c r="Y67" s="35"/>
      <c r="Z67" s="35"/>
    </row>
    <row r="68" spans="1:26" ht="14.25" customHeight="1">
      <c r="A68" s="39">
        <v>26</v>
      </c>
      <c r="B68" s="40" t="s">
        <v>887</v>
      </c>
      <c r="C68" s="65" t="s">
        <v>925</v>
      </c>
      <c r="D68" s="39"/>
      <c r="E68" s="44" t="s">
        <v>994</v>
      </c>
      <c r="F68" s="35"/>
      <c r="G68" s="35"/>
      <c r="H68" s="35"/>
      <c r="I68" s="35"/>
      <c r="J68" s="35"/>
      <c r="K68" s="35"/>
      <c r="L68" s="35"/>
      <c r="M68" s="35"/>
      <c r="N68" s="35"/>
      <c r="O68" s="35"/>
      <c r="P68" s="35"/>
      <c r="Q68" s="35"/>
      <c r="R68" s="35"/>
      <c r="S68" s="35"/>
      <c r="T68" s="35"/>
      <c r="U68" s="35"/>
      <c r="V68" s="35"/>
      <c r="W68" s="35"/>
      <c r="X68" s="35"/>
      <c r="Y68" s="35"/>
      <c r="Z68" s="35"/>
    </row>
    <row r="69" spans="1:26" ht="123" customHeight="1">
      <c r="A69" s="39">
        <v>27</v>
      </c>
      <c r="B69" s="40" t="s">
        <v>888</v>
      </c>
      <c r="C69" s="65" t="s">
        <v>925</v>
      </c>
      <c r="D69" s="39"/>
      <c r="E69" s="44" t="s">
        <v>995</v>
      </c>
      <c r="F69" s="35"/>
      <c r="G69" s="35"/>
      <c r="H69" s="35"/>
      <c r="I69" s="35"/>
      <c r="J69" s="35"/>
      <c r="K69" s="35"/>
      <c r="L69" s="35"/>
      <c r="M69" s="35"/>
      <c r="N69" s="35"/>
      <c r="O69" s="35"/>
      <c r="P69" s="35"/>
      <c r="Q69" s="35"/>
      <c r="R69" s="35"/>
      <c r="S69" s="35"/>
      <c r="T69" s="35"/>
      <c r="U69" s="35"/>
      <c r="V69" s="35"/>
      <c r="W69" s="35"/>
      <c r="X69" s="35"/>
      <c r="Y69" s="35"/>
      <c r="Z69" s="35"/>
    </row>
    <row r="70" spans="1:26" ht="14.25" customHeight="1">
      <c r="A70" s="39">
        <v>28</v>
      </c>
      <c r="B70" s="40" t="s">
        <v>996</v>
      </c>
      <c r="C70" s="65" t="s">
        <v>925</v>
      </c>
      <c r="D70" s="39"/>
      <c r="E70" s="44" t="s">
        <v>997</v>
      </c>
      <c r="F70" s="35"/>
      <c r="G70" s="35"/>
      <c r="H70" s="35"/>
      <c r="I70" s="35"/>
      <c r="J70" s="35"/>
      <c r="K70" s="35"/>
      <c r="L70" s="35"/>
      <c r="M70" s="35"/>
      <c r="N70" s="35"/>
      <c r="O70" s="35"/>
      <c r="P70" s="35"/>
      <c r="Q70" s="35"/>
      <c r="R70" s="35"/>
      <c r="S70" s="35"/>
      <c r="T70" s="35"/>
      <c r="U70" s="35"/>
      <c r="V70" s="35"/>
      <c r="W70" s="35"/>
      <c r="X70" s="35"/>
      <c r="Y70" s="35"/>
      <c r="Z70" s="35"/>
    </row>
    <row r="71" spans="1:26" ht="14.25" customHeight="1">
      <c r="A71" s="39">
        <v>29</v>
      </c>
      <c r="B71" s="40" t="s">
        <v>890</v>
      </c>
      <c r="C71" s="65" t="s">
        <v>925</v>
      </c>
      <c r="D71" s="39"/>
      <c r="E71" s="44" t="s">
        <v>998</v>
      </c>
      <c r="F71" s="35"/>
      <c r="G71" s="35"/>
      <c r="H71" s="35"/>
      <c r="I71" s="35"/>
      <c r="J71" s="35"/>
      <c r="K71" s="35"/>
      <c r="L71" s="35"/>
      <c r="M71" s="35"/>
      <c r="N71" s="35"/>
      <c r="O71" s="35"/>
      <c r="P71" s="35"/>
      <c r="Q71" s="35"/>
      <c r="R71" s="35"/>
      <c r="S71" s="35"/>
      <c r="T71" s="35"/>
      <c r="U71" s="35"/>
      <c r="V71" s="35"/>
      <c r="W71" s="35"/>
      <c r="X71" s="35"/>
      <c r="Y71" s="35"/>
      <c r="Z71" s="35"/>
    </row>
    <row r="72" spans="1:26" ht="14.25" customHeight="1">
      <c r="A72" s="39">
        <v>30</v>
      </c>
      <c r="B72" s="40" t="s">
        <v>891</v>
      </c>
      <c r="C72" s="65" t="s">
        <v>925</v>
      </c>
      <c r="D72" s="39"/>
      <c r="E72" s="44" t="s">
        <v>999</v>
      </c>
      <c r="F72" s="35"/>
      <c r="G72" s="35"/>
      <c r="H72" s="35"/>
      <c r="I72" s="35"/>
      <c r="J72" s="35"/>
      <c r="K72" s="35"/>
      <c r="L72" s="35"/>
      <c r="M72" s="35"/>
      <c r="N72" s="35"/>
      <c r="O72" s="35"/>
      <c r="P72" s="35"/>
      <c r="Q72" s="35"/>
      <c r="R72" s="35"/>
      <c r="S72" s="35"/>
      <c r="T72" s="35"/>
      <c r="U72" s="35"/>
      <c r="V72" s="35"/>
      <c r="W72" s="35"/>
      <c r="X72" s="35"/>
      <c r="Y72" s="35"/>
      <c r="Z72" s="35"/>
    </row>
    <row r="73" spans="1:26" ht="14.25" customHeight="1">
      <c r="A73" s="39">
        <v>31</v>
      </c>
      <c r="B73" s="40" t="s">
        <v>892</v>
      </c>
      <c r="C73" s="65" t="s">
        <v>925</v>
      </c>
      <c r="D73" s="39"/>
      <c r="E73" s="44" t="s">
        <v>1000</v>
      </c>
      <c r="F73" s="35"/>
      <c r="G73" s="35"/>
      <c r="H73" s="35"/>
      <c r="I73" s="35"/>
      <c r="J73" s="35"/>
      <c r="K73" s="35"/>
      <c r="L73" s="35"/>
      <c r="M73" s="35"/>
      <c r="N73" s="35"/>
      <c r="O73" s="35"/>
      <c r="P73" s="35"/>
      <c r="Q73" s="35"/>
      <c r="R73" s="35"/>
      <c r="S73" s="35"/>
      <c r="T73" s="35"/>
      <c r="U73" s="35"/>
      <c r="V73" s="35"/>
      <c r="W73" s="35"/>
      <c r="X73" s="35"/>
      <c r="Y73" s="35"/>
      <c r="Z73" s="35"/>
    </row>
    <row r="74" spans="1:26" ht="14.25" customHeight="1">
      <c r="A74" s="39">
        <v>32</v>
      </c>
      <c r="B74" s="40" t="s">
        <v>893</v>
      </c>
      <c r="C74" s="65" t="s">
        <v>925</v>
      </c>
      <c r="D74" s="39"/>
      <c r="E74" s="44" t="s">
        <v>1001</v>
      </c>
      <c r="F74" s="35"/>
      <c r="G74" s="35"/>
      <c r="H74" s="35"/>
      <c r="I74" s="35"/>
      <c r="J74" s="35"/>
      <c r="K74" s="35"/>
      <c r="L74" s="35"/>
      <c r="M74" s="35"/>
      <c r="N74" s="35"/>
      <c r="O74" s="35"/>
      <c r="P74" s="35"/>
      <c r="Q74" s="35"/>
      <c r="R74" s="35"/>
      <c r="S74" s="35"/>
      <c r="T74" s="35"/>
      <c r="U74" s="35"/>
      <c r="V74" s="35"/>
      <c r="W74" s="35"/>
      <c r="X74" s="35"/>
      <c r="Y74" s="35"/>
      <c r="Z74" s="35"/>
    </row>
    <row r="75" spans="1:26" ht="14.25" customHeight="1">
      <c r="A75" s="39">
        <v>33</v>
      </c>
      <c r="B75" s="40" t="s">
        <v>894</v>
      </c>
      <c r="C75" s="65" t="s">
        <v>925</v>
      </c>
      <c r="D75" s="39"/>
      <c r="E75" s="44" t="s">
        <v>1002</v>
      </c>
      <c r="F75" s="35"/>
      <c r="G75" s="35"/>
      <c r="H75" s="35"/>
      <c r="I75" s="35"/>
      <c r="J75" s="35"/>
      <c r="K75" s="35"/>
      <c r="L75" s="35"/>
      <c r="M75" s="35"/>
      <c r="N75" s="35"/>
      <c r="O75" s="35"/>
      <c r="P75" s="35"/>
      <c r="Q75" s="35"/>
      <c r="R75" s="35"/>
      <c r="S75" s="35"/>
      <c r="T75" s="35"/>
      <c r="U75" s="35"/>
      <c r="V75" s="35"/>
      <c r="W75" s="35"/>
      <c r="X75" s="35"/>
      <c r="Y75" s="35"/>
      <c r="Z75" s="35"/>
    </row>
    <row r="76" spans="1:26" ht="14.25" customHeight="1">
      <c r="A76" s="39">
        <v>34</v>
      </c>
      <c r="B76" s="40" t="s">
        <v>895</v>
      </c>
      <c r="C76" s="65" t="s">
        <v>925</v>
      </c>
      <c r="D76" s="39"/>
      <c r="E76" s="44" t="s">
        <v>1003</v>
      </c>
      <c r="F76" s="35"/>
      <c r="G76" s="35"/>
      <c r="H76" s="35"/>
      <c r="I76" s="35"/>
      <c r="J76" s="35"/>
      <c r="K76" s="35"/>
      <c r="L76" s="35"/>
      <c r="M76" s="35"/>
      <c r="N76" s="35"/>
      <c r="O76" s="35"/>
      <c r="P76" s="35"/>
      <c r="Q76" s="35"/>
      <c r="R76" s="35"/>
      <c r="S76" s="35"/>
      <c r="T76" s="35"/>
      <c r="U76" s="35"/>
      <c r="V76" s="35"/>
      <c r="W76" s="35"/>
      <c r="X76" s="35"/>
      <c r="Y76" s="35"/>
      <c r="Z76" s="35"/>
    </row>
    <row r="77" spans="1:26" ht="14.25" customHeight="1">
      <c r="A77" s="39">
        <v>35</v>
      </c>
      <c r="B77" s="40" t="s">
        <v>896</v>
      </c>
      <c r="C77" s="65" t="s">
        <v>925</v>
      </c>
      <c r="D77" s="39"/>
      <c r="E77" s="44" t="s">
        <v>1004</v>
      </c>
      <c r="F77" s="35"/>
      <c r="G77" s="35"/>
      <c r="H77" s="35"/>
      <c r="I77" s="35"/>
      <c r="J77" s="35"/>
      <c r="K77" s="35"/>
      <c r="L77" s="35"/>
      <c r="M77" s="35"/>
      <c r="N77" s="35"/>
      <c r="O77" s="35"/>
      <c r="P77" s="35"/>
      <c r="Q77" s="35"/>
      <c r="R77" s="35"/>
      <c r="S77" s="35"/>
      <c r="T77" s="35"/>
      <c r="U77" s="35"/>
      <c r="V77" s="35"/>
      <c r="W77" s="35"/>
      <c r="X77" s="35"/>
      <c r="Y77" s="35"/>
      <c r="Z77" s="35"/>
    </row>
    <row r="78" spans="1:26" ht="14.25" customHeight="1">
      <c r="A78" s="39">
        <v>36</v>
      </c>
      <c r="B78" s="40" t="s">
        <v>897</v>
      </c>
      <c r="C78" s="65" t="s">
        <v>925</v>
      </c>
      <c r="D78" s="39"/>
      <c r="E78" s="44" t="s">
        <v>1005</v>
      </c>
      <c r="F78" s="35"/>
      <c r="G78" s="35"/>
      <c r="H78" s="35"/>
      <c r="I78" s="35"/>
      <c r="J78" s="35"/>
      <c r="K78" s="35"/>
      <c r="L78" s="35"/>
      <c r="M78" s="35"/>
      <c r="N78" s="35"/>
      <c r="O78" s="35"/>
      <c r="P78" s="35"/>
      <c r="Q78" s="35"/>
      <c r="R78" s="35"/>
      <c r="S78" s="35"/>
      <c r="T78" s="35"/>
      <c r="U78" s="35"/>
      <c r="V78" s="35"/>
      <c r="W78" s="35"/>
      <c r="X78" s="35"/>
      <c r="Y78" s="35"/>
      <c r="Z78" s="35"/>
    </row>
    <row r="79" spans="1:26" ht="14.25" customHeight="1">
      <c r="A79" s="39">
        <v>37</v>
      </c>
      <c r="B79" s="40" t="s">
        <v>898</v>
      </c>
      <c r="C79" s="65" t="s">
        <v>925</v>
      </c>
      <c r="D79" s="39"/>
      <c r="E79" s="44" t="s">
        <v>1006</v>
      </c>
      <c r="F79" s="35"/>
      <c r="G79" s="35"/>
      <c r="H79" s="35"/>
      <c r="I79" s="35"/>
      <c r="J79" s="35"/>
      <c r="K79" s="35"/>
      <c r="L79" s="35"/>
      <c r="M79" s="35"/>
      <c r="N79" s="35"/>
      <c r="O79" s="35"/>
      <c r="P79" s="35"/>
      <c r="Q79" s="35"/>
      <c r="R79" s="35"/>
      <c r="S79" s="35"/>
      <c r="T79" s="35"/>
      <c r="U79" s="35"/>
      <c r="V79" s="35"/>
      <c r="W79" s="35"/>
      <c r="X79" s="35"/>
      <c r="Y79" s="35"/>
      <c r="Z79" s="35"/>
    </row>
    <row r="80" spans="1:26" ht="14.25" customHeight="1">
      <c r="A80" s="39">
        <v>38</v>
      </c>
      <c r="B80" s="40" t="s">
        <v>899</v>
      </c>
      <c r="C80" s="65" t="s">
        <v>925</v>
      </c>
      <c r="D80" s="39"/>
      <c r="E80" s="44" t="s">
        <v>1007</v>
      </c>
      <c r="F80" s="35"/>
      <c r="G80" s="35"/>
      <c r="H80" s="35"/>
      <c r="I80" s="35"/>
      <c r="J80" s="35"/>
      <c r="K80" s="35"/>
      <c r="L80" s="35"/>
      <c r="M80" s="35"/>
      <c r="N80" s="35"/>
      <c r="O80" s="35"/>
      <c r="P80" s="35"/>
      <c r="Q80" s="35"/>
      <c r="R80" s="35"/>
      <c r="S80" s="35"/>
      <c r="T80" s="35"/>
      <c r="U80" s="35"/>
      <c r="V80" s="35"/>
      <c r="W80" s="35"/>
      <c r="X80" s="35"/>
      <c r="Y80" s="35"/>
      <c r="Z80" s="35"/>
    </row>
    <row r="81" spans="1:26" ht="14.25" customHeight="1">
      <c r="A81" s="39">
        <v>39</v>
      </c>
      <c r="B81" s="40" t="s">
        <v>900</v>
      </c>
      <c r="C81" s="65" t="s">
        <v>925</v>
      </c>
      <c r="D81" s="39"/>
      <c r="E81" s="44" t="s">
        <v>1008</v>
      </c>
      <c r="F81" s="35"/>
      <c r="G81" s="35"/>
      <c r="H81" s="35"/>
      <c r="I81" s="35"/>
      <c r="J81" s="35"/>
      <c r="K81" s="35"/>
      <c r="L81" s="35"/>
      <c r="M81" s="35"/>
      <c r="N81" s="35"/>
      <c r="O81" s="35"/>
      <c r="P81" s="35"/>
      <c r="Q81" s="35"/>
      <c r="R81" s="35"/>
      <c r="S81" s="35"/>
      <c r="T81" s="35"/>
      <c r="U81" s="35"/>
      <c r="V81" s="35"/>
      <c r="W81" s="35"/>
      <c r="X81" s="35"/>
      <c r="Y81" s="35"/>
      <c r="Z81" s="35"/>
    </row>
    <row r="82" spans="1:26" ht="14.25" customHeight="1">
      <c r="A82" s="39">
        <v>40</v>
      </c>
      <c r="B82" s="40" t="s">
        <v>901</v>
      </c>
      <c r="C82" s="65" t="s">
        <v>925</v>
      </c>
      <c r="D82" s="39"/>
      <c r="E82" s="44" t="s">
        <v>1009</v>
      </c>
      <c r="F82" s="35"/>
      <c r="G82" s="35"/>
      <c r="H82" s="35"/>
      <c r="I82" s="35"/>
      <c r="J82" s="35"/>
      <c r="K82" s="35"/>
      <c r="L82" s="35"/>
      <c r="M82" s="35"/>
      <c r="N82" s="35"/>
      <c r="O82" s="35"/>
      <c r="P82" s="35"/>
      <c r="Q82" s="35"/>
      <c r="R82" s="35"/>
      <c r="S82" s="35"/>
      <c r="T82" s="35"/>
      <c r="U82" s="35"/>
      <c r="V82" s="35"/>
      <c r="W82" s="35"/>
      <c r="X82" s="35"/>
      <c r="Y82" s="35"/>
      <c r="Z82" s="35"/>
    </row>
    <row r="83" spans="1:26" ht="14.25" customHeight="1">
      <c r="A83" s="39">
        <v>41</v>
      </c>
      <c r="B83" s="40" t="s">
        <v>902</v>
      </c>
      <c r="C83" s="65" t="s">
        <v>925</v>
      </c>
      <c r="D83" s="39"/>
      <c r="E83" s="44" t="s">
        <v>1010</v>
      </c>
      <c r="F83" s="35"/>
      <c r="G83" s="35"/>
      <c r="H83" s="35"/>
      <c r="I83" s="35"/>
      <c r="J83" s="35"/>
      <c r="K83" s="35"/>
      <c r="L83" s="35"/>
      <c r="M83" s="35"/>
      <c r="N83" s="35"/>
      <c r="O83" s="35"/>
      <c r="P83" s="35"/>
      <c r="Q83" s="35"/>
      <c r="R83" s="35"/>
      <c r="S83" s="35"/>
      <c r="T83" s="35"/>
      <c r="U83" s="35"/>
      <c r="V83" s="35"/>
      <c r="W83" s="35"/>
      <c r="X83" s="35"/>
      <c r="Y83" s="35"/>
      <c r="Z83" s="35"/>
    </row>
    <row r="84" spans="1:26" ht="14.25" customHeight="1">
      <c r="A84" s="39">
        <v>42</v>
      </c>
      <c r="B84" s="40" t="s">
        <v>903</v>
      </c>
      <c r="C84" s="65" t="s">
        <v>925</v>
      </c>
      <c r="D84" s="39"/>
      <c r="E84" s="44" t="s">
        <v>1011</v>
      </c>
      <c r="F84" s="35"/>
      <c r="G84" s="35"/>
      <c r="H84" s="35"/>
      <c r="I84" s="35"/>
      <c r="J84" s="35"/>
      <c r="K84" s="35"/>
      <c r="L84" s="35"/>
      <c r="M84" s="35"/>
      <c r="N84" s="35"/>
      <c r="O84" s="35"/>
      <c r="P84" s="35"/>
      <c r="Q84" s="35"/>
      <c r="R84" s="35"/>
      <c r="S84" s="35"/>
      <c r="T84" s="35"/>
      <c r="U84" s="35"/>
      <c r="V84" s="35"/>
      <c r="W84" s="35"/>
      <c r="X84" s="35"/>
      <c r="Y84" s="35"/>
      <c r="Z84" s="35"/>
    </row>
    <row r="85" spans="1:26" ht="14.25" customHeight="1">
      <c r="A85" s="39">
        <v>43</v>
      </c>
      <c r="B85" s="40" t="s">
        <v>904</v>
      </c>
      <c r="C85" s="65" t="s">
        <v>925</v>
      </c>
      <c r="D85" s="39"/>
      <c r="E85" s="44" t="s">
        <v>1012</v>
      </c>
      <c r="F85" s="35"/>
      <c r="G85" s="35"/>
      <c r="H85" s="35"/>
      <c r="I85" s="35"/>
      <c r="J85" s="35"/>
      <c r="K85" s="35"/>
      <c r="L85" s="35"/>
      <c r="M85" s="35"/>
      <c r="N85" s="35"/>
      <c r="O85" s="35"/>
      <c r="P85" s="35"/>
      <c r="Q85" s="35"/>
      <c r="R85" s="35"/>
      <c r="S85" s="35"/>
      <c r="T85" s="35"/>
      <c r="U85" s="35"/>
      <c r="V85" s="35"/>
      <c r="W85" s="35"/>
      <c r="X85" s="35"/>
      <c r="Y85" s="35"/>
      <c r="Z85" s="35"/>
    </row>
    <row r="86" spans="1:26" ht="14.25" customHeight="1">
      <c r="A86" s="39">
        <v>44</v>
      </c>
      <c r="B86" s="40" t="s">
        <v>905</v>
      </c>
      <c r="C86" s="65" t="s">
        <v>925</v>
      </c>
      <c r="D86" s="39"/>
      <c r="E86" s="44" t="s">
        <v>1013</v>
      </c>
      <c r="F86" s="35"/>
      <c r="G86" s="35"/>
      <c r="H86" s="35"/>
      <c r="I86" s="35"/>
      <c r="J86" s="35"/>
      <c r="K86" s="35"/>
      <c r="L86" s="35"/>
      <c r="M86" s="35"/>
      <c r="N86" s="35"/>
      <c r="O86" s="35"/>
      <c r="P86" s="35"/>
      <c r="Q86" s="35"/>
      <c r="R86" s="35"/>
      <c r="S86" s="35"/>
      <c r="T86" s="35"/>
      <c r="U86" s="35"/>
      <c r="V86" s="35"/>
      <c r="W86" s="35"/>
      <c r="X86" s="35"/>
      <c r="Y86" s="35"/>
      <c r="Z86" s="35"/>
    </row>
    <row r="87" spans="1:26" ht="14.25" customHeight="1">
      <c r="A87" s="39">
        <v>45</v>
      </c>
      <c r="B87" s="40" t="s">
        <v>906</v>
      </c>
      <c r="C87" s="65" t="s">
        <v>925</v>
      </c>
      <c r="D87" s="39"/>
      <c r="E87" s="44" t="s">
        <v>1014</v>
      </c>
      <c r="F87" s="35"/>
      <c r="G87" s="35"/>
      <c r="H87" s="35"/>
      <c r="I87" s="35"/>
      <c r="J87" s="35"/>
      <c r="K87" s="35"/>
      <c r="L87" s="35"/>
      <c r="M87" s="35"/>
      <c r="N87" s="35"/>
      <c r="O87" s="35"/>
      <c r="P87" s="35"/>
      <c r="Q87" s="35"/>
      <c r="R87" s="35"/>
      <c r="S87" s="35"/>
      <c r="T87" s="35"/>
      <c r="U87" s="35"/>
      <c r="V87" s="35"/>
      <c r="W87" s="35"/>
      <c r="X87" s="35"/>
      <c r="Y87" s="35"/>
      <c r="Z87" s="35"/>
    </row>
    <row r="88" spans="1:26" ht="14.25" customHeight="1">
      <c r="A88" s="39">
        <v>46</v>
      </c>
      <c r="B88" s="40" t="s">
        <v>907</v>
      </c>
      <c r="C88" s="65" t="s">
        <v>925</v>
      </c>
      <c r="D88" s="39"/>
      <c r="E88" s="44" t="s">
        <v>1015</v>
      </c>
      <c r="F88" s="35"/>
      <c r="G88" s="35"/>
      <c r="H88" s="35"/>
      <c r="I88" s="35"/>
      <c r="J88" s="35"/>
      <c r="K88" s="35"/>
      <c r="L88" s="35"/>
      <c r="M88" s="35"/>
      <c r="N88" s="35"/>
      <c r="O88" s="35"/>
      <c r="P88" s="35"/>
      <c r="Q88" s="35"/>
      <c r="R88" s="35"/>
      <c r="S88" s="35"/>
      <c r="T88" s="35"/>
      <c r="U88" s="35"/>
      <c r="V88" s="35"/>
      <c r="W88" s="35"/>
      <c r="X88" s="35"/>
      <c r="Y88" s="35"/>
      <c r="Z88" s="35"/>
    </row>
    <row r="89" spans="1:26" ht="14.25" customHeight="1">
      <c r="A89" s="39">
        <v>47</v>
      </c>
      <c r="B89" s="40" t="s">
        <v>908</v>
      </c>
      <c r="C89" s="65" t="s">
        <v>925</v>
      </c>
      <c r="D89" s="39"/>
      <c r="E89" s="44" t="s">
        <v>1016</v>
      </c>
      <c r="F89" s="35"/>
      <c r="G89" s="35"/>
      <c r="H89" s="35"/>
      <c r="I89" s="35"/>
      <c r="J89" s="35"/>
      <c r="K89" s="35"/>
      <c r="L89" s="35"/>
      <c r="M89" s="35"/>
      <c r="N89" s="35"/>
      <c r="O89" s="35"/>
      <c r="P89" s="35"/>
      <c r="Q89" s="35"/>
      <c r="R89" s="35"/>
      <c r="S89" s="35"/>
      <c r="T89" s="35"/>
      <c r="U89" s="35"/>
      <c r="V89" s="35"/>
      <c r="W89" s="35"/>
      <c r="X89" s="35"/>
      <c r="Y89" s="35"/>
      <c r="Z89" s="35"/>
    </row>
    <row r="90" spans="1:26" ht="14.25" customHeight="1">
      <c r="A90" s="39">
        <v>48</v>
      </c>
      <c r="B90" s="40" t="s">
        <v>909</v>
      </c>
      <c r="C90" s="65" t="s">
        <v>925</v>
      </c>
      <c r="D90" s="39"/>
      <c r="E90" s="44" t="s">
        <v>1017</v>
      </c>
      <c r="F90" s="35"/>
      <c r="G90" s="35"/>
      <c r="H90" s="35"/>
      <c r="I90" s="35"/>
      <c r="J90" s="35"/>
      <c r="K90" s="35"/>
      <c r="L90" s="35"/>
      <c r="M90" s="35"/>
      <c r="N90" s="35"/>
      <c r="O90" s="35"/>
      <c r="P90" s="35"/>
      <c r="Q90" s="35"/>
      <c r="R90" s="35"/>
      <c r="S90" s="35"/>
      <c r="T90" s="35"/>
      <c r="U90" s="35"/>
      <c r="V90" s="35"/>
      <c r="W90" s="35"/>
      <c r="X90" s="35"/>
      <c r="Y90" s="35"/>
      <c r="Z90" s="35"/>
    </row>
    <row r="91" spans="1:26" ht="14.25" customHeight="1">
      <c r="A91" s="39">
        <v>49</v>
      </c>
      <c r="B91" s="40" t="s">
        <v>1018</v>
      </c>
      <c r="C91" s="65" t="s">
        <v>925</v>
      </c>
      <c r="D91" s="39"/>
      <c r="E91" s="44" t="s">
        <v>1019</v>
      </c>
      <c r="F91" s="35"/>
      <c r="G91" s="35"/>
      <c r="H91" s="35"/>
      <c r="I91" s="35"/>
      <c r="J91" s="35"/>
      <c r="K91" s="35"/>
      <c r="L91" s="35"/>
      <c r="M91" s="35"/>
      <c r="N91" s="35"/>
      <c r="O91" s="35"/>
      <c r="P91" s="35"/>
      <c r="Q91" s="35"/>
      <c r="R91" s="35"/>
      <c r="S91" s="35"/>
      <c r="T91" s="35"/>
      <c r="U91" s="35"/>
      <c r="V91" s="35"/>
      <c r="W91" s="35"/>
      <c r="X91" s="35"/>
      <c r="Y91" s="35"/>
      <c r="Z91" s="35"/>
    </row>
    <row r="92" spans="1:26" ht="14.25" customHeight="1">
      <c r="A92" s="39">
        <v>50</v>
      </c>
      <c r="B92" s="40" t="s">
        <v>912</v>
      </c>
      <c r="C92" s="65" t="s">
        <v>925</v>
      </c>
      <c r="D92" s="39"/>
      <c r="E92" s="44" t="s">
        <v>1020</v>
      </c>
      <c r="F92" s="35"/>
      <c r="G92" s="35"/>
      <c r="H92" s="35"/>
      <c r="I92" s="35"/>
      <c r="J92" s="35"/>
      <c r="K92" s="35"/>
      <c r="L92" s="35"/>
      <c r="M92" s="35"/>
      <c r="N92" s="35"/>
      <c r="O92" s="35"/>
      <c r="P92" s="35"/>
      <c r="Q92" s="35"/>
      <c r="R92" s="35"/>
      <c r="S92" s="35"/>
      <c r="T92" s="35"/>
      <c r="U92" s="35"/>
      <c r="V92" s="35"/>
      <c r="W92" s="35"/>
      <c r="X92" s="35"/>
      <c r="Y92" s="35"/>
      <c r="Z92" s="35"/>
    </row>
    <row r="93" spans="1:26" ht="14.25" customHeight="1">
      <c r="A93" s="39">
        <v>51</v>
      </c>
      <c r="B93" s="40" t="s">
        <v>913</v>
      </c>
      <c r="C93" s="65" t="s">
        <v>925</v>
      </c>
      <c r="D93" s="39"/>
      <c r="E93" s="44" t="s">
        <v>1021</v>
      </c>
      <c r="F93" s="35"/>
      <c r="G93" s="35"/>
      <c r="H93" s="35"/>
      <c r="I93" s="35"/>
      <c r="J93" s="35"/>
      <c r="K93" s="35"/>
      <c r="L93" s="35"/>
      <c r="M93" s="35"/>
      <c r="N93" s="35"/>
      <c r="O93" s="35"/>
      <c r="P93" s="35"/>
      <c r="Q93" s="35"/>
      <c r="R93" s="35"/>
      <c r="S93" s="35"/>
      <c r="T93" s="35"/>
      <c r="U93" s="35"/>
      <c r="V93" s="35"/>
      <c r="W93" s="35"/>
      <c r="X93" s="35"/>
      <c r="Y93" s="35"/>
      <c r="Z93" s="35"/>
    </row>
    <row r="94" spans="1:26" ht="14.25" customHeight="1">
      <c r="A94" s="39">
        <v>52</v>
      </c>
      <c r="B94" s="40" t="s">
        <v>1022</v>
      </c>
      <c r="C94" s="65" t="s">
        <v>925</v>
      </c>
      <c r="D94" s="39"/>
      <c r="E94" s="44" t="s">
        <v>1023</v>
      </c>
      <c r="F94" s="35"/>
      <c r="G94" s="35"/>
      <c r="H94" s="35"/>
      <c r="I94" s="35"/>
      <c r="J94" s="35"/>
      <c r="K94" s="35"/>
      <c r="L94" s="35"/>
      <c r="M94" s="35"/>
      <c r="N94" s="35"/>
      <c r="O94" s="35"/>
      <c r="P94" s="35"/>
      <c r="Q94" s="35"/>
      <c r="R94" s="35"/>
      <c r="S94" s="35"/>
      <c r="T94" s="35"/>
      <c r="U94" s="35"/>
      <c r="V94" s="35"/>
      <c r="W94" s="35"/>
      <c r="X94" s="35"/>
      <c r="Y94" s="35"/>
      <c r="Z94" s="35"/>
    </row>
    <row r="95" spans="1:26" ht="14.25" customHeight="1">
      <c r="A95" s="39">
        <v>53</v>
      </c>
      <c r="B95" s="40" t="s">
        <v>915</v>
      </c>
      <c r="C95" s="65" t="s">
        <v>925</v>
      </c>
      <c r="D95" s="39"/>
      <c r="E95" s="44" t="s">
        <v>1024</v>
      </c>
      <c r="F95" s="35"/>
      <c r="G95" s="35"/>
      <c r="H95" s="35"/>
      <c r="I95" s="35"/>
      <c r="J95" s="35"/>
      <c r="K95" s="35"/>
      <c r="L95" s="35"/>
      <c r="M95" s="35"/>
      <c r="N95" s="35"/>
      <c r="O95" s="35"/>
      <c r="P95" s="35"/>
      <c r="Q95" s="35"/>
      <c r="R95" s="35"/>
      <c r="S95" s="35"/>
      <c r="T95" s="35"/>
      <c r="U95" s="35"/>
      <c r="V95" s="35"/>
      <c r="W95" s="35"/>
      <c r="X95" s="35"/>
      <c r="Y95" s="35"/>
      <c r="Z95" s="35"/>
    </row>
    <row r="96" spans="1:26" ht="14.25" customHeight="1">
      <c r="A96" s="39">
        <v>54</v>
      </c>
      <c r="B96" s="40" t="s">
        <v>916</v>
      </c>
      <c r="C96" s="65" t="s">
        <v>925</v>
      </c>
      <c r="D96" s="39"/>
      <c r="E96" s="44" t="s">
        <v>1025</v>
      </c>
      <c r="F96" s="35"/>
      <c r="G96" s="35"/>
      <c r="H96" s="35"/>
      <c r="I96" s="35"/>
      <c r="J96" s="35"/>
      <c r="K96" s="35"/>
      <c r="L96" s="35"/>
      <c r="M96" s="35"/>
      <c r="N96" s="35"/>
      <c r="O96" s="35"/>
      <c r="P96" s="35"/>
      <c r="Q96" s="35"/>
      <c r="R96" s="35"/>
      <c r="S96" s="35"/>
      <c r="T96" s="35"/>
      <c r="U96" s="35"/>
      <c r="V96" s="35"/>
      <c r="W96" s="35"/>
      <c r="X96" s="35"/>
      <c r="Y96" s="35"/>
      <c r="Z96" s="35"/>
    </row>
    <row r="97" spans="1:4" ht="14.25" customHeight="1">
      <c r="A97" s="47"/>
      <c r="C97" s="47"/>
      <c r="D97" s="47"/>
    </row>
    <row r="98" spans="1:4" ht="14.25" customHeight="1">
      <c r="A98" s="47"/>
      <c r="C98" s="47"/>
      <c r="D98" s="47"/>
    </row>
    <row r="99" spans="1:4" ht="14.25" customHeight="1">
      <c r="A99" s="47"/>
      <c r="C99" s="47"/>
      <c r="D99" s="47"/>
    </row>
    <row r="100" spans="1:4" ht="14.25" customHeight="1">
      <c r="A100" s="47"/>
      <c r="C100" s="47"/>
      <c r="D100" s="47"/>
    </row>
    <row r="101" spans="1:4" ht="14.25" customHeight="1">
      <c r="A101" s="47"/>
      <c r="C101" s="47"/>
      <c r="D101" s="47"/>
    </row>
    <row r="102" spans="1:4" ht="14.25" customHeight="1">
      <c r="A102" s="47"/>
      <c r="C102" s="47"/>
      <c r="D102" s="47"/>
    </row>
    <row r="103" spans="1:4" ht="14.25" customHeight="1">
      <c r="A103" s="47"/>
      <c r="C103" s="47"/>
      <c r="D103" s="47"/>
    </row>
    <row r="104" spans="1:4" ht="14.25" customHeight="1">
      <c r="A104" s="47"/>
      <c r="C104" s="47"/>
      <c r="D104" s="47"/>
    </row>
    <row r="105" spans="1:4" ht="14.25" customHeight="1">
      <c r="A105" s="47"/>
      <c r="C105" s="47"/>
      <c r="D105" s="47"/>
    </row>
    <row r="106" spans="1:4" ht="14.25" customHeight="1">
      <c r="A106" s="47"/>
      <c r="C106" s="47"/>
      <c r="D106" s="47"/>
    </row>
    <row r="107" spans="1:4" ht="14.25" customHeight="1">
      <c r="A107" s="47"/>
      <c r="C107" s="47"/>
      <c r="D107" s="47"/>
    </row>
    <row r="108" spans="1:4" ht="14.25" customHeight="1">
      <c r="A108" s="47"/>
      <c r="C108" s="47"/>
      <c r="D108" s="47"/>
    </row>
    <row r="109" spans="1:4" ht="14.25" customHeight="1">
      <c r="A109" s="47"/>
      <c r="C109" s="47"/>
      <c r="D109" s="47"/>
    </row>
    <row r="110" spans="1:4" ht="14.25" customHeight="1">
      <c r="A110" s="47"/>
      <c r="C110" s="47"/>
      <c r="D110" s="47"/>
    </row>
    <row r="111" spans="1:4" ht="14.25" customHeight="1">
      <c r="A111" s="47"/>
      <c r="C111" s="47"/>
      <c r="D111" s="47"/>
    </row>
    <row r="112" spans="1:4" ht="14.25" customHeight="1">
      <c r="A112" s="47"/>
      <c r="C112" s="47"/>
      <c r="D112" s="47"/>
    </row>
    <row r="113" spans="1:4" ht="14.25" customHeight="1">
      <c r="A113" s="47"/>
      <c r="C113" s="47"/>
      <c r="D113" s="47"/>
    </row>
    <row r="114" spans="1:4" ht="14.25" customHeight="1">
      <c r="A114" s="47"/>
      <c r="C114" s="47"/>
      <c r="D114" s="47"/>
    </row>
    <row r="115" spans="1:4" ht="14.25" customHeight="1">
      <c r="A115" s="47"/>
      <c r="C115" s="47"/>
      <c r="D115" s="47"/>
    </row>
    <row r="116" spans="1:4" ht="14.25" customHeight="1">
      <c r="A116" s="47"/>
      <c r="C116" s="47"/>
      <c r="D116" s="47"/>
    </row>
    <row r="117" spans="1:4" ht="14.25" customHeight="1">
      <c r="A117" s="47"/>
      <c r="C117" s="47"/>
      <c r="D117" s="47"/>
    </row>
    <row r="118" spans="1:4" ht="14.25" customHeight="1">
      <c r="A118" s="47"/>
      <c r="C118" s="47"/>
      <c r="D118" s="47"/>
    </row>
    <row r="119" spans="1:4" ht="14.25" customHeight="1">
      <c r="A119" s="47"/>
      <c r="C119" s="47"/>
      <c r="D119" s="47"/>
    </row>
    <row r="120" spans="1:4" ht="14.25" customHeight="1">
      <c r="A120" s="47"/>
      <c r="C120" s="47"/>
      <c r="D120" s="47"/>
    </row>
    <row r="121" spans="1:4" ht="14.25" customHeight="1">
      <c r="A121" s="47"/>
      <c r="C121" s="47"/>
      <c r="D121" s="47"/>
    </row>
    <row r="122" spans="1:4" ht="14.25" customHeight="1">
      <c r="A122" s="47"/>
      <c r="C122" s="47"/>
      <c r="D122" s="47"/>
    </row>
    <row r="123" spans="1:4" ht="14.25" customHeight="1">
      <c r="A123" s="47"/>
      <c r="C123" s="47"/>
      <c r="D123" s="47"/>
    </row>
    <row r="124" spans="1:4" ht="14.25" customHeight="1">
      <c r="A124" s="47"/>
      <c r="C124" s="47"/>
      <c r="D124" s="47"/>
    </row>
    <row r="125" spans="1:4" ht="14.25" customHeight="1">
      <c r="A125" s="47"/>
      <c r="C125" s="47"/>
      <c r="D125" s="47"/>
    </row>
    <row r="126" spans="1:4" ht="14.25" customHeight="1">
      <c r="A126" s="47"/>
      <c r="C126" s="47"/>
      <c r="D126" s="47"/>
    </row>
    <row r="127" spans="1:4" ht="14.25" customHeight="1">
      <c r="A127" s="47"/>
      <c r="C127" s="47"/>
      <c r="D127" s="47"/>
    </row>
    <row r="128" spans="1:4" ht="14.25" customHeight="1">
      <c r="A128" s="47"/>
      <c r="C128" s="47"/>
      <c r="D128" s="47"/>
    </row>
    <row r="129" spans="1:4" ht="14.25" customHeight="1">
      <c r="A129" s="47"/>
      <c r="C129" s="47"/>
      <c r="D129" s="47"/>
    </row>
    <row r="130" spans="1:4" ht="14.25" customHeight="1">
      <c r="A130" s="47"/>
      <c r="C130" s="47"/>
      <c r="D130" s="47"/>
    </row>
    <row r="131" spans="1:4" ht="14.25" customHeight="1">
      <c r="A131" s="47"/>
      <c r="C131" s="47"/>
      <c r="D131" s="47"/>
    </row>
    <row r="132" spans="1:4" ht="14.25" customHeight="1">
      <c r="A132" s="47"/>
      <c r="C132" s="47"/>
      <c r="D132" s="47"/>
    </row>
    <row r="133" spans="1:4" ht="14.25" customHeight="1">
      <c r="A133" s="47"/>
      <c r="C133" s="47"/>
      <c r="D133" s="47"/>
    </row>
    <row r="134" spans="1:4" ht="14.25" customHeight="1">
      <c r="A134" s="47"/>
      <c r="C134" s="47"/>
      <c r="D134" s="47"/>
    </row>
    <row r="135" spans="1:4" ht="14.25" customHeight="1">
      <c r="A135" s="47"/>
      <c r="C135" s="47"/>
      <c r="D135" s="47"/>
    </row>
    <row r="136" spans="1:4" ht="14.25" customHeight="1">
      <c r="A136" s="47"/>
      <c r="C136" s="47"/>
      <c r="D136" s="47"/>
    </row>
    <row r="137" spans="1:4" ht="14.25" customHeight="1">
      <c r="A137" s="47"/>
      <c r="C137" s="47"/>
      <c r="D137" s="47"/>
    </row>
    <row r="138" spans="1:4" ht="14.25" customHeight="1">
      <c r="A138" s="47"/>
      <c r="C138" s="47"/>
      <c r="D138" s="47"/>
    </row>
    <row r="139" spans="1:4" ht="14.25" customHeight="1">
      <c r="A139" s="47"/>
      <c r="C139" s="47"/>
      <c r="D139" s="47"/>
    </row>
    <row r="140" spans="1:4" ht="14.25" customHeight="1">
      <c r="A140" s="47"/>
      <c r="C140" s="47"/>
      <c r="D140" s="47"/>
    </row>
    <row r="141" spans="1:4" ht="14.25" customHeight="1">
      <c r="A141" s="47"/>
      <c r="C141" s="47"/>
      <c r="D141" s="47"/>
    </row>
    <row r="142" spans="1:4" ht="14.25" customHeight="1">
      <c r="A142" s="47"/>
      <c r="C142" s="47"/>
      <c r="D142" s="47"/>
    </row>
    <row r="143" spans="1:4" ht="14.25" customHeight="1">
      <c r="A143" s="47"/>
      <c r="C143" s="47"/>
      <c r="D143" s="47"/>
    </row>
    <row r="144" spans="1:4" ht="14.25" customHeight="1">
      <c r="A144" s="47"/>
      <c r="C144" s="47"/>
      <c r="D144" s="47"/>
    </row>
    <row r="145" spans="1:4" ht="14.25" customHeight="1">
      <c r="A145" s="47"/>
      <c r="C145" s="47"/>
      <c r="D145" s="47"/>
    </row>
    <row r="146" spans="1:4" ht="14.25" customHeight="1">
      <c r="A146" s="47"/>
      <c r="C146" s="47"/>
      <c r="D146" s="47"/>
    </row>
    <row r="147" spans="1:4" ht="14.25" customHeight="1">
      <c r="A147" s="47"/>
      <c r="C147" s="47"/>
      <c r="D147" s="47"/>
    </row>
    <row r="148" spans="1:4" ht="14.25" customHeight="1">
      <c r="A148" s="47"/>
      <c r="C148" s="47"/>
      <c r="D148" s="47"/>
    </row>
    <row r="149" spans="1:4" ht="14.25" customHeight="1">
      <c r="A149" s="47"/>
      <c r="C149" s="47"/>
      <c r="D149" s="47"/>
    </row>
    <row r="150" spans="1:4" ht="14.25" customHeight="1">
      <c r="A150" s="47"/>
      <c r="C150" s="47"/>
      <c r="D150" s="47"/>
    </row>
    <row r="151" spans="1:4" ht="14.25" customHeight="1">
      <c r="A151" s="47"/>
      <c r="C151" s="47"/>
      <c r="D151" s="47"/>
    </row>
    <row r="152" spans="1:4" ht="14.25" customHeight="1">
      <c r="A152" s="47"/>
      <c r="C152" s="47"/>
      <c r="D152" s="47"/>
    </row>
    <row r="153" spans="1:4" ht="14.25" customHeight="1">
      <c r="A153" s="47"/>
      <c r="C153" s="47"/>
      <c r="D153" s="47"/>
    </row>
    <row r="154" spans="1:4" ht="14.25" customHeight="1">
      <c r="A154" s="47"/>
      <c r="C154" s="47"/>
      <c r="D154" s="47"/>
    </row>
    <row r="155" spans="1:4" ht="14.25" customHeight="1">
      <c r="A155" s="47"/>
      <c r="C155" s="47"/>
      <c r="D155" s="47"/>
    </row>
    <row r="156" spans="1:4" ht="14.25" customHeight="1">
      <c r="A156" s="47"/>
      <c r="C156" s="47"/>
      <c r="D156" s="47"/>
    </row>
    <row r="157" spans="1:4" ht="14.25" customHeight="1">
      <c r="A157" s="47"/>
      <c r="C157" s="47"/>
      <c r="D157" s="47"/>
    </row>
    <row r="158" spans="1:4" ht="14.25" customHeight="1">
      <c r="A158" s="47"/>
      <c r="C158" s="47"/>
      <c r="D158" s="47"/>
    </row>
    <row r="159" spans="1:4" ht="14.25" customHeight="1">
      <c r="A159" s="47"/>
      <c r="C159" s="47"/>
      <c r="D159" s="47"/>
    </row>
    <row r="160" spans="1:4" ht="14.25" customHeight="1">
      <c r="A160" s="47"/>
      <c r="C160" s="47"/>
      <c r="D160" s="47"/>
    </row>
    <row r="161" spans="1:4" ht="14.25" customHeight="1">
      <c r="A161" s="47"/>
      <c r="C161" s="47"/>
      <c r="D161" s="47"/>
    </row>
    <row r="162" spans="1:4" ht="14.25" customHeight="1">
      <c r="A162" s="47"/>
      <c r="C162" s="47"/>
      <c r="D162" s="47"/>
    </row>
    <row r="163" spans="1:4" ht="14.25" customHeight="1">
      <c r="A163" s="47"/>
      <c r="C163" s="47"/>
      <c r="D163" s="47"/>
    </row>
    <row r="164" spans="1:4" ht="14.25" customHeight="1">
      <c r="A164" s="47"/>
      <c r="C164" s="47"/>
      <c r="D164" s="47"/>
    </row>
    <row r="165" spans="1:4" ht="14.25" customHeight="1">
      <c r="A165" s="47"/>
      <c r="C165" s="47"/>
      <c r="D165" s="47"/>
    </row>
    <row r="166" spans="1:4" ht="14.25" customHeight="1">
      <c r="A166" s="47"/>
      <c r="C166" s="47"/>
      <c r="D166" s="47"/>
    </row>
    <row r="167" spans="1:4" ht="14.25" customHeight="1">
      <c r="A167" s="47"/>
      <c r="C167" s="47"/>
      <c r="D167" s="47"/>
    </row>
    <row r="168" spans="1:4" ht="14.25" customHeight="1">
      <c r="A168" s="47"/>
      <c r="C168" s="47"/>
      <c r="D168" s="47"/>
    </row>
    <row r="169" spans="1:4" ht="14.25" customHeight="1">
      <c r="A169" s="47"/>
      <c r="C169" s="47"/>
      <c r="D169" s="47"/>
    </row>
    <row r="170" spans="1:4" ht="14.25" customHeight="1">
      <c r="A170" s="47"/>
      <c r="C170" s="47"/>
      <c r="D170" s="47"/>
    </row>
    <row r="171" spans="1:4" ht="14.25" customHeight="1">
      <c r="A171" s="47"/>
      <c r="C171" s="47"/>
      <c r="D171" s="47"/>
    </row>
    <row r="172" spans="1:4" ht="14.25" customHeight="1">
      <c r="A172" s="47"/>
      <c r="C172" s="47"/>
      <c r="D172" s="47"/>
    </row>
    <row r="173" spans="1:4" ht="14.25" customHeight="1">
      <c r="A173" s="47"/>
      <c r="C173" s="47"/>
      <c r="D173" s="47"/>
    </row>
    <row r="174" spans="1:4" ht="14.25" customHeight="1">
      <c r="A174" s="47"/>
      <c r="C174" s="47"/>
      <c r="D174" s="47"/>
    </row>
    <row r="175" spans="1:4" ht="14.25" customHeight="1">
      <c r="A175" s="47"/>
      <c r="C175" s="47"/>
      <c r="D175" s="47"/>
    </row>
    <row r="176" spans="1:4" ht="14.25" customHeight="1">
      <c r="A176" s="47"/>
      <c r="C176" s="47"/>
      <c r="D176" s="47"/>
    </row>
    <row r="177" spans="1:4" ht="14.25" customHeight="1">
      <c r="A177" s="47"/>
      <c r="C177" s="47"/>
      <c r="D177" s="47"/>
    </row>
    <row r="178" spans="1:4" ht="14.25" customHeight="1">
      <c r="A178" s="47"/>
      <c r="C178" s="47"/>
      <c r="D178" s="47"/>
    </row>
    <row r="179" spans="1:4" ht="14.25" customHeight="1">
      <c r="A179" s="47"/>
      <c r="C179" s="47"/>
      <c r="D179" s="47"/>
    </row>
    <row r="180" spans="1:4" ht="14.25" customHeight="1">
      <c r="A180" s="47"/>
      <c r="C180" s="47"/>
      <c r="D180" s="47"/>
    </row>
    <row r="181" spans="1:4" ht="14.25" customHeight="1">
      <c r="A181" s="47"/>
      <c r="C181" s="47"/>
      <c r="D181" s="47"/>
    </row>
    <row r="182" spans="1:4" ht="14.25" customHeight="1">
      <c r="A182" s="47"/>
      <c r="C182" s="47"/>
      <c r="D182" s="47"/>
    </row>
    <row r="183" spans="1:4" ht="14.25" customHeight="1">
      <c r="A183" s="47"/>
      <c r="C183" s="47"/>
      <c r="D183" s="47"/>
    </row>
    <row r="184" spans="1:4" ht="14.25" customHeight="1">
      <c r="A184" s="47"/>
      <c r="C184" s="47"/>
      <c r="D184" s="47"/>
    </row>
    <row r="185" spans="1:4" ht="14.25" customHeight="1">
      <c r="A185" s="47"/>
      <c r="C185" s="47"/>
      <c r="D185" s="47"/>
    </row>
    <row r="186" spans="1:4" ht="14.25" customHeight="1">
      <c r="A186" s="47"/>
      <c r="C186" s="47"/>
      <c r="D186" s="47"/>
    </row>
    <row r="187" spans="1:4" ht="14.25" customHeight="1">
      <c r="A187" s="47"/>
      <c r="C187" s="47"/>
      <c r="D187" s="47"/>
    </row>
    <row r="188" spans="1:4" ht="14.25" customHeight="1">
      <c r="A188" s="47"/>
      <c r="C188" s="47"/>
      <c r="D188" s="47"/>
    </row>
    <row r="189" spans="1:4" ht="14.25" customHeight="1">
      <c r="A189" s="47"/>
      <c r="C189" s="47"/>
      <c r="D189" s="47"/>
    </row>
    <row r="190" spans="1:4" ht="14.25" customHeight="1">
      <c r="A190" s="47"/>
      <c r="C190" s="47"/>
      <c r="D190" s="47"/>
    </row>
    <row r="191" spans="1:4" ht="14.25" customHeight="1">
      <c r="A191" s="47"/>
      <c r="C191" s="47"/>
      <c r="D191" s="47"/>
    </row>
    <row r="192" spans="1:4" ht="14.25" customHeight="1">
      <c r="A192" s="47"/>
      <c r="C192" s="47"/>
      <c r="D192" s="47"/>
    </row>
    <row r="193" spans="1:4" ht="14.25" customHeight="1">
      <c r="A193" s="47"/>
      <c r="C193" s="47"/>
      <c r="D193" s="47"/>
    </row>
    <row r="194" spans="1:4" ht="14.25" customHeight="1">
      <c r="A194" s="47"/>
      <c r="C194" s="47"/>
      <c r="D194" s="47"/>
    </row>
    <row r="195" spans="1:4" ht="14.25" customHeight="1">
      <c r="A195" s="47"/>
      <c r="C195" s="47"/>
      <c r="D195" s="47"/>
    </row>
    <row r="196" spans="1:4" ht="14.25" customHeight="1">
      <c r="A196" s="47"/>
      <c r="C196" s="47"/>
      <c r="D196" s="47"/>
    </row>
    <row r="197" spans="1:4" ht="14.25" customHeight="1">
      <c r="A197" s="47"/>
      <c r="C197" s="47"/>
      <c r="D197" s="47"/>
    </row>
    <row r="198" spans="1:4" ht="14.25" customHeight="1">
      <c r="A198" s="47"/>
      <c r="C198" s="47"/>
      <c r="D198" s="47"/>
    </row>
    <row r="199" spans="1:4" ht="14.25" customHeight="1">
      <c r="A199" s="47"/>
      <c r="C199" s="47"/>
      <c r="D199" s="47"/>
    </row>
    <row r="200" spans="1:4" ht="14.25" customHeight="1">
      <c r="A200" s="47"/>
      <c r="C200" s="47"/>
      <c r="D200" s="47"/>
    </row>
    <row r="201" spans="1:4" ht="14.25" customHeight="1">
      <c r="A201" s="47"/>
      <c r="C201" s="47"/>
      <c r="D201" s="47"/>
    </row>
    <row r="202" spans="1:4" ht="14.25" customHeight="1">
      <c r="A202" s="47"/>
      <c r="C202" s="47"/>
      <c r="D202" s="47"/>
    </row>
    <row r="203" spans="1:4" ht="14.25" customHeight="1">
      <c r="A203" s="47"/>
      <c r="C203" s="47"/>
      <c r="D203" s="47"/>
    </row>
    <row r="204" spans="1:4" ht="14.25" customHeight="1">
      <c r="A204" s="47"/>
      <c r="C204" s="47"/>
      <c r="D204" s="47"/>
    </row>
    <row r="205" spans="1:4" ht="14.25" customHeight="1">
      <c r="A205" s="47"/>
      <c r="C205" s="47"/>
      <c r="D205" s="47"/>
    </row>
    <row r="206" spans="1:4" ht="14.25" customHeight="1">
      <c r="A206" s="47"/>
      <c r="C206" s="47"/>
      <c r="D206" s="47"/>
    </row>
    <row r="207" spans="1:4" ht="14.25" customHeight="1">
      <c r="A207" s="47"/>
      <c r="C207" s="47"/>
      <c r="D207" s="47"/>
    </row>
    <row r="208" spans="1:4" ht="14.25" customHeight="1">
      <c r="A208" s="47"/>
      <c r="C208" s="47"/>
      <c r="D208" s="47"/>
    </row>
    <row r="209" spans="1:4" ht="14.25" customHeight="1">
      <c r="A209" s="47"/>
      <c r="C209" s="47"/>
      <c r="D209" s="47"/>
    </row>
    <row r="210" spans="1:4" ht="14.25" customHeight="1">
      <c r="A210" s="47"/>
      <c r="C210" s="47"/>
      <c r="D210" s="47"/>
    </row>
    <row r="211" spans="1:4" ht="14.25" customHeight="1">
      <c r="A211" s="47"/>
      <c r="C211" s="47"/>
      <c r="D211" s="47"/>
    </row>
    <row r="212" spans="1:4" ht="14.25" customHeight="1">
      <c r="A212" s="47"/>
      <c r="C212" s="47"/>
      <c r="D212" s="47"/>
    </row>
    <row r="213" spans="1:4" ht="14.25" customHeight="1">
      <c r="A213" s="47"/>
      <c r="C213" s="47"/>
      <c r="D213" s="47"/>
    </row>
    <row r="214" spans="1:4" ht="14.25" customHeight="1">
      <c r="A214" s="47"/>
      <c r="C214" s="47"/>
      <c r="D214" s="47"/>
    </row>
    <row r="215" spans="1:4" ht="14.25" customHeight="1">
      <c r="A215" s="47"/>
      <c r="C215" s="47"/>
      <c r="D215" s="47"/>
    </row>
    <row r="216" spans="1:4" ht="14.25" customHeight="1">
      <c r="A216" s="47"/>
      <c r="C216" s="47"/>
      <c r="D216" s="47"/>
    </row>
    <row r="217" spans="1:4" ht="14.25" customHeight="1">
      <c r="A217" s="47"/>
      <c r="C217" s="47"/>
      <c r="D217" s="47"/>
    </row>
    <row r="218" spans="1:4" ht="14.25" customHeight="1">
      <c r="A218" s="47"/>
      <c r="C218" s="47"/>
      <c r="D218" s="47"/>
    </row>
    <row r="219" spans="1:4" ht="14.25" customHeight="1">
      <c r="A219" s="47"/>
      <c r="C219" s="47"/>
      <c r="D219" s="47"/>
    </row>
    <row r="220" spans="1:4" ht="14.25" customHeight="1">
      <c r="A220" s="47"/>
      <c r="C220" s="47"/>
      <c r="D220" s="47"/>
    </row>
    <row r="221" spans="1:4" ht="14.25" customHeight="1">
      <c r="A221" s="47"/>
      <c r="C221" s="47"/>
      <c r="D221" s="47"/>
    </row>
    <row r="222" spans="1:4" ht="14.25" customHeight="1">
      <c r="A222" s="47"/>
      <c r="C222" s="47"/>
      <c r="D222" s="47"/>
    </row>
    <row r="223" spans="1:4" ht="14.25" customHeight="1">
      <c r="A223" s="47"/>
      <c r="C223" s="47"/>
      <c r="D223" s="47"/>
    </row>
    <row r="224" spans="1:4" ht="14.25" customHeight="1">
      <c r="A224" s="47"/>
      <c r="C224" s="47"/>
      <c r="D224" s="47"/>
    </row>
    <row r="225" spans="1:4" ht="14.25" customHeight="1">
      <c r="A225" s="47"/>
      <c r="C225" s="47"/>
      <c r="D225" s="47"/>
    </row>
    <row r="226" spans="1:4" ht="14.25" customHeight="1">
      <c r="A226" s="47"/>
      <c r="C226" s="47"/>
      <c r="D226" s="47"/>
    </row>
    <row r="227" spans="1:4" ht="14.25" customHeight="1">
      <c r="A227" s="47"/>
      <c r="C227" s="47"/>
      <c r="D227" s="47"/>
    </row>
    <row r="228" spans="1:4" ht="14.25" customHeight="1">
      <c r="A228" s="47"/>
      <c r="C228" s="47"/>
      <c r="D228" s="47"/>
    </row>
    <row r="229" spans="1:4" ht="14.25" customHeight="1">
      <c r="A229" s="47"/>
      <c r="C229" s="47"/>
      <c r="D229" s="47"/>
    </row>
    <row r="230" spans="1:4" ht="14.25" customHeight="1">
      <c r="A230" s="47"/>
      <c r="C230" s="47"/>
      <c r="D230" s="47"/>
    </row>
    <row r="231" spans="1:4" ht="14.25" customHeight="1">
      <c r="A231" s="47"/>
      <c r="C231" s="47"/>
      <c r="D231" s="47"/>
    </row>
    <row r="232" spans="1:4" ht="14.25" customHeight="1">
      <c r="A232" s="47"/>
      <c r="C232" s="47"/>
      <c r="D232" s="47"/>
    </row>
    <row r="233" spans="1:4" ht="14.25" customHeight="1">
      <c r="A233" s="47"/>
      <c r="C233" s="47"/>
      <c r="D233" s="47"/>
    </row>
    <row r="234" spans="1:4" ht="14.25" customHeight="1">
      <c r="A234" s="47"/>
      <c r="C234" s="47"/>
      <c r="D234" s="47"/>
    </row>
    <row r="235" spans="1:4" ht="14.25" customHeight="1">
      <c r="A235" s="47"/>
      <c r="C235" s="47"/>
      <c r="D235" s="47"/>
    </row>
    <row r="236" spans="1:4" ht="14.25" customHeight="1">
      <c r="A236" s="47"/>
      <c r="C236" s="47"/>
      <c r="D236" s="47"/>
    </row>
    <row r="237" spans="1:4" ht="14.25" customHeight="1">
      <c r="A237" s="47"/>
      <c r="C237" s="47"/>
      <c r="D237" s="47"/>
    </row>
    <row r="238" spans="1:4" ht="14.25" customHeight="1">
      <c r="A238" s="47"/>
      <c r="C238" s="47"/>
      <c r="D238" s="47"/>
    </row>
    <row r="239" spans="1:4" ht="14.25" customHeight="1">
      <c r="A239" s="47"/>
      <c r="C239" s="47"/>
      <c r="D239" s="47"/>
    </row>
    <row r="240" spans="1:4" ht="14.25" customHeight="1">
      <c r="A240" s="47"/>
      <c r="C240" s="47"/>
      <c r="D240" s="47"/>
    </row>
    <row r="241" spans="1:4" ht="14.25" customHeight="1">
      <c r="A241" s="47"/>
      <c r="C241" s="47"/>
      <c r="D241" s="47"/>
    </row>
    <row r="242" spans="1:4" ht="14.25" customHeight="1">
      <c r="A242" s="47"/>
      <c r="C242" s="47"/>
      <c r="D242" s="47"/>
    </row>
    <row r="243" spans="1:4" ht="14.25" customHeight="1">
      <c r="A243" s="47"/>
      <c r="C243" s="47"/>
      <c r="D243" s="47"/>
    </row>
    <row r="244" spans="1:4" ht="14.25" customHeight="1">
      <c r="A244" s="47"/>
      <c r="C244" s="47"/>
      <c r="D244" s="47"/>
    </row>
    <row r="245" spans="1:4" ht="14.25" customHeight="1">
      <c r="A245" s="47"/>
      <c r="C245" s="47"/>
      <c r="D245" s="47"/>
    </row>
    <row r="246" spans="1:4" ht="14.25" customHeight="1">
      <c r="A246" s="47"/>
      <c r="C246" s="47"/>
      <c r="D246" s="47"/>
    </row>
    <row r="247" spans="1:4" ht="14.25" customHeight="1">
      <c r="A247" s="47"/>
      <c r="C247" s="47"/>
      <c r="D247" s="47"/>
    </row>
    <row r="248" spans="1:4" ht="14.25" customHeight="1">
      <c r="A248" s="47"/>
      <c r="C248" s="47"/>
      <c r="D248" s="47"/>
    </row>
    <row r="249" spans="1:4" ht="14.25" customHeight="1">
      <c r="A249" s="47"/>
      <c r="C249" s="47"/>
      <c r="D249" s="47"/>
    </row>
    <row r="250" spans="1:4" ht="14.25" customHeight="1">
      <c r="A250" s="47"/>
      <c r="C250" s="47"/>
      <c r="D250" s="47"/>
    </row>
    <row r="251" spans="1:4" ht="14.25" customHeight="1">
      <c r="A251" s="47"/>
      <c r="C251" s="47"/>
      <c r="D251" s="47"/>
    </row>
    <row r="252" spans="1:4" ht="14.25" customHeight="1">
      <c r="A252" s="47"/>
      <c r="C252" s="47"/>
      <c r="D252" s="47"/>
    </row>
    <row r="253" spans="1:4" ht="14.25" customHeight="1">
      <c r="A253" s="47"/>
      <c r="C253" s="47"/>
      <c r="D253" s="47"/>
    </row>
    <row r="254" spans="1:4" ht="14.25" customHeight="1">
      <c r="A254" s="47"/>
      <c r="C254" s="47"/>
      <c r="D254" s="47"/>
    </row>
    <row r="255" spans="1:4" ht="14.25" customHeight="1">
      <c r="A255" s="47"/>
      <c r="C255" s="47"/>
      <c r="D255" s="47"/>
    </row>
    <row r="256" spans="1:4" ht="14.25" customHeight="1">
      <c r="A256" s="47"/>
      <c r="C256" s="47"/>
      <c r="D256" s="47"/>
    </row>
    <row r="257" spans="1:4" ht="14.25" customHeight="1">
      <c r="A257" s="47"/>
      <c r="C257" s="47"/>
      <c r="D257" s="47"/>
    </row>
    <row r="258" spans="1:4" ht="14.25" customHeight="1">
      <c r="A258" s="47"/>
      <c r="C258" s="47"/>
      <c r="D258" s="47"/>
    </row>
    <row r="259" spans="1:4" ht="14.25" customHeight="1">
      <c r="A259" s="47"/>
      <c r="C259" s="47"/>
      <c r="D259" s="47"/>
    </row>
    <row r="260" spans="1:4" ht="14.25" customHeight="1">
      <c r="A260" s="47"/>
      <c r="C260" s="47"/>
      <c r="D260" s="47"/>
    </row>
    <row r="261" spans="1:4" ht="14.25" customHeight="1">
      <c r="A261" s="47"/>
      <c r="C261" s="47"/>
      <c r="D261" s="47"/>
    </row>
    <row r="262" spans="1:4" ht="14.25" customHeight="1">
      <c r="A262" s="47"/>
      <c r="C262" s="47"/>
      <c r="D262" s="47"/>
    </row>
    <row r="263" spans="1:4" ht="14.25" customHeight="1">
      <c r="A263" s="47"/>
      <c r="C263" s="47"/>
      <c r="D263" s="47"/>
    </row>
    <row r="264" spans="1:4" ht="14.25" customHeight="1">
      <c r="A264" s="47"/>
      <c r="C264" s="47"/>
      <c r="D264" s="47"/>
    </row>
    <row r="265" spans="1:4" ht="14.25" customHeight="1">
      <c r="A265" s="47"/>
      <c r="C265" s="47"/>
      <c r="D265" s="47"/>
    </row>
    <row r="266" spans="1:4" ht="14.25" customHeight="1">
      <c r="A266" s="47"/>
      <c r="C266" s="47"/>
      <c r="D266" s="47"/>
    </row>
    <row r="267" spans="1:4" ht="14.25" customHeight="1">
      <c r="A267" s="47"/>
      <c r="C267" s="47"/>
      <c r="D267" s="47"/>
    </row>
    <row r="268" spans="1:4" ht="14.25" customHeight="1">
      <c r="A268" s="47"/>
      <c r="C268" s="47"/>
      <c r="D268" s="47"/>
    </row>
    <row r="269" spans="1:4" ht="14.25" customHeight="1">
      <c r="A269" s="47"/>
      <c r="C269" s="47"/>
      <c r="D269" s="47"/>
    </row>
    <row r="270" spans="1:4" ht="14.25" customHeight="1">
      <c r="A270" s="47"/>
      <c r="C270" s="47"/>
      <c r="D270" s="47"/>
    </row>
    <row r="271" spans="1:4" ht="14.25" customHeight="1">
      <c r="A271" s="47"/>
      <c r="C271" s="47"/>
      <c r="D271" s="47"/>
    </row>
    <row r="272" spans="1:4" ht="14.25" customHeight="1">
      <c r="A272" s="47"/>
      <c r="C272" s="47"/>
      <c r="D272" s="47"/>
    </row>
    <row r="273" spans="1:4" ht="14.25" customHeight="1">
      <c r="A273" s="47"/>
      <c r="C273" s="47"/>
      <c r="D273" s="47"/>
    </row>
    <row r="274" spans="1:4" ht="14.25" customHeight="1">
      <c r="A274" s="47"/>
      <c r="C274" s="47"/>
      <c r="D274" s="47"/>
    </row>
    <row r="275" spans="1:4" ht="14.25" customHeight="1">
      <c r="A275" s="47"/>
      <c r="C275" s="47"/>
      <c r="D275" s="47"/>
    </row>
    <row r="276" spans="1:4" ht="14.25" customHeight="1">
      <c r="A276" s="47"/>
      <c r="C276" s="47"/>
      <c r="D276" s="47"/>
    </row>
    <row r="277" spans="1:4" ht="14.25" customHeight="1">
      <c r="A277" s="47"/>
      <c r="C277" s="47"/>
      <c r="D277" s="47"/>
    </row>
    <row r="278" spans="1:4" ht="14.25" customHeight="1">
      <c r="A278" s="47"/>
      <c r="C278" s="47"/>
      <c r="D278" s="47"/>
    </row>
    <row r="279" spans="1:4" ht="14.25" customHeight="1">
      <c r="A279" s="47"/>
      <c r="C279" s="47"/>
      <c r="D279" s="47"/>
    </row>
    <row r="280" spans="1:4" ht="14.25" customHeight="1">
      <c r="A280" s="47"/>
      <c r="C280" s="47"/>
      <c r="D280" s="47"/>
    </row>
    <row r="281" spans="1:4" ht="14.25" customHeight="1">
      <c r="A281" s="47"/>
      <c r="C281" s="47"/>
      <c r="D281" s="47"/>
    </row>
    <row r="282" spans="1:4" ht="14.25" customHeight="1">
      <c r="A282" s="47"/>
      <c r="C282" s="47"/>
      <c r="D282" s="47"/>
    </row>
    <row r="283" spans="1:4" ht="14.25" customHeight="1">
      <c r="A283" s="47"/>
      <c r="C283" s="47"/>
      <c r="D283" s="47"/>
    </row>
    <row r="284" spans="1:4" ht="14.25" customHeight="1">
      <c r="A284" s="47"/>
      <c r="C284" s="47"/>
      <c r="D284" s="47"/>
    </row>
    <row r="285" spans="1:4" ht="14.25" customHeight="1">
      <c r="A285" s="47"/>
      <c r="C285" s="47"/>
      <c r="D285" s="47"/>
    </row>
    <row r="286" spans="1:4" ht="14.25" customHeight="1">
      <c r="A286" s="47"/>
      <c r="C286" s="47"/>
      <c r="D286" s="47"/>
    </row>
    <row r="287" spans="1:4" ht="14.25" customHeight="1">
      <c r="A287" s="47"/>
      <c r="C287" s="47"/>
      <c r="D287" s="47"/>
    </row>
    <row r="288" spans="1:4" ht="14.25" customHeight="1">
      <c r="A288" s="47"/>
      <c r="C288" s="47"/>
      <c r="D288" s="47"/>
    </row>
    <row r="289" spans="1:4" ht="14.25" customHeight="1">
      <c r="A289" s="47"/>
      <c r="C289" s="47"/>
      <c r="D289" s="47"/>
    </row>
    <row r="290" spans="1:4" ht="14.25" customHeight="1">
      <c r="A290" s="47"/>
      <c r="C290" s="47"/>
      <c r="D290" s="47"/>
    </row>
    <row r="291" spans="1:4" ht="14.25" customHeight="1">
      <c r="A291" s="47"/>
      <c r="C291" s="47"/>
      <c r="D291" s="47"/>
    </row>
    <row r="292" spans="1:4" ht="14.25" customHeight="1">
      <c r="A292" s="47"/>
      <c r="C292" s="47"/>
      <c r="D292" s="47"/>
    </row>
    <row r="293" spans="1:4" ht="14.25" customHeight="1">
      <c r="A293" s="47"/>
      <c r="C293" s="47"/>
      <c r="D293" s="47"/>
    </row>
    <row r="294" spans="1:4" ht="14.25" customHeight="1">
      <c r="A294" s="47"/>
      <c r="C294" s="47"/>
      <c r="D294" s="47"/>
    </row>
    <row r="295" spans="1:4" ht="14.25" customHeight="1">
      <c r="A295" s="47"/>
      <c r="C295" s="47"/>
      <c r="D295" s="47"/>
    </row>
    <row r="296" spans="1:4" ht="14.25" customHeight="1">
      <c r="A296" s="47"/>
      <c r="C296" s="47"/>
      <c r="D296" s="47"/>
    </row>
    <row r="297" spans="1:4" ht="14.25" customHeight="1">
      <c r="A297" s="47"/>
      <c r="C297" s="47"/>
      <c r="D297" s="47"/>
    </row>
    <row r="298" spans="1:4" ht="14.25" customHeight="1">
      <c r="A298" s="47"/>
      <c r="C298" s="47"/>
      <c r="D298" s="47"/>
    </row>
    <row r="299" spans="1:4" ht="14.25" customHeight="1">
      <c r="A299" s="47"/>
      <c r="C299" s="47"/>
      <c r="D299" s="47"/>
    </row>
    <row r="300" spans="1:4" ht="14.25" customHeight="1">
      <c r="A300" s="47"/>
      <c r="C300" s="47"/>
      <c r="D300" s="47"/>
    </row>
    <row r="301" spans="1:4" ht="14.25" customHeight="1">
      <c r="A301" s="47"/>
      <c r="C301" s="47"/>
      <c r="D301" s="47"/>
    </row>
    <row r="302" spans="1:4" ht="14.25" customHeight="1">
      <c r="A302" s="47"/>
      <c r="C302" s="47"/>
      <c r="D302" s="47"/>
    </row>
    <row r="303" spans="1:4" ht="14.25" customHeight="1">
      <c r="A303" s="47"/>
      <c r="C303" s="47"/>
      <c r="D303" s="47"/>
    </row>
    <row r="304" spans="1:4" ht="14.25" customHeight="1">
      <c r="A304" s="47"/>
      <c r="C304" s="47"/>
      <c r="D304" s="47"/>
    </row>
    <row r="305" spans="1:4" ht="14.25" customHeight="1">
      <c r="A305" s="47"/>
      <c r="C305" s="47"/>
      <c r="D305" s="47"/>
    </row>
    <row r="306" spans="1:4" ht="14.25" customHeight="1">
      <c r="A306" s="47"/>
      <c r="C306" s="47"/>
      <c r="D306" s="47"/>
    </row>
    <row r="307" spans="1:4" ht="14.25" customHeight="1">
      <c r="A307" s="47"/>
      <c r="C307" s="47"/>
      <c r="D307" s="47"/>
    </row>
    <row r="308" spans="1:4" ht="14.25" customHeight="1">
      <c r="A308" s="47"/>
      <c r="C308" s="47"/>
      <c r="D308" s="47"/>
    </row>
    <row r="309" spans="1:4" ht="14.25" customHeight="1">
      <c r="A309" s="47"/>
      <c r="C309" s="47"/>
      <c r="D309" s="47"/>
    </row>
    <row r="310" spans="1:4" ht="14.25" customHeight="1">
      <c r="A310" s="47"/>
      <c r="C310" s="47"/>
      <c r="D310" s="47"/>
    </row>
    <row r="311" spans="1:4" ht="14.25" customHeight="1">
      <c r="A311" s="47"/>
      <c r="C311" s="47"/>
      <c r="D311" s="47"/>
    </row>
    <row r="312" spans="1:4" ht="14.25" customHeight="1">
      <c r="A312" s="47"/>
      <c r="C312" s="47"/>
      <c r="D312" s="47"/>
    </row>
    <row r="313" spans="1:4" ht="14.25" customHeight="1">
      <c r="A313" s="47"/>
      <c r="C313" s="47"/>
      <c r="D313" s="47"/>
    </row>
    <row r="314" spans="1:4" ht="14.25" customHeight="1">
      <c r="A314" s="47"/>
      <c r="C314" s="47"/>
      <c r="D314" s="47"/>
    </row>
    <row r="315" spans="1:4" ht="14.25" customHeight="1">
      <c r="A315" s="47"/>
      <c r="C315" s="47"/>
      <c r="D315" s="47"/>
    </row>
    <row r="316" spans="1:4" ht="14.25" customHeight="1">
      <c r="A316" s="47"/>
      <c r="C316" s="47"/>
      <c r="D316" s="47"/>
    </row>
    <row r="317" spans="1:4" ht="14.25" customHeight="1">
      <c r="A317" s="47"/>
      <c r="C317" s="47"/>
      <c r="D317" s="47"/>
    </row>
    <row r="318" spans="1:4" ht="14.25" customHeight="1">
      <c r="A318" s="47"/>
      <c r="C318" s="47"/>
      <c r="D318" s="47"/>
    </row>
    <row r="319" spans="1:4" ht="14.25" customHeight="1">
      <c r="A319" s="47"/>
      <c r="C319" s="47"/>
      <c r="D319" s="47"/>
    </row>
    <row r="320" spans="1:4" ht="14.25" customHeight="1">
      <c r="A320" s="47"/>
      <c r="C320" s="47"/>
      <c r="D320" s="47"/>
    </row>
    <row r="321" spans="1:4" ht="14.25" customHeight="1">
      <c r="A321" s="47"/>
      <c r="C321" s="47"/>
      <c r="D321" s="47"/>
    </row>
    <row r="322" spans="1:4" ht="14.25" customHeight="1">
      <c r="A322" s="47"/>
      <c r="C322" s="47"/>
      <c r="D322" s="47"/>
    </row>
    <row r="323" spans="1:4" ht="14.25" customHeight="1">
      <c r="A323" s="47"/>
      <c r="C323" s="47"/>
      <c r="D323" s="47"/>
    </row>
    <row r="324" spans="1:4" ht="14.25" customHeight="1">
      <c r="A324" s="47"/>
      <c r="C324" s="47"/>
      <c r="D324" s="47"/>
    </row>
    <row r="325" spans="1:4" ht="14.25" customHeight="1">
      <c r="A325" s="47"/>
      <c r="C325" s="47"/>
      <c r="D325" s="47"/>
    </row>
    <row r="326" spans="1:4" ht="14.25" customHeight="1">
      <c r="A326" s="47"/>
      <c r="C326" s="47"/>
      <c r="D326" s="47"/>
    </row>
    <row r="327" spans="1:4" ht="14.25" customHeight="1">
      <c r="A327" s="47"/>
      <c r="C327" s="47"/>
      <c r="D327" s="47"/>
    </row>
    <row r="328" spans="1:4" ht="14.25" customHeight="1">
      <c r="A328" s="47"/>
      <c r="C328" s="47"/>
      <c r="D328" s="47"/>
    </row>
    <row r="329" spans="1:4" ht="14.25" customHeight="1">
      <c r="A329" s="47"/>
      <c r="C329" s="47"/>
      <c r="D329" s="47"/>
    </row>
    <row r="330" spans="1:4" ht="14.25" customHeight="1">
      <c r="A330" s="47"/>
      <c r="C330" s="47"/>
      <c r="D330" s="47"/>
    </row>
    <row r="331" spans="1:4" ht="14.25" customHeight="1">
      <c r="A331" s="47"/>
      <c r="C331" s="47"/>
      <c r="D331" s="47"/>
    </row>
    <row r="332" spans="1:4" ht="14.25" customHeight="1">
      <c r="A332" s="47"/>
      <c r="C332" s="47"/>
      <c r="D332" s="47"/>
    </row>
    <row r="333" spans="1:4" ht="14.25" customHeight="1">
      <c r="A333" s="47"/>
      <c r="C333" s="47"/>
      <c r="D333" s="47"/>
    </row>
    <row r="334" spans="1:4" ht="14.25" customHeight="1">
      <c r="A334" s="47"/>
      <c r="C334" s="47"/>
      <c r="D334" s="47"/>
    </row>
    <row r="335" spans="1:4" ht="14.25" customHeight="1">
      <c r="A335" s="47"/>
      <c r="C335" s="47"/>
      <c r="D335" s="47"/>
    </row>
    <row r="336" spans="1:4" ht="14.25" customHeight="1">
      <c r="A336" s="47"/>
      <c r="C336" s="47"/>
      <c r="D336" s="47"/>
    </row>
    <row r="337" spans="1:4" ht="14.25" customHeight="1">
      <c r="A337" s="47"/>
      <c r="C337" s="47"/>
      <c r="D337" s="47"/>
    </row>
    <row r="338" spans="1:4" ht="14.25" customHeight="1">
      <c r="A338" s="47"/>
      <c r="C338" s="47"/>
      <c r="D338" s="47"/>
    </row>
    <row r="339" spans="1:4" ht="14.25" customHeight="1">
      <c r="A339" s="47"/>
      <c r="C339" s="47"/>
      <c r="D339" s="47"/>
    </row>
    <row r="340" spans="1:4" ht="14.25" customHeight="1">
      <c r="A340" s="47"/>
      <c r="C340" s="47"/>
      <c r="D340" s="47"/>
    </row>
    <row r="341" spans="1:4" ht="14.25" customHeight="1">
      <c r="A341" s="47"/>
      <c r="C341" s="47"/>
      <c r="D341" s="47"/>
    </row>
    <row r="342" spans="1:4" ht="14.25" customHeight="1">
      <c r="A342" s="47"/>
      <c r="C342" s="47"/>
      <c r="D342" s="47"/>
    </row>
    <row r="343" spans="1:4" ht="14.25" customHeight="1">
      <c r="A343" s="47"/>
      <c r="C343" s="47"/>
      <c r="D343" s="47"/>
    </row>
    <row r="344" spans="1:4" ht="14.25" customHeight="1">
      <c r="A344" s="47"/>
      <c r="C344" s="47"/>
      <c r="D344" s="47"/>
    </row>
    <row r="345" spans="1:4" ht="14.25" customHeight="1">
      <c r="A345" s="47"/>
      <c r="C345" s="47"/>
      <c r="D345" s="47"/>
    </row>
    <row r="346" spans="1:4" ht="14.25" customHeight="1">
      <c r="A346" s="47"/>
      <c r="C346" s="47"/>
      <c r="D346" s="47"/>
    </row>
    <row r="347" spans="1:4" ht="14.25" customHeight="1">
      <c r="A347" s="47"/>
      <c r="C347" s="47"/>
      <c r="D347" s="47"/>
    </row>
    <row r="348" spans="1:4" ht="14.25" customHeight="1">
      <c r="A348" s="47"/>
      <c r="C348" s="47"/>
      <c r="D348" s="47"/>
    </row>
    <row r="349" spans="1:4" ht="14.25" customHeight="1">
      <c r="A349" s="47"/>
      <c r="C349" s="47"/>
      <c r="D349" s="47"/>
    </row>
    <row r="350" spans="1:4" ht="14.25" customHeight="1">
      <c r="A350" s="47"/>
      <c r="C350" s="47"/>
      <c r="D350" s="47"/>
    </row>
    <row r="351" spans="1:4" ht="14.25" customHeight="1">
      <c r="A351" s="47"/>
      <c r="C351" s="47"/>
      <c r="D351" s="47"/>
    </row>
    <row r="352" spans="1:4" ht="14.25" customHeight="1">
      <c r="A352" s="47"/>
      <c r="C352" s="47"/>
      <c r="D352" s="47"/>
    </row>
    <row r="353" spans="1:4" ht="14.25" customHeight="1">
      <c r="A353" s="47"/>
      <c r="C353" s="47"/>
      <c r="D353" s="47"/>
    </row>
    <row r="354" spans="1:4" ht="14.25" customHeight="1">
      <c r="A354" s="47"/>
      <c r="C354" s="47"/>
      <c r="D354" s="47"/>
    </row>
    <row r="355" spans="1:4" ht="14.25" customHeight="1">
      <c r="A355" s="47"/>
      <c r="C355" s="47"/>
      <c r="D355" s="47"/>
    </row>
    <row r="356" spans="1:4" ht="14.25" customHeight="1">
      <c r="A356" s="47"/>
      <c r="C356" s="47"/>
      <c r="D356" s="47"/>
    </row>
    <row r="357" spans="1:4" ht="14.25" customHeight="1">
      <c r="A357" s="47"/>
      <c r="C357" s="47"/>
      <c r="D357" s="47"/>
    </row>
    <row r="358" spans="1:4" ht="14.25" customHeight="1">
      <c r="A358" s="47"/>
      <c r="C358" s="47"/>
      <c r="D358" s="47"/>
    </row>
    <row r="359" spans="1:4" ht="14.25" customHeight="1">
      <c r="A359" s="47"/>
      <c r="C359" s="47"/>
      <c r="D359" s="47"/>
    </row>
    <row r="360" spans="1:4" ht="14.25" customHeight="1">
      <c r="A360" s="47"/>
      <c r="C360" s="47"/>
      <c r="D360" s="47"/>
    </row>
    <row r="361" spans="1:4" ht="14.25" customHeight="1">
      <c r="A361" s="47"/>
      <c r="C361" s="47"/>
      <c r="D361" s="47"/>
    </row>
    <row r="362" spans="1:4" ht="14.25" customHeight="1">
      <c r="A362" s="47"/>
      <c r="C362" s="47"/>
      <c r="D362" s="47"/>
    </row>
    <row r="363" spans="1:4" ht="14.25" customHeight="1">
      <c r="A363" s="47"/>
      <c r="C363" s="47"/>
      <c r="D363" s="47"/>
    </row>
    <row r="364" spans="1:4" ht="14.25" customHeight="1">
      <c r="A364" s="47"/>
      <c r="C364" s="47"/>
      <c r="D364" s="47"/>
    </row>
    <row r="365" spans="1:4" ht="14.25" customHeight="1">
      <c r="A365" s="47"/>
      <c r="C365" s="47"/>
      <c r="D365" s="47"/>
    </row>
    <row r="366" spans="1:4" ht="14.25" customHeight="1">
      <c r="A366" s="47"/>
      <c r="C366" s="47"/>
      <c r="D366" s="47"/>
    </row>
    <row r="367" spans="1:4" ht="14.25" customHeight="1">
      <c r="A367" s="47"/>
      <c r="C367" s="47"/>
      <c r="D367" s="47"/>
    </row>
    <row r="368" spans="1:4" ht="14.25" customHeight="1">
      <c r="A368" s="47"/>
      <c r="C368" s="47"/>
      <c r="D368" s="47"/>
    </row>
    <row r="369" spans="1:4" ht="14.25" customHeight="1">
      <c r="A369" s="47"/>
      <c r="C369" s="47"/>
      <c r="D369" s="47"/>
    </row>
    <row r="370" spans="1:4" ht="14.25" customHeight="1">
      <c r="A370" s="47"/>
      <c r="C370" s="47"/>
      <c r="D370" s="47"/>
    </row>
    <row r="371" spans="1:4" ht="14.25" customHeight="1">
      <c r="A371" s="47"/>
      <c r="C371" s="47"/>
      <c r="D371" s="47"/>
    </row>
    <row r="372" spans="1:4" ht="14.25" customHeight="1">
      <c r="A372" s="47"/>
      <c r="C372" s="47"/>
      <c r="D372" s="47"/>
    </row>
    <row r="373" spans="1:4" ht="14.25" customHeight="1">
      <c r="A373" s="47"/>
      <c r="C373" s="47"/>
      <c r="D373" s="47"/>
    </row>
    <row r="374" spans="1:4" ht="14.25" customHeight="1">
      <c r="A374" s="47"/>
      <c r="C374" s="47"/>
      <c r="D374" s="47"/>
    </row>
    <row r="375" spans="1:4" ht="14.25" customHeight="1">
      <c r="A375" s="47"/>
      <c r="C375" s="47"/>
      <c r="D375" s="47"/>
    </row>
    <row r="376" spans="1:4" ht="14.25" customHeight="1">
      <c r="A376" s="47"/>
      <c r="C376" s="47"/>
      <c r="D376" s="47"/>
    </row>
    <row r="377" spans="1:4" ht="14.25" customHeight="1">
      <c r="A377" s="47"/>
      <c r="C377" s="47"/>
      <c r="D377" s="47"/>
    </row>
    <row r="378" spans="1:4" ht="14.25" customHeight="1">
      <c r="A378" s="47"/>
      <c r="C378" s="47"/>
      <c r="D378" s="47"/>
    </row>
    <row r="379" spans="1:4" ht="14.25" customHeight="1">
      <c r="A379" s="47"/>
      <c r="C379" s="47"/>
      <c r="D379" s="47"/>
    </row>
    <row r="380" spans="1:4" ht="14.25" customHeight="1">
      <c r="A380" s="47"/>
      <c r="C380" s="47"/>
      <c r="D380" s="47"/>
    </row>
    <row r="381" spans="1:4" ht="14.25" customHeight="1">
      <c r="A381" s="47"/>
      <c r="C381" s="47"/>
      <c r="D381" s="47"/>
    </row>
    <row r="382" spans="1:4" ht="14.25" customHeight="1">
      <c r="A382" s="47"/>
      <c r="C382" s="47"/>
      <c r="D382" s="47"/>
    </row>
    <row r="383" spans="1:4" ht="14.25" customHeight="1">
      <c r="A383" s="47"/>
      <c r="C383" s="47"/>
      <c r="D383" s="47"/>
    </row>
    <row r="384" spans="1:4" ht="14.25" customHeight="1">
      <c r="A384" s="47"/>
      <c r="C384" s="47"/>
      <c r="D384" s="47"/>
    </row>
    <row r="385" spans="1:4" ht="14.25" customHeight="1">
      <c r="A385" s="47"/>
      <c r="C385" s="47"/>
      <c r="D385" s="47"/>
    </row>
    <row r="386" spans="1:4" ht="14.25" customHeight="1">
      <c r="A386" s="47"/>
      <c r="C386" s="47"/>
      <c r="D386" s="47"/>
    </row>
    <row r="387" spans="1:4" ht="14.25" customHeight="1">
      <c r="A387" s="47"/>
      <c r="C387" s="47"/>
      <c r="D387" s="47"/>
    </row>
    <row r="388" spans="1:4" ht="14.25" customHeight="1">
      <c r="A388" s="47"/>
      <c r="C388" s="47"/>
      <c r="D388" s="47"/>
    </row>
    <row r="389" spans="1:4" ht="14.25" customHeight="1">
      <c r="A389" s="47"/>
      <c r="C389" s="47"/>
      <c r="D389" s="47"/>
    </row>
    <row r="390" spans="1:4" ht="14.25" customHeight="1">
      <c r="A390" s="47"/>
      <c r="C390" s="47"/>
      <c r="D390" s="47"/>
    </row>
    <row r="391" spans="1:4" ht="14.25" customHeight="1">
      <c r="A391" s="47"/>
      <c r="C391" s="47"/>
      <c r="D391" s="47"/>
    </row>
    <row r="392" spans="1:4" ht="14.25" customHeight="1">
      <c r="A392" s="47"/>
      <c r="C392" s="47"/>
      <c r="D392" s="47"/>
    </row>
    <row r="393" spans="1:4" ht="14.25" customHeight="1">
      <c r="A393" s="47"/>
      <c r="C393" s="47"/>
      <c r="D393" s="47"/>
    </row>
    <row r="394" spans="1:4" ht="14.25" customHeight="1">
      <c r="A394" s="47"/>
      <c r="C394" s="47"/>
      <c r="D394" s="47"/>
    </row>
    <row r="395" spans="1:4" ht="14.25" customHeight="1">
      <c r="A395" s="47"/>
      <c r="C395" s="47"/>
      <c r="D395" s="47"/>
    </row>
    <row r="396" spans="1:4" ht="14.25" customHeight="1">
      <c r="A396" s="47"/>
      <c r="C396" s="47"/>
      <c r="D396" s="47"/>
    </row>
    <row r="397" spans="1:4" ht="14.25" customHeight="1">
      <c r="A397" s="47"/>
      <c r="C397" s="47"/>
      <c r="D397" s="47"/>
    </row>
    <row r="398" spans="1:4" ht="14.25" customHeight="1">
      <c r="A398" s="47"/>
      <c r="C398" s="47"/>
      <c r="D398" s="47"/>
    </row>
    <row r="399" spans="1:4" ht="14.25" customHeight="1">
      <c r="A399" s="47"/>
      <c r="C399" s="47"/>
      <c r="D399" s="47"/>
    </row>
    <row r="400" spans="1:4" ht="14.25" customHeight="1">
      <c r="A400" s="47"/>
      <c r="C400" s="47"/>
      <c r="D400" s="47"/>
    </row>
    <row r="401" spans="1:4" ht="14.25" customHeight="1">
      <c r="A401" s="47"/>
      <c r="C401" s="47"/>
      <c r="D401" s="47"/>
    </row>
    <row r="402" spans="1:4" ht="14.25" customHeight="1">
      <c r="A402" s="47"/>
      <c r="C402" s="47"/>
      <c r="D402" s="47"/>
    </row>
    <row r="403" spans="1:4" ht="14.25" customHeight="1">
      <c r="A403" s="47"/>
      <c r="C403" s="47"/>
      <c r="D403" s="47"/>
    </row>
    <row r="404" spans="1:4" ht="14.25" customHeight="1">
      <c r="A404" s="47"/>
      <c r="C404" s="47"/>
      <c r="D404" s="47"/>
    </row>
    <row r="405" spans="1:4" ht="14.25" customHeight="1">
      <c r="A405" s="47"/>
      <c r="C405" s="47"/>
      <c r="D405" s="47"/>
    </row>
    <row r="406" spans="1:4" ht="14.25" customHeight="1">
      <c r="A406" s="47"/>
      <c r="C406" s="47"/>
      <c r="D406" s="47"/>
    </row>
    <row r="407" spans="1:4" ht="14.25" customHeight="1">
      <c r="A407" s="47"/>
      <c r="C407" s="47"/>
      <c r="D407" s="47"/>
    </row>
    <row r="408" spans="1:4" ht="14.25" customHeight="1">
      <c r="A408" s="47"/>
      <c r="C408" s="47"/>
      <c r="D408" s="47"/>
    </row>
    <row r="409" spans="1:4" ht="14.25" customHeight="1">
      <c r="A409" s="47"/>
      <c r="C409" s="47"/>
      <c r="D409" s="47"/>
    </row>
    <row r="410" spans="1:4" ht="14.25" customHeight="1">
      <c r="A410" s="47"/>
      <c r="C410" s="47"/>
      <c r="D410" s="47"/>
    </row>
    <row r="411" spans="1:4" ht="14.25" customHeight="1">
      <c r="A411" s="47"/>
      <c r="C411" s="47"/>
      <c r="D411" s="47"/>
    </row>
    <row r="412" spans="1:4" ht="14.25" customHeight="1">
      <c r="A412" s="47"/>
      <c r="C412" s="47"/>
      <c r="D412" s="47"/>
    </row>
    <row r="413" spans="1:4" ht="14.25" customHeight="1">
      <c r="A413" s="47"/>
      <c r="C413" s="47"/>
      <c r="D413" s="47"/>
    </row>
    <row r="414" spans="1:4" ht="14.25" customHeight="1">
      <c r="A414" s="47"/>
      <c r="C414" s="47"/>
      <c r="D414" s="47"/>
    </row>
    <row r="415" spans="1:4" ht="14.25" customHeight="1">
      <c r="A415" s="47"/>
      <c r="C415" s="47"/>
      <c r="D415" s="47"/>
    </row>
    <row r="416" spans="1:4" ht="14.25" customHeight="1">
      <c r="A416" s="47"/>
      <c r="C416" s="47"/>
      <c r="D416" s="47"/>
    </row>
    <row r="417" spans="1:4" ht="14.25" customHeight="1">
      <c r="A417" s="47"/>
      <c r="C417" s="47"/>
      <c r="D417" s="47"/>
    </row>
    <row r="418" spans="1:4" ht="14.25" customHeight="1">
      <c r="A418" s="47"/>
      <c r="C418" s="47"/>
      <c r="D418" s="47"/>
    </row>
    <row r="419" spans="1:4" ht="14.25" customHeight="1">
      <c r="A419" s="47"/>
      <c r="C419" s="47"/>
      <c r="D419" s="47"/>
    </row>
    <row r="420" spans="1:4" ht="14.25" customHeight="1">
      <c r="A420" s="47"/>
      <c r="C420" s="47"/>
      <c r="D420" s="47"/>
    </row>
    <row r="421" spans="1:4" ht="14.25" customHeight="1">
      <c r="A421" s="47"/>
      <c r="C421" s="47"/>
      <c r="D421" s="47"/>
    </row>
    <row r="422" spans="1:4" ht="14.25" customHeight="1">
      <c r="A422" s="47"/>
      <c r="C422" s="47"/>
      <c r="D422" s="47"/>
    </row>
    <row r="423" spans="1:4" ht="14.25" customHeight="1">
      <c r="A423" s="47"/>
      <c r="C423" s="47"/>
      <c r="D423" s="47"/>
    </row>
    <row r="424" spans="1:4" ht="14.25" customHeight="1">
      <c r="A424" s="47"/>
      <c r="C424" s="47"/>
      <c r="D424" s="47"/>
    </row>
    <row r="425" spans="1:4" ht="14.25" customHeight="1">
      <c r="A425" s="47"/>
      <c r="C425" s="47"/>
      <c r="D425" s="47"/>
    </row>
    <row r="426" spans="1:4" ht="14.25" customHeight="1">
      <c r="A426" s="47"/>
      <c r="C426" s="47"/>
      <c r="D426" s="47"/>
    </row>
    <row r="427" spans="1:4" ht="14.25" customHeight="1">
      <c r="A427" s="47"/>
      <c r="C427" s="47"/>
      <c r="D427" s="47"/>
    </row>
    <row r="428" spans="1:4" ht="14.25" customHeight="1">
      <c r="A428" s="47"/>
      <c r="C428" s="47"/>
      <c r="D428" s="47"/>
    </row>
    <row r="429" spans="1:4" ht="14.25" customHeight="1">
      <c r="A429" s="47"/>
      <c r="C429" s="47"/>
      <c r="D429" s="47"/>
    </row>
    <row r="430" spans="1:4" ht="14.25" customHeight="1">
      <c r="A430" s="47"/>
      <c r="C430" s="47"/>
      <c r="D430" s="47"/>
    </row>
    <row r="431" spans="1:4" ht="14.25" customHeight="1">
      <c r="A431" s="47"/>
      <c r="C431" s="47"/>
      <c r="D431" s="47"/>
    </row>
    <row r="432" spans="1:4" ht="14.25" customHeight="1">
      <c r="A432" s="47"/>
      <c r="C432" s="47"/>
      <c r="D432" s="47"/>
    </row>
    <row r="433" spans="1:4" ht="14.25" customHeight="1">
      <c r="A433" s="47"/>
      <c r="C433" s="47"/>
      <c r="D433" s="47"/>
    </row>
    <row r="434" spans="1:4" ht="14.25" customHeight="1">
      <c r="A434" s="47"/>
      <c r="C434" s="47"/>
      <c r="D434" s="47"/>
    </row>
    <row r="435" spans="1:4" ht="14.25" customHeight="1">
      <c r="A435" s="47"/>
      <c r="C435" s="47"/>
      <c r="D435" s="47"/>
    </row>
    <row r="436" spans="1:4" ht="14.25" customHeight="1">
      <c r="A436" s="47"/>
      <c r="C436" s="47"/>
      <c r="D436" s="47"/>
    </row>
    <row r="437" spans="1:4" ht="14.25" customHeight="1">
      <c r="A437" s="47"/>
      <c r="C437" s="47"/>
      <c r="D437" s="47"/>
    </row>
    <row r="438" spans="1:4" ht="14.25" customHeight="1">
      <c r="A438" s="47"/>
      <c r="C438" s="47"/>
      <c r="D438" s="47"/>
    </row>
    <row r="439" spans="1:4" ht="14.25" customHeight="1">
      <c r="A439" s="47"/>
      <c r="C439" s="47"/>
      <c r="D439" s="47"/>
    </row>
    <row r="440" spans="1:4" ht="14.25" customHeight="1">
      <c r="A440" s="47"/>
      <c r="C440" s="47"/>
      <c r="D440" s="47"/>
    </row>
    <row r="441" spans="1:4" ht="14.25" customHeight="1">
      <c r="A441" s="47"/>
      <c r="C441" s="47"/>
      <c r="D441" s="47"/>
    </row>
    <row r="442" spans="1:4" ht="14.25" customHeight="1">
      <c r="A442" s="47"/>
      <c r="C442" s="47"/>
      <c r="D442" s="47"/>
    </row>
    <row r="443" spans="1:4" ht="14.25" customHeight="1">
      <c r="A443" s="47"/>
      <c r="C443" s="47"/>
      <c r="D443" s="47"/>
    </row>
    <row r="444" spans="1:4" ht="14.25" customHeight="1">
      <c r="A444" s="47"/>
      <c r="C444" s="47"/>
      <c r="D444" s="47"/>
    </row>
    <row r="445" spans="1:4" ht="14.25" customHeight="1">
      <c r="A445" s="47"/>
      <c r="C445" s="47"/>
      <c r="D445" s="47"/>
    </row>
    <row r="446" spans="1:4" ht="14.25" customHeight="1">
      <c r="A446" s="47"/>
      <c r="C446" s="47"/>
      <c r="D446" s="47"/>
    </row>
    <row r="447" spans="1:4" ht="14.25" customHeight="1">
      <c r="A447" s="47"/>
      <c r="C447" s="47"/>
      <c r="D447" s="47"/>
    </row>
    <row r="448" spans="1:4" ht="14.25" customHeight="1">
      <c r="A448" s="47"/>
      <c r="C448" s="47"/>
      <c r="D448" s="47"/>
    </row>
    <row r="449" spans="1:4" ht="14.25" customHeight="1">
      <c r="A449" s="47"/>
      <c r="C449" s="47"/>
      <c r="D449" s="47"/>
    </row>
    <row r="450" spans="1:4" ht="14.25" customHeight="1">
      <c r="A450" s="47"/>
      <c r="C450" s="47"/>
      <c r="D450" s="47"/>
    </row>
    <row r="451" spans="1:4" ht="14.25" customHeight="1">
      <c r="A451" s="47"/>
      <c r="C451" s="47"/>
      <c r="D451" s="47"/>
    </row>
    <row r="452" spans="1:4" ht="14.25" customHeight="1">
      <c r="A452" s="47"/>
      <c r="C452" s="47"/>
      <c r="D452" s="47"/>
    </row>
    <row r="453" spans="1:4" ht="14.25" customHeight="1">
      <c r="A453" s="47"/>
      <c r="C453" s="47"/>
      <c r="D453" s="47"/>
    </row>
    <row r="454" spans="1:4" ht="14.25" customHeight="1">
      <c r="A454" s="47"/>
      <c r="C454" s="47"/>
      <c r="D454" s="47"/>
    </row>
    <row r="455" spans="1:4" ht="14.25" customHeight="1">
      <c r="A455" s="47"/>
      <c r="C455" s="47"/>
      <c r="D455" s="47"/>
    </row>
    <row r="456" spans="1:4" ht="14.25" customHeight="1">
      <c r="A456" s="47"/>
      <c r="C456" s="47"/>
      <c r="D456" s="47"/>
    </row>
    <row r="457" spans="1:4" ht="14.25" customHeight="1">
      <c r="A457" s="47"/>
      <c r="C457" s="47"/>
      <c r="D457" s="47"/>
    </row>
    <row r="458" spans="1:4" ht="14.25" customHeight="1">
      <c r="A458" s="47"/>
      <c r="C458" s="47"/>
      <c r="D458" s="47"/>
    </row>
    <row r="459" spans="1:4" ht="14.25" customHeight="1">
      <c r="A459" s="47"/>
      <c r="C459" s="47"/>
      <c r="D459" s="47"/>
    </row>
    <row r="460" spans="1:4" ht="14.25" customHeight="1">
      <c r="A460" s="47"/>
      <c r="C460" s="47"/>
      <c r="D460" s="47"/>
    </row>
    <row r="461" spans="1:4" ht="14.25" customHeight="1">
      <c r="A461" s="47"/>
      <c r="C461" s="47"/>
      <c r="D461" s="47"/>
    </row>
    <row r="462" spans="1:4" ht="14.25" customHeight="1">
      <c r="A462" s="47"/>
      <c r="C462" s="47"/>
      <c r="D462" s="47"/>
    </row>
    <row r="463" spans="1:4" ht="14.25" customHeight="1">
      <c r="A463" s="47"/>
      <c r="C463" s="47"/>
      <c r="D463" s="47"/>
    </row>
    <row r="464" spans="1:4" ht="14.25" customHeight="1">
      <c r="A464" s="47"/>
      <c r="C464" s="47"/>
      <c r="D464" s="47"/>
    </row>
    <row r="465" spans="1:4" ht="14.25" customHeight="1">
      <c r="A465" s="47"/>
      <c r="C465" s="47"/>
      <c r="D465" s="47"/>
    </row>
    <row r="466" spans="1:4" ht="14.25" customHeight="1">
      <c r="A466" s="47"/>
      <c r="C466" s="47"/>
      <c r="D466" s="47"/>
    </row>
    <row r="467" spans="1:4" ht="14.25" customHeight="1">
      <c r="A467" s="47"/>
      <c r="C467" s="47"/>
      <c r="D467" s="47"/>
    </row>
    <row r="468" spans="1:4" ht="14.25" customHeight="1">
      <c r="A468" s="47"/>
      <c r="C468" s="47"/>
      <c r="D468" s="47"/>
    </row>
    <row r="469" spans="1:4" ht="14.25" customHeight="1">
      <c r="A469" s="47"/>
      <c r="C469" s="47"/>
      <c r="D469" s="47"/>
    </row>
    <row r="470" spans="1:4" ht="14.25" customHeight="1">
      <c r="A470" s="47"/>
      <c r="C470" s="47"/>
      <c r="D470" s="47"/>
    </row>
    <row r="471" spans="1:4" ht="14.25" customHeight="1">
      <c r="A471" s="47"/>
      <c r="C471" s="47"/>
      <c r="D471" s="47"/>
    </row>
    <row r="472" spans="1:4" ht="14.25" customHeight="1">
      <c r="A472" s="47"/>
      <c r="C472" s="47"/>
      <c r="D472" s="47"/>
    </row>
    <row r="473" spans="1:4" ht="14.25" customHeight="1">
      <c r="A473" s="47"/>
      <c r="C473" s="47"/>
      <c r="D473" s="47"/>
    </row>
    <row r="474" spans="1:4" ht="14.25" customHeight="1">
      <c r="A474" s="47"/>
      <c r="C474" s="47"/>
      <c r="D474" s="47"/>
    </row>
    <row r="475" spans="1:4" ht="14.25" customHeight="1">
      <c r="A475" s="47"/>
      <c r="C475" s="47"/>
      <c r="D475" s="47"/>
    </row>
    <row r="476" spans="1:4" ht="14.25" customHeight="1">
      <c r="A476" s="47"/>
      <c r="C476" s="47"/>
      <c r="D476" s="47"/>
    </row>
    <row r="477" spans="1:4" ht="14.25" customHeight="1">
      <c r="A477" s="47"/>
      <c r="C477" s="47"/>
      <c r="D477" s="47"/>
    </row>
    <row r="478" spans="1:4" ht="14.25" customHeight="1">
      <c r="A478" s="47"/>
      <c r="C478" s="47"/>
      <c r="D478" s="47"/>
    </row>
    <row r="479" spans="1:4" ht="14.25" customHeight="1">
      <c r="A479" s="47"/>
      <c r="C479" s="47"/>
      <c r="D479" s="47"/>
    </row>
    <row r="480" spans="1:4" ht="14.25" customHeight="1">
      <c r="A480" s="47"/>
      <c r="C480" s="47"/>
      <c r="D480" s="47"/>
    </row>
    <row r="481" spans="1:4" ht="14.25" customHeight="1">
      <c r="A481" s="47"/>
      <c r="C481" s="47"/>
      <c r="D481" s="47"/>
    </row>
    <row r="482" spans="1:4" ht="14.25" customHeight="1">
      <c r="A482" s="47"/>
      <c r="C482" s="47"/>
      <c r="D482" s="47"/>
    </row>
    <row r="483" spans="1:4" ht="14.25" customHeight="1">
      <c r="A483" s="47"/>
      <c r="C483" s="47"/>
      <c r="D483" s="47"/>
    </row>
    <row r="484" spans="1:4" ht="14.25" customHeight="1">
      <c r="A484" s="47"/>
      <c r="C484" s="47"/>
      <c r="D484" s="47"/>
    </row>
    <row r="485" spans="1:4" ht="14.25" customHeight="1">
      <c r="A485" s="47"/>
      <c r="C485" s="47"/>
      <c r="D485" s="47"/>
    </row>
    <row r="486" spans="1:4" ht="14.25" customHeight="1">
      <c r="A486" s="47"/>
      <c r="C486" s="47"/>
      <c r="D486" s="47"/>
    </row>
    <row r="487" spans="1:4" ht="14.25" customHeight="1">
      <c r="A487" s="47"/>
      <c r="C487" s="47"/>
      <c r="D487" s="47"/>
    </row>
    <row r="488" spans="1:4" ht="14.25" customHeight="1">
      <c r="A488" s="47"/>
      <c r="C488" s="47"/>
      <c r="D488" s="47"/>
    </row>
    <row r="489" spans="1:4" ht="14.25" customHeight="1">
      <c r="A489" s="47"/>
      <c r="C489" s="47"/>
      <c r="D489" s="47"/>
    </row>
    <row r="490" spans="1:4" ht="14.25" customHeight="1">
      <c r="A490" s="47"/>
      <c r="C490" s="47"/>
      <c r="D490" s="47"/>
    </row>
    <row r="491" spans="1:4" ht="14.25" customHeight="1">
      <c r="A491" s="47"/>
      <c r="C491" s="47"/>
      <c r="D491" s="47"/>
    </row>
    <row r="492" spans="1:4" ht="14.25" customHeight="1">
      <c r="A492" s="47"/>
      <c r="C492" s="47"/>
      <c r="D492" s="47"/>
    </row>
    <row r="493" spans="1:4" ht="14.25" customHeight="1">
      <c r="A493" s="47"/>
      <c r="C493" s="47"/>
      <c r="D493" s="47"/>
    </row>
    <row r="494" spans="1:4" ht="14.25" customHeight="1">
      <c r="A494" s="47"/>
      <c r="C494" s="47"/>
      <c r="D494" s="47"/>
    </row>
    <row r="495" spans="1:4" ht="14.25" customHeight="1">
      <c r="A495" s="47"/>
      <c r="C495" s="47"/>
      <c r="D495" s="47"/>
    </row>
    <row r="496" spans="1:4" ht="14.25" customHeight="1">
      <c r="A496" s="47"/>
      <c r="C496" s="47"/>
      <c r="D496" s="47"/>
    </row>
    <row r="497" spans="1:4" ht="14.25" customHeight="1">
      <c r="A497" s="47"/>
      <c r="C497" s="47"/>
      <c r="D497" s="47"/>
    </row>
    <row r="498" spans="1:4" ht="14.25" customHeight="1">
      <c r="A498" s="47"/>
      <c r="C498" s="47"/>
      <c r="D498" s="47"/>
    </row>
    <row r="499" spans="1:4" ht="14.25" customHeight="1">
      <c r="A499" s="47"/>
      <c r="C499" s="47"/>
      <c r="D499" s="47"/>
    </row>
    <row r="500" spans="1:4" ht="14.25" customHeight="1">
      <c r="A500" s="47"/>
      <c r="C500" s="47"/>
      <c r="D500" s="47"/>
    </row>
    <row r="501" spans="1:4" ht="14.25" customHeight="1">
      <c r="A501" s="47"/>
      <c r="C501" s="47"/>
      <c r="D501" s="47"/>
    </row>
    <row r="502" spans="1:4" ht="14.25" customHeight="1">
      <c r="A502" s="47"/>
      <c r="C502" s="47"/>
      <c r="D502" s="47"/>
    </row>
    <row r="503" spans="1:4" ht="14.25" customHeight="1">
      <c r="A503" s="47"/>
      <c r="C503" s="47"/>
      <c r="D503" s="47"/>
    </row>
    <row r="504" spans="1:4" ht="14.25" customHeight="1">
      <c r="A504" s="47"/>
      <c r="C504" s="47"/>
      <c r="D504" s="47"/>
    </row>
    <row r="505" spans="1:4" ht="14.25" customHeight="1">
      <c r="A505" s="47"/>
      <c r="C505" s="47"/>
      <c r="D505" s="47"/>
    </row>
    <row r="506" spans="1:4" ht="14.25" customHeight="1">
      <c r="A506" s="47"/>
      <c r="C506" s="47"/>
      <c r="D506" s="47"/>
    </row>
    <row r="507" spans="1:4" ht="14.25" customHeight="1">
      <c r="A507" s="47"/>
      <c r="C507" s="47"/>
      <c r="D507" s="47"/>
    </row>
    <row r="508" spans="1:4" ht="14.25" customHeight="1">
      <c r="A508" s="47"/>
      <c r="C508" s="47"/>
      <c r="D508" s="47"/>
    </row>
    <row r="509" spans="1:4" ht="14.25" customHeight="1">
      <c r="A509" s="47"/>
      <c r="C509" s="47"/>
      <c r="D509" s="47"/>
    </row>
    <row r="510" spans="1:4" ht="14.25" customHeight="1">
      <c r="A510" s="47"/>
      <c r="C510" s="47"/>
      <c r="D510" s="47"/>
    </row>
    <row r="511" spans="1:4" ht="14.25" customHeight="1">
      <c r="A511" s="47"/>
      <c r="C511" s="47"/>
      <c r="D511" s="47"/>
    </row>
    <row r="512" spans="1:4" ht="14.25" customHeight="1">
      <c r="A512" s="47"/>
      <c r="C512" s="47"/>
      <c r="D512" s="47"/>
    </row>
    <row r="513" spans="1:4" ht="14.25" customHeight="1">
      <c r="A513" s="47"/>
      <c r="C513" s="47"/>
      <c r="D513" s="47"/>
    </row>
    <row r="514" spans="1:4" ht="14.25" customHeight="1">
      <c r="A514" s="47"/>
      <c r="C514" s="47"/>
      <c r="D514" s="47"/>
    </row>
    <row r="515" spans="1:4" ht="14.25" customHeight="1">
      <c r="A515" s="47"/>
      <c r="C515" s="47"/>
      <c r="D515" s="47"/>
    </row>
    <row r="516" spans="1:4" ht="14.25" customHeight="1">
      <c r="A516" s="47"/>
      <c r="C516" s="47"/>
      <c r="D516" s="47"/>
    </row>
    <row r="517" spans="1:4" ht="14.25" customHeight="1">
      <c r="A517" s="47"/>
      <c r="C517" s="47"/>
      <c r="D517" s="47"/>
    </row>
    <row r="518" spans="1:4" ht="14.25" customHeight="1">
      <c r="A518" s="47"/>
      <c r="C518" s="47"/>
      <c r="D518" s="47"/>
    </row>
    <row r="519" spans="1:4" ht="14.25" customHeight="1">
      <c r="A519" s="47"/>
      <c r="C519" s="47"/>
      <c r="D519" s="47"/>
    </row>
    <row r="520" spans="1:4" ht="14.25" customHeight="1">
      <c r="A520" s="47"/>
      <c r="C520" s="47"/>
      <c r="D520" s="47"/>
    </row>
    <row r="521" spans="1:4" ht="14.25" customHeight="1">
      <c r="A521" s="47"/>
      <c r="C521" s="47"/>
      <c r="D521" s="47"/>
    </row>
    <row r="522" spans="1:4" ht="14.25" customHeight="1">
      <c r="A522" s="47"/>
      <c r="C522" s="47"/>
      <c r="D522" s="47"/>
    </row>
    <row r="523" spans="1:4" ht="14.25" customHeight="1">
      <c r="A523" s="47"/>
      <c r="C523" s="47"/>
      <c r="D523" s="47"/>
    </row>
    <row r="524" spans="1:4" ht="14.25" customHeight="1">
      <c r="A524" s="47"/>
      <c r="C524" s="47"/>
      <c r="D524" s="47"/>
    </row>
    <row r="525" spans="1:4" ht="14.25" customHeight="1">
      <c r="A525" s="47"/>
      <c r="C525" s="47"/>
      <c r="D525" s="47"/>
    </row>
    <row r="526" spans="1:4" ht="14.25" customHeight="1">
      <c r="A526" s="47"/>
      <c r="C526" s="47"/>
      <c r="D526" s="47"/>
    </row>
    <row r="527" spans="1:4" ht="14.25" customHeight="1">
      <c r="A527" s="47"/>
      <c r="C527" s="47"/>
      <c r="D527" s="47"/>
    </row>
    <row r="528" spans="1:4" ht="14.25" customHeight="1">
      <c r="A528" s="47"/>
      <c r="C528" s="47"/>
      <c r="D528" s="47"/>
    </row>
    <row r="529" spans="1:4" ht="14.25" customHeight="1">
      <c r="A529" s="47"/>
      <c r="C529" s="47"/>
      <c r="D529" s="47"/>
    </row>
    <row r="530" spans="1:4" ht="14.25" customHeight="1">
      <c r="A530" s="47"/>
      <c r="C530" s="47"/>
      <c r="D530" s="47"/>
    </row>
    <row r="531" spans="1:4" ht="14.25" customHeight="1">
      <c r="A531" s="47"/>
      <c r="C531" s="47"/>
      <c r="D531" s="47"/>
    </row>
    <row r="532" spans="1:4" ht="14.25" customHeight="1">
      <c r="A532" s="47"/>
      <c r="C532" s="47"/>
      <c r="D532" s="47"/>
    </row>
    <row r="533" spans="1:4" ht="14.25" customHeight="1">
      <c r="A533" s="47"/>
      <c r="C533" s="47"/>
      <c r="D533" s="47"/>
    </row>
    <row r="534" spans="1:4" ht="14.25" customHeight="1">
      <c r="A534" s="47"/>
      <c r="C534" s="47"/>
      <c r="D534" s="47"/>
    </row>
    <row r="535" spans="1:4" ht="14.25" customHeight="1">
      <c r="A535" s="47"/>
      <c r="C535" s="47"/>
      <c r="D535" s="47"/>
    </row>
    <row r="536" spans="1:4" ht="14.25" customHeight="1">
      <c r="A536" s="47"/>
      <c r="C536" s="47"/>
      <c r="D536" s="47"/>
    </row>
    <row r="537" spans="1:4" ht="14.25" customHeight="1">
      <c r="A537" s="47"/>
      <c r="C537" s="47"/>
      <c r="D537" s="47"/>
    </row>
    <row r="538" spans="1:4" ht="14.25" customHeight="1">
      <c r="A538" s="47"/>
      <c r="C538" s="47"/>
      <c r="D538" s="47"/>
    </row>
    <row r="539" spans="1:4" ht="14.25" customHeight="1">
      <c r="A539" s="47"/>
      <c r="C539" s="47"/>
      <c r="D539" s="47"/>
    </row>
    <row r="540" spans="1:4" ht="14.25" customHeight="1">
      <c r="A540" s="47"/>
      <c r="C540" s="47"/>
      <c r="D540" s="47"/>
    </row>
    <row r="541" spans="1:4" ht="14.25" customHeight="1">
      <c r="A541" s="47"/>
      <c r="C541" s="47"/>
      <c r="D541" s="47"/>
    </row>
    <row r="542" spans="1:4" ht="14.25" customHeight="1">
      <c r="A542" s="47"/>
      <c r="C542" s="47"/>
      <c r="D542" s="47"/>
    </row>
    <row r="543" spans="1:4" ht="14.25" customHeight="1">
      <c r="A543" s="47"/>
      <c r="C543" s="47"/>
      <c r="D543" s="47"/>
    </row>
    <row r="544" spans="1:4" ht="14.25" customHeight="1">
      <c r="A544" s="47"/>
      <c r="C544" s="47"/>
      <c r="D544" s="47"/>
    </row>
    <row r="545" spans="1:4" ht="14.25" customHeight="1">
      <c r="A545" s="47"/>
      <c r="C545" s="47"/>
      <c r="D545" s="47"/>
    </row>
    <row r="546" spans="1:4" ht="14.25" customHeight="1">
      <c r="A546" s="47"/>
      <c r="C546" s="47"/>
      <c r="D546" s="47"/>
    </row>
    <row r="547" spans="1:4" ht="14.25" customHeight="1">
      <c r="A547" s="47"/>
      <c r="C547" s="47"/>
      <c r="D547" s="47"/>
    </row>
    <row r="548" spans="1:4" ht="14.25" customHeight="1">
      <c r="A548" s="47"/>
      <c r="C548" s="47"/>
      <c r="D548" s="47"/>
    </row>
    <row r="549" spans="1:4" ht="14.25" customHeight="1">
      <c r="A549" s="47"/>
      <c r="C549" s="47"/>
      <c r="D549" s="47"/>
    </row>
    <row r="550" spans="1:4" ht="14.25" customHeight="1">
      <c r="A550" s="47"/>
      <c r="C550" s="47"/>
      <c r="D550" s="47"/>
    </row>
    <row r="551" spans="1:4" ht="14.25" customHeight="1">
      <c r="A551" s="47"/>
      <c r="C551" s="47"/>
      <c r="D551" s="47"/>
    </row>
    <row r="552" spans="1:4" ht="14.25" customHeight="1">
      <c r="A552" s="47"/>
      <c r="C552" s="47"/>
      <c r="D552" s="47"/>
    </row>
    <row r="553" spans="1:4" ht="14.25" customHeight="1">
      <c r="A553" s="47"/>
      <c r="C553" s="47"/>
      <c r="D553" s="47"/>
    </row>
    <row r="554" spans="1:4" ht="14.25" customHeight="1">
      <c r="A554" s="47"/>
      <c r="C554" s="47"/>
      <c r="D554" s="47"/>
    </row>
    <row r="555" spans="1:4" ht="14.25" customHeight="1">
      <c r="A555" s="47"/>
      <c r="C555" s="47"/>
      <c r="D555" s="47"/>
    </row>
    <row r="556" spans="1:4" ht="14.25" customHeight="1">
      <c r="A556" s="47"/>
      <c r="C556" s="47"/>
      <c r="D556" s="47"/>
    </row>
    <row r="557" spans="1:4" ht="14.25" customHeight="1">
      <c r="A557" s="47"/>
      <c r="C557" s="47"/>
      <c r="D557" s="47"/>
    </row>
    <row r="558" spans="1:4" ht="14.25" customHeight="1">
      <c r="A558" s="47"/>
      <c r="C558" s="47"/>
      <c r="D558" s="47"/>
    </row>
    <row r="559" spans="1:4" ht="14.25" customHeight="1">
      <c r="A559" s="47"/>
      <c r="C559" s="47"/>
      <c r="D559" s="47"/>
    </row>
    <row r="560" spans="1:4" ht="14.25" customHeight="1">
      <c r="A560" s="47"/>
      <c r="C560" s="47"/>
      <c r="D560" s="47"/>
    </row>
    <row r="561" spans="1:4" ht="14.25" customHeight="1">
      <c r="A561" s="47"/>
      <c r="C561" s="47"/>
      <c r="D561" s="47"/>
    </row>
    <row r="562" spans="1:4" ht="14.25" customHeight="1">
      <c r="A562" s="47"/>
      <c r="C562" s="47"/>
      <c r="D562" s="47"/>
    </row>
    <row r="563" spans="1:4" ht="14.25" customHeight="1">
      <c r="A563" s="47"/>
      <c r="C563" s="47"/>
      <c r="D563" s="47"/>
    </row>
    <row r="564" spans="1:4" ht="14.25" customHeight="1">
      <c r="A564" s="47"/>
      <c r="C564" s="47"/>
      <c r="D564" s="47"/>
    </row>
    <row r="565" spans="1:4" ht="14.25" customHeight="1">
      <c r="A565" s="47"/>
      <c r="C565" s="47"/>
      <c r="D565" s="47"/>
    </row>
    <row r="566" spans="1:4" ht="14.25" customHeight="1">
      <c r="A566" s="47"/>
      <c r="C566" s="47"/>
      <c r="D566" s="47"/>
    </row>
    <row r="567" spans="1:4" ht="14.25" customHeight="1">
      <c r="A567" s="47"/>
      <c r="C567" s="47"/>
      <c r="D567" s="47"/>
    </row>
    <row r="568" spans="1:4" ht="14.25" customHeight="1">
      <c r="A568" s="47"/>
      <c r="C568" s="47"/>
      <c r="D568" s="47"/>
    </row>
    <row r="569" spans="1:4" ht="14.25" customHeight="1">
      <c r="A569" s="47"/>
      <c r="C569" s="47"/>
      <c r="D569" s="47"/>
    </row>
    <row r="570" spans="1:4" ht="14.25" customHeight="1">
      <c r="A570" s="47"/>
      <c r="C570" s="47"/>
      <c r="D570" s="47"/>
    </row>
    <row r="571" spans="1:4" ht="14.25" customHeight="1">
      <c r="A571" s="47"/>
      <c r="C571" s="47"/>
      <c r="D571" s="47"/>
    </row>
    <row r="572" spans="1:4" ht="14.25" customHeight="1">
      <c r="A572" s="47"/>
      <c r="C572" s="47"/>
      <c r="D572" s="47"/>
    </row>
    <row r="573" spans="1:4" ht="14.25" customHeight="1">
      <c r="A573" s="47"/>
      <c r="C573" s="47"/>
      <c r="D573" s="47"/>
    </row>
    <row r="574" spans="1:4" ht="14.25" customHeight="1">
      <c r="A574" s="47"/>
      <c r="C574" s="47"/>
      <c r="D574" s="47"/>
    </row>
    <row r="575" spans="1:4" ht="14.25" customHeight="1">
      <c r="A575" s="47"/>
      <c r="C575" s="47"/>
      <c r="D575" s="47"/>
    </row>
    <row r="576" spans="1:4" ht="14.25" customHeight="1">
      <c r="A576" s="47"/>
      <c r="C576" s="47"/>
      <c r="D576" s="47"/>
    </row>
    <row r="577" spans="1:4" ht="14.25" customHeight="1">
      <c r="A577" s="47"/>
      <c r="C577" s="47"/>
      <c r="D577" s="47"/>
    </row>
    <row r="578" spans="1:4" ht="14.25" customHeight="1">
      <c r="A578" s="47"/>
      <c r="C578" s="47"/>
      <c r="D578" s="47"/>
    </row>
    <row r="579" spans="1:4" ht="14.25" customHeight="1">
      <c r="A579" s="47"/>
      <c r="C579" s="47"/>
      <c r="D579" s="47"/>
    </row>
    <row r="580" spans="1:4" ht="14.25" customHeight="1">
      <c r="A580" s="47"/>
      <c r="C580" s="47"/>
      <c r="D580" s="47"/>
    </row>
    <row r="581" spans="1:4" ht="14.25" customHeight="1">
      <c r="A581" s="47"/>
      <c r="C581" s="47"/>
      <c r="D581" s="47"/>
    </row>
    <row r="582" spans="1:4" ht="14.25" customHeight="1">
      <c r="A582" s="47"/>
      <c r="C582" s="47"/>
      <c r="D582" s="47"/>
    </row>
    <row r="583" spans="1:4" ht="14.25" customHeight="1">
      <c r="A583" s="47"/>
      <c r="C583" s="47"/>
      <c r="D583" s="47"/>
    </row>
    <row r="584" spans="1:4" ht="14.25" customHeight="1">
      <c r="A584" s="47"/>
      <c r="C584" s="47"/>
      <c r="D584" s="47"/>
    </row>
    <row r="585" spans="1:4" ht="14.25" customHeight="1">
      <c r="A585" s="47"/>
      <c r="C585" s="47"/>
      <c r="D585" s="47"/>
    </row>
    <row r="586" spans="1:4" ht="14.25" customHeight="1">
      <c r="A586" s="47"/>
      <c r="C586" s="47"/>
      <c r="D586" s="47"/>
    </row>
    <row r="587" spans="1:4" ht="14.25" customHeight="1">
      <c r="A587" s="47"/>
      <c r="C587" s="47"/>
      <c r="D587" s="47"/>
    </row>
    <row r="588" spans="1:4" ht="14.25" customHeight="1">
      <c r="A588" s="47"/>
      <c r="C588" s="47"/>
      <c r="D588" s="47"/>
    </row>
    <row r="589" spans="1:4" ht="14.25" customHeight="1">
      <c r="A589" s="47"/>
      <c r="C589" s="47"/>
      <c r="D589" s="47"/>
    </row>
    <row r="590" spans="1:4" ht="14.25" customHeight="1">
      <c r="A590" s="47"/>
      <c r="C590" s="47"/>
      <c r="D590" s="47"/>
    </row>
    <row r="591" spans="1:4" ht="14.25" customHeight="1">
      <c r="A591" s="47"/>
      <c r="C591" s="47"/>
      <c r="D591" s="47"/>
    </row>
    <row r="592" spans="1:4" ht="14.25" customHeight="1">
      <c r="A592" s="47"/>
      <c r="C592" s="47"/>
      <c r="D592" s="47"/>
    </row>
    <row r="593" spans="1:4" ht="14.25" customHeight="1">
      <c r="A593" s="47"/>
      <c r="C593" s="47"/>
      <c r="D593" s="47"/>
    </row>
    <row r="594" spans="1:4" ht="14.25" customHeight="1">
      <c r="A594" s="47"/>
      <c r="C594" s="47"/>
      <c r="D594" s="47"/>
    </row>
    <row r="595" spans="1:4" ht="14.25" customHeight="1">
      <c r="A595" s="47"/>
      <c r="C595" s="47"/>
      <c r="D595" s="47"/>
    </row>
    <row r="596" spans="1:4" ht="14.25" customHeight="1">
      <c r="A596" s="47"/>
      <c r="C596" s="47"/>
      <c r="D596" s="47"/>
    </row>
    <row r="597" spans="1:4" ht="14.25" customHeight="1">
      <c r="A597" s="47"/>
      <c r="C597" s="47"/>
      <c r="D597" s="47"/>
    </row>
    <row r="598" spans="1:4" ht="14.25" customHeight="1">
      <c r="A598" s="47"/>
      <c r="C598" s="47"/>
      <c r="D598" s="47"/>
    </row>
    <row r="599" spans="1:4" ht="14.25" customHeight="1">
      <c r="A599" s="47"/>
      <c r="C599" s="47"/>
      <c r="D599" s="47"/>
    </row>
    <row r="600" spans="1:4" ht="14.25" customHeight="1">
      <c r="A600" s="47"/>
      <c r="C600" s="47"/>
      <c r="D600" s="47"/>
    </row>
    <row r="601" spans="1:4" ht="14.25" customHeight="1">
      <c r="A601" s="47"/>
      <c r="C601" s="47"/>
      <c r="D601" s="47"/>
    </row>
    <row r="602" spans="1:4" ht="14.25" customHeight="1">
      <c r="A602" s="47"/>
      <c r="C602" s="47"/>
      <c r="D602" s="47"/>
    </row>
    <row r="603" spans="1:4" ht="14.25" customHeight="1">
      <c r="A603" s="47"/>
      <c r="C603" s="47"/>
      <c r="D603" s="47"/>
    </row>
    <row r="604" spans="1:4" ht="14.25" customHeight="1">
      <c r="A604" s="47"/>
      <c r="C604" s="47"/>
      <c r="D604" s="47"/>
    </row>
    <row r="605" spans="1:4" ht="14.25" customHeight="1">
      <c r="A605" s="47"/>
      <c r="C605" s="47"/>
      <c r="D605" s="47"/>
    </row>
    <row r="606" spans="1:4" ht="14.25" customHeight="1">
      <c r="A606" s="47"/>
      <c r="C606" s="47"/>
      <c r="D606" s="47"/>
    </row>
    <row r="607" spans="1:4" ht="14.25" customHeight="1">
      <c r="A607" s="47"/>
      <c r="C607" s="47"/>
      <c r="D607" s="47"/>
    </row>
    <row r="608" spans="1:4" ht="14.25" customHeight="1">
      <c r="A608" s="47"/>
      <c r="C608" s="47"/>
      <c r="D608" s="47"/>
    </row>
    <row r="609" spans="1:4" ht="14.25" customHeight="1">
      <c r="A609" s="47"/>
      <c r="C609" s="47"/>
      <c r="D609" s="47"/>
    </row>
    <row r="610" spans="1:4" ht="14.25" customHeight="1">
      <c r="A610" s="47"/>
      <c r="C610" s="47"/>
      <c r="D610" s="47"/>
    </row>
    <row r="611" spans="1:4" ht="14.25" customHeight="1">
      <c r="A611" s="47"/>
      <c r="C611" s="47"/>
      <c r="D611" s="47"/>
    </row>
    <row r="612" spans="1:4" ht="14.25" customHeight="1">
      <c r="A612" s="47"/>
      <c r="C612" s="47"/>
      <c r="D612" s="47"/>
    </row>
    <row r="613" spans="1:4" ht="14.25" customHeight="1">
      <c r="A613" s="47"/>
      <c r="C613" s="47"/>
      <c r="D613" s="47"/>
    </row>
    <row r="614" spans="1:4" ht="14.25" customHeight="1">
      <c r="A614" s="47"/>
      <c r="C614" s="47"/>
      <c r="D614" s="47"/>
    </row>
    <row r="615" spans="1:4" ht="14.25" customHeight="1">
      <c r="A615" s="47"/>
      <c r="C615" s="47"/>
      <c r="D615" s="47"/>
    </row>
    <row r="616" spans="1:4" ht="14.25" customHeight="1">
      <c r="A616" s="47"/>
      <c r="C616" s="47"/>
      <c r="D616" s="47"/>
    </row>
    <row r="617" spans="1:4" ht="14.25" customHeight="1">
      <c r="A617" s="47"/>
      <c r="C617" s="47"/>
      <c r="D617" s="47"/>
    </row>
    <row r="618" spans="1:4" ht="14.25" customHeight="1">
      <c r="A618" s="47"/>
      <c r="C618" s="47"/>
      <c r="D618" s="47"/>
    </row>
    <row r="619" spans="1:4" ht="14.25" customHeight="1">
      <c r="A619" s="47"/>
      <c r="C619" s="47"/>
      <c r="D619" s="47"/>
    </row>
    <row r="620" spans="1:4" ht="14.25" customHeight="1">
      <c r="A620" s="47"/>
      <c r="C620" s="47"/>
      <c r="D620" s="47"/>
    </row>
    <row r="621" spans="1:4" ht="14.25" customHeight="1">
      <c r="A621" s="47"/>
      <c r="C621" s="47"/>
      <c r="D621" s="47"/>
    </row>
    <row r="622" spans="1:4" ht="14.25" customHeight="1">
      <c r="A622" s="47"/>
      <c r="C622" s="47"/>
      <c r="D622" s="47"/>
    </row>
    <row r="623" spans="1:4" ht="14.25" customHeight="1">
      <c r="A623" s="47"/>
      <c r="C623" s="47"/>
      <c r="D623" s="47"/>
    </row>
    <row r="624" spans="1:4" ht="14.25" customHeight="1">
      <c r="A624" s="47"/>
      <c r="C624" s="47"/>
      <c r="D624" s="47"/>
    </row>
    <row r="625" spans="1:4" ht="14.25" customHeight="1">
      <c r="A625" s="47"/>
      <c r="C625" s="47"/>
      <c r="D625" s="47"/>
    </row>
    <row r="626" spans="1:4" ht="14.25" customHeight="1">
      <c r="A626" s="47"/>
      <c r="C626" s="47"/>
      <c r="D626" s="47"/>
    </row>
    <row r="627" spans="1:4" ht="14.25" customHeight="1">
      <c r="A627" s="47"/>
      <c r="C627" s="47"/>
      <c r="D627" s="47"/>
    </row>
    <row r="628" spans="1:4" ht="14.25" customHeight="1">
      <c r="A628" s="47"/>
      <c r="C628" s="47"/>
      <c r="D628" s="47"/>
    </row>
    <row r="629" spans="1:4" ht="14.25" customHeight="1">
      <c r="A629" s="47"/>
      <c r="C629" s="47"/>
      <c r="D629" s="47"/>
    </row>
    <row r="630" spans="1:4" ht="14.25" customHeight="1">
      <c r="A630" s="47"/>
      <c r="C630" s="47"/>
      <c r="D630" s="47"/>
    </row>
    <row r="631" spans="1:4" ht="14.25" customHeight="1">
      <c r="A631" s="47"/>
      <c r="C631" s="47"/>
      <c r="D631" s="47"/>
    </row>
    <row r="632" spans="1:4" ht="14.25" customHeight="1">
      <c r="A632" s="47"/>
      <c r="C632" s="47"/>
      <c r="D632" s="47"/>
    </row>
    <row r="633" spans="1:4" ht="14.25" customHeight="1">
      <c r="A633" s="47"/>
      <c r="C633" s="47"/>
      <c r="D633" s="47"/>
    </row>
    <row r="634" spans="1:4" ht="14.25" customHeight="1">
      <c r="A634" s="47"/>
      <c r="C634" s="47"/>
      <c r="D634" s="47"/>
    </row>
    <row r="635" spans="1:4" ht="14.25" customHeight="1">
      <c r="A635" s="47"/>
      <c r="C635" s="47"/>
      <c r="D635" s="47"/>
    </row>
    <row r="636" spans="1:4" ht="14.25" customHeight="1">
      <c r="A636" s="47"/>
      <c r="C636" s="47"/>
      <c r="D636" s="47"/>
    </row>
    <row r="637" spans="1:4" ht="14.25" customHeight="1">
      <c r="A637" s="47"/>
      <c r="C637" s="47"/>
      <c r="D637" s="47"/>
    </row>
    <row r="638" spans="1:4" ht="14.25" customHeight="1">
      <c r="A638" s="47"/>
      <c r="C638" s="47"/>
      <c r="D638" s="47"/>
    </row>
    <row r="639" spans="1:4" ht="14.25" customHeight="1">
      <c r="A639" s="47"/>
      <c r="C639" s="47"/>
      <c r="D639" s="47"/>
    </row>
    <row r="640" spans="1:4" ht="14.25" customHeight="1">
      <c r="A640" s="47"/>
      <c r="C640" s="47"/>
      <c r="D640" s="47"/>
    </row>
    <row r="641" spans="1:4" ht="14.25" customHeight="1">
      <c r="A641" s="47"/>
      <c r="C641" s="47"/>
      <c r="D641" s="47"/>
    </row>
    <row r="642" spans="1:4" ht="14.25" customHeight="1">
      <c r="A642" s="47"/>
      <c r="C642" s="47"/>
      <c r="D642" s="47"/>
    </row>
    <row r="643" spans="1:4" ht="14.25" customHeight="1">
      <c r="A643" s="47"/>
      <c r="C643" s="47"/>
      <c r="D643" s="47"/>
    </row>
    <row r="644" spans="1:4" ht="14.25" customHeight="1">
      <c r="A644" s="47"/>
      <c r="C644" s="47"/>
      <c r="D644" s="47"/>
    </row>
    <row r="645" spans="1:4" ht="14.25" customHeight="1">
      <c r="A645" s="47"/>
      <c r="C645" s="47"/>
      <c r="D645" s="47"/>
    </row>
    <row r="646" spans="1:4" ht="14.25" customHeight="1">
      <c r="A646" s="47"/>
      <c r="C646" s="47"/>
      <c r="D646" s="47"/>
    </row>
    <row r="647" spans="1:4" ht="14.25" customHeight="1">
      <c r="A647" s="47"/>
      <c r="C647" s="47"/>
      <c r="D647" s="47"/>
    </row>
    <row r="648" spans="1:4" ht="14.25" customHeight="1">
      <c r="A648" s="47"/>
      <c r="C648" s="47"/>
      <c r="D648" s="47"/>
    </row>
    <row r="649" spans="1:4" ht="14.25" customHeight="1">
      <c r="A649" s="47"/>
      <c r="C649" s="47"/>
      <c r="D649" s="47"/>
    </row>
    <row r="650" spans="1:4" ht="14.25" customHeight="1">
      <c r="A650" s="47"/>
      <c r="C650" s="47"/>
      <c r="D650" s="47"/>
    </row>
    <row r="651" spans="1:4" ht="14.25" customHeight="1">
      <c r="A651" s="47"/>
      <c r="C651" s="47"/>
      <c r="D651" s="47"/>
    </row>
    <row r="652" spans="1:4" ht="14.25" customHeight="1">
      <c r="A652" s="47"/>
      <c r="C652" s="47"/>
      <c r="D652" s="47"/>
    </row>
    <row r="653" spans="1:4" ht="14.25" customHeight="1">
      <c r="A653" s="47"/>
      <c r="C653" s="47"/>
      <c r="D653" s="47"/>
    </row>
    <row r="654" spans="1:4" ht="14.25" customHeight="1">
      <c r="A654" s="47"/>
      <c r="C654" s="47"/>
      <c r="D654" s="47"/>
    </row>
    <row r="655" spans="1:4" ht="14.25" customHeight="1">
      <c r="A655" s="47"/>
      <c r="C655" s="47"/>
      <c r="D655" s="47"/>
    </row>
    <row r="656" spans="1:4" ht="14.25" customHeight="1">
      <c r="A656" s="47"/>
      <c r="C656" s="47"/>
      <c r="D656" s="47"/>
    </row>
    <row r="657" spans="1:4" ht="14.25" customHeight="1">
      <c r="A657" s="47"/>
      <c r="C657" s="47"/>
      <c r="D657" s="47"/>
    </row>
    <row r="658" spans="1:4" ht="14.25" customHeight="1">
      <c r="A658" s="47"/>
      <c r="C658" s="47"/>
      <c r="D658" s="47"/>
    </row>
    <row r="659" spans="1:4" ht="14.25" customHeight="1">
      <c r="A659" s="47"/>
      <c r="C659" s="47"/>
      <c r="D659" s="47"/>
    </row>
    <row r="660" spans="1:4" ht="14.25" customHeight="1">
      <c r="A660" s="47"/>
      <c r="C660" s="47"/>
      <c r="D660" s="47"/>
    </row>
    <row r="661" spans="1:4" ht="14.25" customHeight="1">
      <c r="A661" s="47"/>
      <c r="C661" s="47"/>
      <c r="D661" s="47"/>
    </row>
    <row r="662" spans="1:4" ht="14.25" customHeight="1">
      <c r="A662" s="47"/>
      <c r="C662" s="47"/>
      <c r="D662" s="47"/>
    </row>
    <row r="663" spans="1:4" ht="14.25" customHeight="1">
      <c r="A663" s="47"/>
      <c r="C663" s="47"/>
      <c r="D663" s="47"/>
    </row>
    <row r="664" spans="1:4" ht="14.25" customHeight="1">
      <c r="A664" s="47"/>
      <c r="C664" s="47"/>
      <c r="D664" s="47"/>
    </row>
    <row r="665" spans="1:4" ht="14.25" customHeight="1">
      <c r="A665" s="47"/>
      <c r="C665" s="47"/>
      <c r="D665" s="47"/>
    </row>
    <row r="666" spans="1:4" ht="14.25" customHeight="1">
      <c r="A666" s="47"/>
      <c r="C666" s="47"/>
      <c r="D666" s="47"/>
    </row>
    <row r="667" spans="1:4" ht="14.25" customHeight="1">
      <c r="A667" s="47"/>
      <c r="C667" s="47"/>
      <c r="D667" s="47"/>
    </row>
    <row r="668" spans="1:4" ht="14.25" customHeight="1">
      <c r="A668" s="47"/>
      <c r="C668" s="47"/>
      <c r="D668" s="47"/>
    </row>
    <row r="669" spans="1:4" ht="14.25" customHeight="1">
      <c r="A669" s="47"/>
      <c r="C669" s="47"/>
      <c r="D669" s="47"/>
    </row>
    <row r="670" spans="1:4" ht="14.25" customHeight="1">
      <c r="A670" s="47"/>
      <c r="C670" s="47"/>
      <c r="D670" s="47"/>
    </row>
    <row r="671" spans="1:4" ht="14.25" customHeight="1">
      <c r="A671" s="47"/>
      <c r="C671" s="47"/>
      <c r="D671" s="47"/>
    </row>
    <row r="672" spans="1:4" ht="14.25" customHeight="1">
      <c r="A672" s="47"/>
      <c r="C672" s="47"/>
      <c r="D672" s="47"/>
    </row>
    <row r="673" spans="1:4" ht="14.25" customHeight="1">
      <c r="A673" s="47"/>
      <c r="C673" s="47"/>
      <c r="D673" s="47"/>
    </row>
    <row r="674" spans="1:4" ht="14.25" customHeight="1">
      <c r="A674" s="47"/>
      <c r="C674" s="47"/>
      <c r="D674" s="47"/>
    </row>
    <row r="675" spans="1:4" ht="14.25" customHeight="1">
      <c r="A675" s="47"/>
      <c r="C675" s="47"/>
      <c r="D675" s="47"/>
    </row>
    <row r="676" spans="1:4" ht="14.25" customHeight="1">
      <c r="A676" s="47"/>
      <c r="C676" s="47"/>
      <c r="D676" s="47"/>
    </row>
    <row r="677" spans="1:4" ht="14.25" customHeight="1">
      <c r="A677" s="47"/>
      <c r="C677" s="47"/>
      <c r="D677" s="47"/>
    </row>
    <row r="678" spans="1:4" ht="14.25" customHeight="1">
      <c r="A678" s="47"/>
      <c r="C678" s="47"/>
      <c r="D678" s="47"/>
    </row>
    <row r="679" spans="1:4" ht="14.25" customHeight="1">
      <c r="A679" s="47"/>
      <c r="C679" s="47"/>
      <c r="D679" s="47"/>
    </row>
    <row r="680" spans="1:4" ht="14.25" customHeight="1">
      <c r="A680" s="47"/>
      <c r="C680" s="47"/>
      <c r="D680" s="47"/>
    </row>
    <row r="681" spans="1:4" ht="14.25" customHeight="1">
      <c r="A681" s="47"/>
      <c r="C681" s="47"/>
      <c r="D681" s="47"/>
    </row>
    <row r="682" spans="1:4" ht="14.25" customHeight="1">
      <c r="A682" s="47"/>
      <c r="C682" s="47"/>
      <c r="D682" s="47"/>
    </row>
    <row r="683" spans="1:4" ht="14.25" customHeight="1">
      <c r="A683" s="47"/>
      <c r="C683" s="47"/>
      <c r="D683" s="47"/>
    </row>
    <row r="684" spans="1:4" ht="14.25" customHeight="1">
      <c r="A684" s="47"/>
      <c r="C684" s="47"/>
      <c r="D684" s="47"/>
    </row>
    <row r="685" spans="1:4" ht="14.25" customHeight="1">
      <c r="A685" s="47"/>
      <c r="C685" s="47"/>
      <c r="D685" s="47"/>
    </row>
    <row r="686" spans="1:4" ht="14.25" customHeight="1">
      <c r="A686" s="47"/>
      <c r="C686" s="47"/>
      <c r="D686" s="47"/>
    </row>
    <row r="687" spans="1:4" ht="14.25" customHeight="1">
      <c r="A687" s="47"/>
      <c r="C687" s="47"/>
      <c r="D687" s="47"/>
    </row>
    <row r="688" spans="1:4" ht="14.25" customHeight="1">
      <c r="A688" s="47"/>
      <c r="C688" s="47"/>
      <c r="D688" s="47"/>
    </row>
    <row r="689" spans="1:4" ht="14.25" customHeight="1">
      <c r="A689" s="47"/>
      <c r="C689" s="47"/>
      <c r="D689" s="47"/>
    </row>
    <row r="690" spans="1:4" ht="14.25" customHeight="1">
      <c r="A690" s="47"/>
      <c r="C690" s="47"/>
      <c r="D690" s="47"/>
    </row>
    <row r="691" spans="1:4" ht="14.25" customHeight="1">
      <c r="A691" s="47"/>
      <c r="C691" s="47"/>
      <c r="D691" s="47"/>
    </row>
    <row r="692" spans="1:4" ht="14.25" customHeight="1">
      <c r="A692" s="47"/>
      <c r="C692" s="47"/>
      <c r="D692" s="47"/>
    </row>
    <row r="693" spans="1:4" ht="14.25" customHeight="1">
      <c r="A693" s="47"/>
      <c r="C693" s="47"/>
      <c r="D693" s="47"/>
    </row>
    <row r="694" spans="1:4" ht="14.25" customHeight="1">
      <c r="A694" s="47"/>
      <c r="C694" s="47"/>
      <c r="D694" s="47"/>
    </row>
    <row r="695" spans="1:4" ht="14.25" customHeight="1">
      <c r="A695" s="47"/>
      <c r="C695" s="47"/>
      <c r="D695" s="47"/>
    </row>
    <row r="696" spans="1:4" ht="14.25" customHeight="1">
      <c r="A696" s="47"/>
      <c r="C696" s="47"/>
      <c r="D696" s="47"/>
    </row>
    <row r="697" spans="1:4" ht="14.25" customHeight="1">
      <c r="A697" s="47"/>
      <c r="C697" s="47"/>
      <c r="D697" s="47"/>
    </row>
    <row r="698" spans="1:4" ht="14.25" customHeight="1">
      <c r="A698" s="47"/>
      <c r="C698" s="47"/>
      <c r="D698" s="47"/>
    </row>
    <row r="699" spans="1:4" ht="14.25" customHeight="1">
      <c r="A699" s="47"/>
      <c r="C699" s="47"/>
      <c r="D699" s="47"/>
    </row>
    <row r="700" spans="1:4" ht="14.25" customHeight="1">
      <c r="A700" s="47"/>
      <c r="C700" s="47"/>
      <c r="D700" s="47"/>
    </row>
    <row r="701" spans="1:4" ht="14.25" customHeight="1">
      <c r="A701" s="47"/>
      <c r="C701" s="47"/>
      <c r="D701" s="47"/>
    </row>
    <row r="702" spans="1:4" ht="14.25" customHeight="1">
      <c r="A702" s="47"/>
      <c r="C702" s="47"/>
      <c r="D702" s="47"/>
    </row>
    <row r="703" spans="1:4" ht="14.25" customHeight="1">
      <c r="A703" s="47"/>
      <c r="C703" s="47"/>
      <c r="D703" s="47"/>
    </row>
    <row r="704" spans="1:4" ht="14.25" customHeight="1">
      <c r="A704" s="47"/>
      <c r="C704" s="47"/>
      <c r="D704" s="47"/>
    </row>
    <row r="705" spans="1:4" ht="14.25" customHeight="1">
      <c r="A705" s="47"/>
      <c r="C705" s="47"/>
      <c r="D705" s="47"/>
    </row>
    <row r="706" spans="1:4" ht="14.25" customHeight="1">
      <c r="A706" s="47"/>
      <c r="C706" s="47"/>
      <c r="D706" s="47"/>
    </row>
    <row r="707" spans="1:4" ht="14.25" customHeight="1">
      <c r="A707" s="47"/>
      <c r="C707" s="47"/>
      <c r="D707" s="47"/>
    </row>
    <row r="708" spans="1:4" ht="14.25" customHeight="1">
      <c r="A708" s="47"/>
      <c r="C708" s="47"/>
      <c r="D708" s="47"/>
    </row>
    <row r="709" spans="1:4" ht="14.25" customHeight="1">
      <c r="A709" s="47"/>
      <c r="C709" s="47"/>
      <c r="D709" s="47"/>
    </row>
    <row r="710" spans="1:4" ht="14.25" customHeight="1">
      <c r="A710" s="47"/>
      <c r="C710" s="47"/>
      <c r="D710" s="47"/>
    </row>
    <row r="711" spans="1:4" ht="14.25" customHeight="1">
      <c r="A711" s="47"/>
      <c r="C711" s="47"/>
      <c r="D711" s="47"/>
    </row>
    <row r="712" spans="1:4" ht="14.25" customHeight="1">
      <c r="A712" s="47"/>
      <c r="C712" s="47"/>
      <c r="D712" s="47"/>
    </row>
    <row r="713" spans="1:4" ht="14.25" customHeight="1">
      <c r="A713" s="47"/>
      <c r="C713" s="47"/>
      <c r="D713" s="47"/>
    </row>
    <row r="714" spans="1:4" ht="14.25" customHeight="1">
      <c r="A714" s="47"/>
      <c r="C714" s="47"/>
      <c r="D714" s="47"/>
    </row>
    <row r="715" spans="1:4" ht="14.25" customHeight="1">
      <c r="A715" s="47"/>
      <c r="C715" s="47"/>
      <c r="D715" s="47"/>
    </row>
    <row r="716" spans="1:4" ht="14.25" customHeight="1">
      <c r="A716" s="47"/>
      <c r="C716" s="47"/>
      <c r="D716" s="47"/>
    </row>
    <row r="717" spans="1:4" ht="14.25" customHeight="1">
      <c r="A717" s="47"/>
      <c r="C717" s="47"/>
      <c r="D717" s="47"/>
    </row>
    <row r="718" spans="1:4" ht="14.25" customHeight="1">
      <c r="A718" s="47"/>
      <c r="C718" s="47"/>
      <c r="D718" s="47"/>
    </row>
    <row r="719" spans="1:4" ht="14.25" customHeight="1">
      <c r="A719" s="47"/>
      <c r="C719" s="47"/>
      <c r="D719" s="47"/>
    </row>
    <row r="720" spans="1:4" ht="14.25" customHeight="1">
      <c r="A720" s="47"/>
      <c r="C720" s="47"/>
      <c r="D720" s="47"/>
    </row>
    <row r="721" spans="1:4" ht="14.25" customHeight="1">
      <c r="A721" s="47"/>
      <c r="C721" s="47"/>
      <c r="D721" s="47"/>
    </row>
    <row r="722" spans="1:4" ht="14.25" customHeight="1">
      <c r="A722" s="47"/>
      <c r="C722" s="47"/>
      <c r="D722" s="47"/>
    </row>
    <row r="723" spans="1:4" ht="14.25" customHeight="1">
      <c r="A723" s="47"/>
      <c r="C723" s="47"/>
      <c r="D723" s="47"/>
    </row>
    <row r="724" spans="1:4" ht="14.25" customHeight="1">
      <c r="A724" s="47"/>
      <c r="C724" s="47"/>
      <c r="D724" s="47"/>
    </row>
    <row r="725" spans="1:4" ht="14.25" customHeight="1">
      <c r="A725" s="47"/>
      <c r="C725" s="47"/>
      <c r="D725" s="47"/>
    </row>
    <row r="726" spans="1:4" ht="14.25" customHeight="1">
      <c r="A726" s="47"/>
      <c r="C726" s="47"/>
      <c r="D726" s="47"/>
    </row>
    <row r="727" spans="1:4" ht="14.25" customHeight="1">
      <c r="A727" s="47"/>
      <c r="C727" s="47"/>
      <c r="D727" s="47"/>
    </row>
    <row r="728" spans="1:4" ht="14.25" customHeight="1">
      <c r="A728" s="47"/>
      <c r="C728" s="47"/>
      <c r="D728" s="47"/>
    </row>
    <row r="729" spans="1:4" ht="14.25" customHeight="1">
      <c r="A729" s="47"/>
      <c r="C729" s="47"/>
      <c r="D729" s="47"/>
    </row>
    <row r="730" spans="1:4" ht="14.25" customHeight="1">
      <c r="A730" s="47"/>
      <c r="C730" s="47"/>
      <c r="D730" s="47"/>
    </row>
    <row r="731" spans="1:4" ht="14.25" customHeight="1">
      <c r="A731" s="47"/>
      <c r="C731" s="47"/>
      <c r="D731" s="47"/>
    </row>
    <row r="732" spans="1:4" ht="14.25" customHeight="1">
      <c r="A732" s="47"/>
      <c r="C732" s="47"/>
      <c r="D732" s="47"/>
    </row>
    <row r="733" spans="1:4" ht="14.25" customHeight="1">
      <c r="A733" s="47"/>
      <c r="C733" s="47"/>
      <c r="D733" s="47"/>
    </row>
    <row r="734" spans="1:4" ht="14.25" customHeight="1">
      <c r="A734" s="47"/>
      <c r="C734" s="47"/>
      <c r="D734" s="47"/>
    </row>
    <row r="735" spans="1:4" ht="14.25" customHeight="1">
      <c r="A735" s="47"/>
      <c r="C735" s="47"/>
      <c r="D735" s="47"/>
    </row>
    <row r="736" spans="1:4" ht="14.25" customHeight="1">
      <c r="A736" s="47"/>
      <c r="C736" s="47"/>
      <c r="D736" s="47"/>
    </row>
    <row r="737" spans="1:4" ht="14.25" customHeight="1">
      <c r="A737" s="47"/>
      <c r="C737" s="47"/>
      <c r="D737" s="47"/>
    </row>
    <row r="738" spans="1:4" ht="14.25" customHeight="1">
      <c r="A738" s="47"/>
      <c r="C738" s="47"/>
      <c r="D738" s="47"/>
    </row>
    <row r="739" spans="1:4" ht="14.25" customHeight="1">
      <c r="A739" s="47"/>
      <c r="C739" s="47"/>
      <c r="D739" s="47"/>
    </row>
    <row r="740" spans="1:4" ht="14.25" customHeight="1">
      <c r="A740" s="47"/>
      <c r="C740" s="47"/>
      <c r="D740" s="47"/>
    </row>
    <row r="741" spans="1:4" ht="14.25" customHeight="1">
      <c r="A741" s="47"/>
      <c r="C741" s="47"/>
      <c r="D741" s="47"/>
    </row>
    <row r="742" spans="1:4" ht="14.25" customHeight="1">
      <c r="A742" s="47"/>
      <c r="C742" s="47"/>
      <c r="D742" s="47"/>
    </row>
    <row r="743" spans="1:4" ht="14.25" customHeight="1">
      <c r="A743" s="47"/>
      <c r="C743" s="47"/>
      <c r="D743" s="47"/>
    </row>
    <row r="744" spans="1:4" ht="14.25" customHeight="1">
      <c r="A744" s="47"/>
      <c r="C744" s="47"/>
      <c r="D744" s="47"/>
    </row>
    <row r="745" spans="1:4" ht="14.25" customHeight="1">
      <c r="A745" s="47"/>
      <c r="C745" s="47"/>
      <c r="D745" s="47"/>
    </row>
    <row r="746" spans="1:4" ht="14.25" customHeight="1">
      <c r="A746" s="47"/>
      <c r="C746" s="47"/>
      <c r="D746" s="47"/>
    </row>
    <row r="747" spans="1:4" ht="14.25" customHeight="1">
      <c r="A747" s="47"/>
      <c r="C747" s="47"/>
      <c r="D747" s="47"/>
    </row>
    <row r="748" spans="1:4" ht="14.25" customHeight="1">
      <c r="A748" s="47"/>
      <c r="C748" s="47"/>
      <c r="D748" s="47"/>
    </row>
    <row r="749" spans="1:4" ht="14.25" customHeight="1">
      <c r="A749" s="47"/>
      <c r="C749" s="47"/>
      <c r="D749" s="47"/>
    </row>
    <row r="750" spans="1:4" ht="14.25" customHeight="1">
      <c r="A750" s="47"/>
      <c r="C750" s="47"/>
      <c r="D750" s="47"/>
    </row>
    <row r="751" spans="1:4" ht="14.25" customHeight="1">
      <c r="A751" s="47"/>
      <c r="C751" s="47"/>
      <c r="D751" s="47"/>
    </row>
    <row r="752" spans="1:4" ht="14.25" customHeight="1">
      <c r="A752" s="47"/>
      <c r="C752" s="47"/>
      <c r="D752" s="47"/>
    </row>
    <row r="753" spans="1:4" ht="14.25" customHeight="1">
      <c r="A753" s="47"/>
      <c r="C753" s="47"/>
      <c r="D753" s="47"/>
    </row>
    <row r="754" spans="1:4" ht="14.25" customHeight="1">
      <c r="A754" s="47"/>
      <c r="C754" s="47"/>
      <c r="D754" s="47"/>
    </row>
    <row r="755" spans="1:4" ht="14.25" customHeight="1">
      <c r="A755" s="47"/>
      <c r="C755" s="47"/>
      <c r="D755" s="47"/>
    </row>
    <row r="756" spans="1:4" ht="14.25" customHeight="1">
      <c r="A756" s="47"/>
      <c r="C756" s="47"/>
      <c r="D756" s="47"/>
    </row>
    <row r="757" spans="1:4" ht="14.25" customHeight="1">
      <c r="A757" s="47"/>
      <c r="C757" s="47"/>
      <c r="D757" s="47"/>
    </row>
    <row r="758" spans="1:4" ht="14.25" customHeight="1">
      <c r="A758" s="47"/>
      <c r="C758" s="47"/>
      <c r="D758" s="47"/>
    </row>
    <row r="759" spans="1:4" ht="14.25" customHeight="1">
      <c r="A759" s="47"/>
      <c r="C759" s="47"/>
      <c r="D759" s="47"/>
    </row>
    <row r="760" spans="1:4" ht="14.25" customHeight="1">
      <c r="A760" s="47"/>
      <c r="C760" s="47"/>
      <c r="D760" s="47"/>
    </row>
    <row r="761" spans="1:4" ht="14.25" customHeight="1">
      <c r="A761" s="47"/>
      <c r="C761" s="47"/>
      <c r="D761" s="47"/>
    </row>
    <row r="762" spans="1:4" ht="14.25" customHeight="1">
      <c r="A762" s="47"/>
      <c r="C762" s="47"/>
      <c r="D762" s="47"/>
    </row>
    <row r="763" spans="1:4" ht="14.25" customHeight="1">
      <c r="A763" s="47"/>
      <c r="C763" s="47"/>
      <c r="D763" s="47"/>
    </row>
    <row r="764" spans="1:4" ht="14.25" customHeight="1">
      <c r="A764" s="47"/>
      <c r="C764" s="47"/>
      <c r="D764" s="47"/>
    </row>
    <row r="765" spans="1:4" ht="14.25" customHeight="1">
      <c r="A765" s="47"/>
      <c r="C765" s="47"/>
      <c r="D765" s="47"/>
    </row>
    <row r="766" spans="1:4" ht="14.25" customHeight="1">
      <c r="A766" s="47"/>
      <c r="C766" s="47"/>
      <c r="D766" s="47"/>
    </row>
    <row r="767" spans="1:4" ht="14.25" customHeight="1">
      <c r="A767" s="47"/>
      <c r="C767" s="47"/>
      <c r="D767" s="47"/>
    </row>
    <row r="768" spans="1:4" ht="14.25" customHeight="1">
      <c r="A768" s="47"/>
      <c r="C768" s="47"/>
      <c r="D768" s="47"/>
    </row>
    <row r="769" spans="1:4" ht="14.25" customHeight="1">
      <c r="A769" s="47"/>
      <c r="C769" s="47"/>
      <c r="D769" s="47"/>
    </row>
    <row r="770" spans="1:4" ht="14.25" customHeight="1">
      <c r="A770" s="47"/>
      <c r="C770" s="47"/>
      <c r="D770" s="47"/>
    </row>
    <row r="771" spans="1:4" ht="14.25" customHeight="1">
      <c r="A771" s="47"/>
      <c r="C771" s="47"/>
      <c r="D771" s="47"/>
    </row>
    <row r="772" spans="1:4" ht="14.25" customHeight="1">
      <c r="A772" s="47"/>
      <c r="C772" s="47"/>
      <c r="D772" s="47"/>
    </row>
    <row r="773" spans="1:4" ht="14.25" customHeight="1">
      <c r="A773" s="47"/>
      <c r="C773" s="47"/>
      <c r="D773" s="47"/>
    </row>
    <row r="774" spans="1:4" ht="14.25" customHeight="1">
      <c r="A774" s="47"/>
      <c r="C774" s="47"/>
      <c r="D774" s="47"/>
    </row>
    <row r="775" spans="1:4" ht="14.25" customHeight="1">
      <c r="A775" s="47"/>
      <c r="C775" s="47"/>
      <c r="D775" s="47"/>
    </row>
    <row r="776" spans="1:4" ht="14.25" customHeight="1">
      <c r="A776" s="47"/>
      <c r="C776" s="47"/>
      <c r="D776" s="47"/>
    </row>
    <row r="777" spans="1:4" ht="14.25" customHeight="1">
      <c r="A777" s="47"/>
      <c r="C777" s="47"/>
      <c r="D777" s="47"/>
    </row>
    <row r="778" spans="1:4" ht="14.25" customHeight="1">
      <c r="A778" s="47"/>
      <c r="C778" s="47"/>
      <c r="D778" s="47"/>
    </row>
    <row r="779" spans="1:4" ht="14.25" customHeight="1">
      <c r="A779" s="47"/>
      <c r="C779" s="47"/>
      <c r="D779" s="47"/>
    </row>
    <row r="780" spans="1:4" ht="14.25" customHeight="1">
      <c r="A780" s="47"/>
      <c r="C780" s="47"/>
      <c r="D780" s="47"/>
    </row>
    <row r="781" spans="1:4" ht="14.25" customHeight="1">
      <c r="A781" s="47"/>
      <c r="C781" s="47"/>
      <c r="D781" s="47"/>
    </row>
    <row r="782" spans="1:4" ht="14.25" customHeight="1">
      <c r="A782" s="47"/>
      <c r="C782" s="47"/>
      <c r="D782" s="47"/>
    </row>
    <row r="783" spans="1:4" ht="14.25" customHeight="1">
      <c r="A783" s="47"/>
      <c r="C783" s="47"/>
      <c r="D783" s="47"/>
    </row>
    <row r="784" spans="1:4" ht="14.25" customHeight="1">
      <c r="A784" s="47"/>
      <c r="C784" s="47"/>
      <c r="D784" s="47"/>
    </row>
    <row r="785" spans="1:4" ht="14.25" customHeight="1">
      <c r="A785" s="47"/>
      <c r="C785" s="47"/>
      <c r="D785" s="47"/>
    </row>
    <row r="786" spans="1:4" ht="14.25" customHeight="1">
      <c r="A786" s="47"/>
      <c r="C786" s="47"/>
      <c r="D786" s="47"/>
    </row>
    <row r="787" spans="1:4" ht="14.25" customHeight="1">
      <c r="A787" s="47"/>
      <c r="C787" s="47"/>
      <c r="D787" s="47"/>
    </row>
    <row r="788" spans="1:4" ht="14.25" customHeight="1">
      <c r="A788" s="47"/>
      <c r="C788" s="47"/>
      <c r="D788" s="47"/>
    </row>
    <row r="789" spans="1:4" ht="14.25" customHeight="1">
      <c r="A789" s="47"/>
      <c r="C789" s="47"/>
      <c r="D789" s="47"/>
    </row>
    <row r="790" spans="1:4" ht="14.25" customHeight="1">
      <c r="A790" s="47"/>
      <c r="C790" s="47"/>
      <c r="D790" s="47"/>
    </row>
    <row r="791" spans="1:4" ht="14.25" customHeight="1">
      <c r="A791" s="47"/>
      <c r="C791" s="47"/>
      <c r="D791" s="47"/>
    </row>
    <row r="792" spans="1:4" ht="14.25" customHeight="1">
      <c r="A792" s="47"/>
      <c r="C792" s="47"/>
      <c r="D792" s="47"/>
    </row>
    <row r="793" spans="1:4" ht="14.25" customHeight="1">
      <c r="A793" s="47"/>
      <c r="C793" s="47"/>
      <c r="D793" s="47"/>
    </row>
    <row r="794" spans="1:4" ht="14.25" customHeight="1">
      <c r="A794" s="47"/>
      <c r="C794" s="47"/>
      <c r="D794" s="47"/>
    </row>
    <row r="795" spans="1:4" ht="14.25" customHeight="1">
      <c r="A795" s="47"/>
      <c r="C795" s="47"/>
      <c r="D795" s="47"/>
    </row>
    <row r="796" spans="1:4" ht="14.25" customHeight="1">
      <c r="A796" s="47"/>
      <c r="C796" s="47"/>
      <c r="D796" s="47"/>
    </row>
    <row r="797" spans="1:4" ht="14.25" customHeight="1">
      <c r="A797" s="47"/>
      <c r="C797" s="47"/>
      <c r="D797" s="47"/>
    </row>
    <row r="798" spans="1:4" ht="14.25" customHeight="1">
      <c r="A798" s="47"/>
      <c r="C798" s="47"/>
      <c r="D798" s="47"/>
    </row>
    <row r="799" spans="1:4" ht="14.25" customHeight="1">
      <c r="A799" s="47"/>
      <c r="C799" s="47"/>
      <c r="D799" s="47"/>
    </row>
    <row r="800" spans="1:4" ht="14.25" customHeight="1">
      <c r="A800" s="47"/>
      <c r="C800" s="47"/>
      <c r="D800" s="47"/>
    </row>
    <row r="801" spans="1:4" ht="14.25" customHeight="1">
      <c r="A801" s="47"/>
      <c r="C801" s="47"/>
      <c r="D801" s="47"/>
    </row>
    <row r="802" spans="1:4" ht="14.25" customHeight="1">
      <c r="A802" s="47"/>
      <c r="C802" s="47"/>
      <c r="D802" s="47"/>
    </row>
    <row r="803" spans="1:4" ht="14.25" customHeight="1">
      <c r="A803" s="47"/>
      <c r="C803" s="47"/>
      <c r="D803" s="47"/>
    </row>
    <row r="804" spans="1:4" ht="14.25" customHeight="1">
      <c r="A804" s="47"/>
      <c r="C804" s="47"/>
      <c r="D804" s="47"/>
    </row>
    <row r="805" spans="1:4" ht="14.25" customHeight="1">
      <c r="A805" s="47"/>
      <c r="C805" s="47"/>
      <c r="D805" s="47"/>
    </row>
    <row r="806" spans="1:4" ht="14.25" customHeight="1">
      <c r="A806" s="47"/>
      <c r="C806" s="47"/>
      <c r="D806" s="47"/>
    </row>
    <row r="807" spans="1:4" ht="14.25" customHeight="1">
      <c r="A807" s="47"/>
      <c r="C807" s="47"/>
      <c r="D807" s="47"/>
    </row>
    <row r="808" spans="1:4" ht="14.25" customHeight="1">
      <c r="A808" s="47"/>
      <c r="C808" s="47"/>
      <c r="D808" s="47"/>
    </row>
    <row r="809" spans="1:4" ht="14.25" customHeight="1">
      <c r="A809" s="47"/>
      <c r="C809" s="47"/>
      <c r="D809" s="47"/>
    </row>
    <row r="810" spans="1:4" ht="14.25" customHeight="1">
      <c r="A810" s="47"/>
      <c r="C810" s="47"/>
      <c r="D810" s="47"/>
    </row>
    <row r="811" spans="1:4" ht="14.25" customHeight="1">
      <c r="A811" s="47"/>
      <c r="C811" s="47"/>
      <c r="D811" s="47"/>
    </row>
    <row r="812" spans="1:4" ht="14.25" customHeight="1">
      <c r="A812" s="47"/>
      <c r="C812" s="47"/>
      <c r="D812" s="47"/>
    </row>
    <row r="813" spans="1:4" ht="14.25" customHeight="1">
      <c r="A813" s="47"/>
      <c r="C813" s="47"/>
      <c r="D813" s="47"/>
    </row>
    <row r="814" spans="1:4" ht="14.25" customHeight="1">
      <c r="A814" s="47"/>
      <c r="C814" s="47"/>
      <c r="D814" s="47"/>
    </row>
    <row r="815" spans="1:4" ht="14.25" customHeight="1">
      <c r="A815" s="47"/>
      <c r="C815" s="47"/>
      <c r="D815" s="47"/>
    </row>
    <row r="816" spans="1:4" ht="14.25" customHeight="1">
      <c r="A816" s="47"/>
      <c r="C816" s="47"/>
      <c r="D816" s="47"/>
    </row>
    <row r="817" spans="1:4" ht="14.25" customHeight="1">
      <c r="A817" s="47"/>
      <c r="C817" s="47"/>
      <c r="D817" s="47"/>
    </row>
    <row r="818" spans="1:4" ht="14.25" customHeight="1">
      <c r="A818" s="47"/>
      <c r="C818" s="47"/>
      <c r="D818" s="47"/>
    </row>
    <row r="819" spans="1:4" ht="14.25" customHeight="1">
      <c r="A819" s="47"/>
      <c r="C819" s="47"/>
      <c r="D819" s="47"/>
    </row>
    <row r="820" spans="1:4" ht="14.25" customHeight="1">
      <c r="A820" s="47"/>
      <c r="C820" s="47"/>
      <c r="D820" s="47"/>
    </row>
    <row r="821" spans="1:4" ht="14.25" customHeight="1">
      <c r="A821" s="47"/>
      <c r="C821" s="47"/>
      <c r="D821" s="47"/>
    </row>
    <row r="822" spans="1:4" ht="14.25" customHeight="1">
      <c r="A822" s="47"/>
      <c r="C822" s="47"/>
      <c r="D822" s="47"/>
    </row>
    <row r="823" spans="1:4" ht="14.25" customHeight="1">
      <c r="A823" s="47"/>
      <c r="C823" s="47"/>
      <c r="D823" s="47"/>
    </row>
    <row r="824" spans="1:4" ht="14.25" customHeight="1">
      <c r="A824" s="47"/>
      <c r="C824" s="47"/>
      <c r="D824" s="47"/>
    </row>
    <row r="825" spans="1:4" ht="14.25" customHeight="1">
      <c r="A825" s="47"/>
      <c r="C825" s="47"/>
      <c r="D825" s="47"/>
    </row>
    <row r="826" spans="1:4" ht="14.25" customHeight="1">
      <c r="A826" s="47"/>
      <c r="C826" s="47"/>
      <c r="D826" s="47"/>
    </row>
    <row r="827" spans="1:4" ht="14.25" customHeight="1">
      <c r="A827" s="47"/>
      <c r="C827" s="47"/>
      <c r="D827" s="47"/>
    </row>
    <row r="828" spans="1:4" ht="14.25" customHeight="1">
      <c r="A828" s="47"/>
      <c r="C828" s="47"/>
      <c r="D828" s="47"/>
    </row>
    <row r="829" spans="1:4" ht="14.25" customHeight="1">
      <c r="A829" s="47"/>
      <c r="C829" s="47"/>
      <c r="D829" s="47"/>
    </row>
    <row r="830" spans="1:4" ht="14.25" customHeight="1">
      <c r="A830" s="47"/>
      <c r="C830" s="47"/>
      <c r="D830" s="47"/>
    </row>
    <row r="831" spans="1:4" ht="14.25" customHeight="1">
      <c r="A831" s="47"/>
      <c r="C831" s="47"/>
      <c r="D831" s="47"/>
    </row>
    <row r="832" spans="1:4" ht="14.25" customHeight="1">
      <c r="A832" s="47"/>
      <c r="C832" s="47"/>
      <c r="D832" s="47"/>
    </row>
    <row r="833" spans="1:4" ht="14.25" customHeight="1">
      <c r="A833" s="47"/>
      <c r="C833" s="47"/>
      <c r="D833" s="47"/>
    </row>
    <row r="834" spans="1:4" ht="14.25" customHeight="1">
      <c r="A834" s="47"/>
      <c r="C834" s="47"/>
      <c r="D834" s="47"/>
    </row>
    <row r="835" spans="1:4" ht="14.25" customHeight="1">
      <c r="A835" s="47"/>
      <c r="C835" s="47"/>
      <c r="D835" s="47"/>
    </row>
    <row r="836" spans="1:4" ht="14.25" customHeight="1">
      <c r="A836" s="47"/>
      <c r="C836" s="47"/>
      <c r="D836" s="47"/>
    </row>
    <row r="837" spans="1:4" ht="14.25" customHeight="1">
      <c r="A837" s="47"/>
      <c r="C837" s="47"/>
      <c r="D837" s="47"/>
    </row>
    <row r="838" spans="1:4" ht="14.25" customHeight="1">
      <c r="A838" s="47"/>
      <c r="C838" s="47"/>
      <c r="D838" s="47"/>
    </row>
    <row r="839" spans="1:4" ht="14.25" customHeight="1">
      <c r="A839" s="47"/>
      <c r="C839" s="47"/>
      <c r="D839" s="47"/>
    </row>
    <row r="840" spans="1:4" ht="14.25" customHeight="1">
      <c r="A840" s="47"/>
      <c r="C840" s="47"/>
      <c r="D840" s="47"/>
    </row>
    <row r="841" spans="1:4" ht="14.25" customHeight="1">
      <c r="A841" s="47"/>
      <c r="C841" s="47"/>
      <c r="D841" s="47"/>
    </row>
    <row r="842" spans="1:4" ht="14.25" customHeight="1">
      <c r="A842" s="47"/>
      <c r="C842" s="47"/>
      <c r="D842" s="47"/>
    </row>
    <row r="843" spans="1:4" ht="14.25" customHeight="1">
      <c r="A843" s="47"/>
      <c r="C843" s="47"/>
      <c r="D843" s="47"/>
    </row>
    <row r="844" spans="1:4" ht="14.25" customHeight="1">
      <c r="A844" s="47"/>
      <c r="C844" s="47"/>
      <c r="D844" s="47"/>
    </row>
    <row r="845" spans="1:4" ht="14.25" customHeight="1">
      <c r="A845" s="47"/>
      <c r="C845" s="47"/>
      <c r="D845" s="47"/>
    </row>
    <row r="846" spans="1:4" ht="14.25" customHeight="1">
      <c r="A846" s="47"/>
      <c r="C846" s="47"/>
      <c r="D846" s="47"/>
    </row>
    <row r="847" spans="1:4" ht="14.25" customHeight="1">
      <c r="A847" s="47"/>
      <c r="C847" s="47"/>
      <c r="D847" s="47"/>
    </row>
    <row r="848" spans="1:4" ht="14.25" customHeight="1">
      <c r="A848" s="47"/>
      <c r="C848" s="47"/>
      <c r="D848" s="47"/>
    </row>
    <row r="849" spans="1:4" ht="14.25" customHeight="1">
      <c r="A849" s="47"/>
      <c r="C849" s="47"/>
      <c r="D849" s="47"/>
    </row>
    <row r="850" spans="1:4" ht="14.25" customHeight="1">
      <c r="A850" s="47"/>
      <c r="C850" s="47"/>
      <c r="D850" s="47"/>
    </row>
    <row r="851" spans="1:4" ht="14.25" customHeight="1">
      <c r="A851" s="47"/>
      <c r="C851" s="47"/>
      <c r="D851" s="47"/>
    </row>
    <row r="852" spans="1:4" ht="14.25" customHeight="1">
      <c r="A852" s="47"/>
      <c r="C852" s="47"/>
      <c r="D852" s="47"/>
    </row>
    <row r="853" spans="1:4" ht="14.25" customHeight="1">
      <c r="A853" s="47"/>
      <c r="C853" s="47"/>
      <c r="D853" s="47"/>
    </row>
    <row r="854" spans="1:4" ht="14.25" customHeight="1">
      <c r="A854" s="47"/>
      <c r="C854" s="47"/>
      <c r="D854" s="47"/>
    </row>
    <row r="855" spans="1:4" ht="14.25" customHeight="1">
      <c r="A855" s="47"/>
      <c r="C855" s="47"/>
      <c r="D855" s="47"/>
    </row>
    <row r="856" spans="1:4" ht="14.25" customHeight="1">
      <c r="A856" s="47"/>
      <c r="C856" s="47"/>
      <c r="D856" s="47"/>
    </row>
    <row r="857" spans="1:4" ht="14.25" customHeight="1">
      <c r="A857" s="47"/>
      <c r="C857" s="47"/>
      <c r="D857" s="47"/>
    </row>
    <row r="858" spans="1:4" ht="14.25" customHeight="1">
      <c r="A858" s="47"/>
      <c r="C858" s="47"/>
      <c r="D858" s="47"/>
    </row>
    <row r="859" spans="1:4" ht="14.25" customHeight="1">
      <c r="A859" s="47"/>
      <c r="C859" s="47"/>
      <c r="D859" s="47"/>
    </row>
    <row r="860" spans="1:4" ht="14.25" customHeight="1">
      <c r="A860" s="47"/>
      <c r="C860" s="47"/>
      <c r="D860" s="47"/>
    </row>
    <row r="861" spans="1:4" ht="14.25" customHeight="1">
      <c r="A861" s="47"/>
      <c r="C861" s="47"/>
      <c r="D861" s="47"/>
    </row>
    <row r="862" spans="1:4" ht="14.25" customHeight="1">
      <c r="A862" s="47"/>
      <c r="C862" s="47"/>
      <c r="D862" s="47"/>
    </row>
    <row r="863" spans="1:4" ht="14.25" customHeight="1">
      <c r="A863" s="47"/>
      <c r="C863" s="47"/>
      <c r="D863" s="47"/>
    </row>
    <row r="864" spans="1:4" ht="14.25" customHeight="1">
      <c r="A864" s="47"/>
      <c r="C864" s="47"/>
      <c r="D864" s="47"/>
    </row>
    <row r="865" spans="1:4" ht="14.25" customHeight="1">
      <c r="A865" s="47"/>
      <c r="C865" s="47"/>
      <c r="D865" s="47"/>
    </row>
    <row r="866" spans="1:4" ht="14.25" customHeight="1">
      <c r="A866" s="47"/>
      <c r="C866" s="47"/>
      <c r="D866" s="47"/>
    </row>
    <row r="867" spans="1:4" ht="14.25" customHeight="1">
      <c r="A867" s="47"/>
      <c r="C867" s="47"/>
      <c r="D867" s="47"/>
    </row>
    <row r="868" spans="1:4" ht="14.25" customHeight="1">
      <c r="A868" s="47"/>
      <c r="C868" s="47"/>
      <c r="D868" s="47"/>
    </row>
    <row r="869" spans="1:4" ht="14.25" customHeight="1">
      <c r="A869" s="47"/>
      <c r="C869" s="47"/>
      <c r="D869" s="47"/>
    </row>
    <row r="870" spans="1:4" ht="14.25" customHeight="1">
      <c r="A870" s="47"/>
      <c r="C870" s="47"/>
      <c r="D870" s="47"/>
    </row>
    <row r="871" spans="1:4" ht="14.25" customHeight="1">
      <c r="A871" s="47"/>
      <c r="C871" s="47"/>
      <c r="D871" s="47"/>
    </row>
    <row r="872" spans="1:4" ht="14.25" customHeight="1">
      <c r="A872" s="47"/>
      <c r="C872" s="47"/>
      <c r="D872" s="47"/>
    </row>
    <row r="873" spans="1:4" ht="14.25" customHeight="1">
      <c r="A873" s="47"/>
      <c r="C873" s="47"/>
      <c r="D873" s="47"/>
    </row>
    <row r="874" spans="1:4" ht="14.25" customHeight="1">
      <c r="A874" s="47"/>
      <c r="C874" s="47"/>
      <c r="D874" s="47"/>
    </row>
    <row r="875" spans="1:4" ht="14.25" customHeight="1">
      <c r="A875" s="47"/>
      <c r="C875" s="47"/>
      <c r="D875" s="47"/>
    </row>
    <row r="876" spans="1:4" ht="14.25" customHeight="1">
      <c r="A876" s="47"/>
      <c r="C876" s="47"/>
      <c r="D876" s="47"/>
    </row>
    <row r="877" spans="1:4" ht="14.25" customHeight="1">
      <c r="A877" s="47"/>
      <c r="C877" s="47"/>
      <c r="D877" s="47"/>
    </row>
    <row r="878" spans="1:4" ht="14.25" customHeight="1">
      <c r="A878" s="47"/>
      <c r="C878" s="47"/>
      <c r="D878" s="47"/>
    </row>
    <row r="879" spans="1:4" ht="14.25" customHeight="1">
      <c r="A879" s="47"/>
      <c r="C879" s="47"/>
      <c r="D879" s="47"/>
    </row>
    <row r="880" spans="1:4" ht="14.25" customHeight="1">
      <c r="A880" s="47"/>
      <c r="C880" s="47"/>
      <c r="D880" s="47"/>
    </row>
    <row r="881" spans="1:4" ht="14.25" customHeight="1">
      <c r="A881" s="47"/>
      <c r="C881" s="47"/>
      <c r="D881" s="47"/>
    </row>
    <row r="882" spans="1:4" ht="14.25" customHeight="1">
      <c r="A882" s="47"/>
      <c r="C882" s="47"/>
      <c r="D882" s="47"/>
    </row>
    <row r="883" spans="1:4" ht="14.25" customHeight="1">
      <c r="A883" s="47"/>
      <c r="C883" s="47"/>
      <c r="D883" s="47"/>
    </row>
    <row r="884" spans="1:4" ht="14.25" customHeight="1">
      <c r="A884" s="47"/>
      <c r="C884" s="47"/>
      <c r="D884" s="47"/>
    </row>
    <row r="885" spans="1:4" ht="14.25" customHeight="1">
      <c r="A885" s="47"/>
      <c r="C885" s="47"/>
      <c r="D885" s="47"/>
    </row>
    <row r="886" spans="1:4" ht="14.25" customHeight="1">
      <c r="A886" s="47"/>
      <c r="C886" s="47"/>
      <c r="D886" s="47"/>
    </row>
    <row r="887" spans="1:4" ht="14.25" customHeight="1">
      <c r="A887" s="47"/>
      <c r="C887" s="47"/>
      <c r="D887" s="47"/>
    </row>
    <row r="888" spans="1:4" ht="14.25" customHeight="1">
      <c r="A888" s="47"/>
      <c r="C888" s="47"/>
      <c r="D888" s="47"/>
    </row>
    <row r="889" spans="1:4" ht="14.25" customHeight="1">
      <c r="A889" s="47"/>
      <c r="C889" s="47"/>
      <c r="D889" s="47"/>
    </row>
    <row r="890" spans="1:4" ht="14.25" customHeight="1">
      <c r="A890" s="47"/>
      <c r="C890" s="47"/>
      <c r="D890" s="47"/>
    </row>
    <row r="891" spans="1:4" ht="14.25" customHeight="1">
      <c r="A891" s="47"/>
      <c r="C891" s="47"/>
      <c r="D891" s="47"/>
    </row>
    <row r="892" spans="1:4" ht="14.25" customHeight="1">
      <c r="A892" s="47"/>
      <c r="C892" s="47"/>
      <c r="D892" s="47"/>
    </row>
    <row r="893" spans="1:4" ht="14.25" customHeight="1">
      <c r="A893" s="47"/>
      <c r="C893" s="47"/>
      <c r="D893" s="47"/>
    </row>
    <row r="894" spans="1:4" ht="14.25" customHeight="1">
      <c r="A894" s="47"/>
      <c r="C894" s="47"/>
      <c r="D894" s="47"/>
    </row>
    <row r="895" spans="1:4" ht="14.25" customHeight="1">
      <c r="A895" s="47"/>
      <c r="C895" s="47"/>
      <c r="D895" s="47"/>
    </row>
    <row r="896" spans="1:4" ht="14.25" customHeight="1">
      <c r="A896" s="47"/>
      <c r="C896" s="47"/>
      <c r="D896" s="47"/>
    </row>
    <row r="897" spans="1:4" ht="14.25" customHeight="1">
      <c r="A897" s="47"/>
      <c r="C897" s="47"/>
      <c r="D897" s="47"/>
    </row>
    <row r="898" spans="1:4" ht="14.25" customHeight="1">
      <c r="A898" s="47"/>
      <c r="C898" s="47"/>
      <c r="D898" s="47"/>
    </row>
    <row r="899" spans="1:4" ht="14.25" customHeight="1">
      <c r="A899" s="47"/>
      <c r="C899" s="47"/>
      <c r="D899" s="47"/>
    </row>
    <row r="900" spans="1:4" ht="14.25" customHeight="1">
      <c r="A900" s="47"/>
      <c r="C900" s="47"/>
      <c r="D900" s="47"/>
    </row>
    <row r="901" spans="1:4" ht="14.25" customHeight="1">
      <c r="A901" s="47"/>
      <c r="C901" s="47"/>
      <c r="D901" s="47"/>
    </row>
    <row r="902" spans="1:4" ht="14.25" customHeight="1">
      <c r="A902" s="47"/>
      <c r="C902" s="47"/>
      <c r="D902" s="47"/>
    </row>
    <row r="903" spans="1:4" ht="14.25" customHeight="1">
      <c r="A903" s="47"/>
      <c r="C903" s="47"/>
      <c r="D903" s="47"/>
    </row>
    <row r="904" spans="1:4" ht="14.25" customHeight="1">
      <c r="A904" s="47"/>
      <c r="C904" s="47"/>
      <c r="D904" s="47"/>
    </row>
    <row r="905" spans="1:4" ht="14.25" customHeight="1">
      <c r="A905" s="47"/>
      <c r="C905" s="47"/>
      <c r="D905" s="47"/>
    </row>
    <row r="906" spans="1:4" ht="14.25" customHeight="1">
      <c r="A906" s="47"/>
      <c r="C906" s="47"/>
      <c r="D906" s="47"/>
    </row>
    <row r="907" spans="1:4" ht="14.25" customHeight="1">
      <c r="A907" s="47"/>
      <c r="C907" s="47"/>
      <c r="D907" s="47"/>
    </row>
    <row r="908" spans="1:4" ht="14.25" customHeight="1">
      <c r="A908" s="47"/>
      <c r="C908" s="47"/>
      <c r="D908" s="47"/>
    </row>
    <row r="909" spans="1:4" ht="14.25" customHeight="1">
      <c r="A909" s="47"/>
      <c r="C909" s="47"/>
      <c r="D909" s="47"/>
    </row>
    <row r="910" spans="1:4" ht="14.25" customHeight="1">
      <c r="A910" s="47"/>
      <c r="C910" s="47"/>
      <c r="D910" s="47"/>
    </row>
    <row r="911" spans="1:4" ht="14.25" customHeight="1">
      <c r="A911" s="47"/>
      <c r="C911" s="47"/>
      <c r="D911" s="47"/>
    </row>
    <row r="912" spans="1:4" ht="14.25" customHeight="1">
      <c r="A912" s="47"/>
      <c r="C912" s="47"/>
      <c r="D912" s="47"/>
    </row>
    <row r="913" spans="1:4" ht="14.25" customHeight="1">
      <c r="A913" s="47"/>
      <c r="C913" s="47"/>
      <c r="D913" s="47"/>
    </row>
    <row r="914" spans="1:4" ht="14.25" customHeight="1">
      <c r="A914" s="47"/>
      <c r="C914" s="47"/>
      <c r="D914" s="47"/>
    </row>
    <row r="915" spans="1:4" ht="14.25" customHeight="1">
      <c r="A915" s="47"/>
      <c r="C915" s="47"/>
      <c r="D915" s="47"/>
    </row>
    <row r="916" spans="1:4" ht="14.25" customHeight="1">
      <c r="A916" s="47"/>
      <c r="C916" s="47"/>
      <c r="D916" s="47"/>
    </row>
    <row r="917" spans="1:4" ht="14.25" customHeight="1">
      <c r="A917" s="47"/>
      <c r="C917" s="47"/>
      <c r="D917" s="47"/>
    </row>
    <row r="918" spans="1:4" ht="14.25" customHeight="1">
      <c r="A918" s="47"/>
      <c r="C918" s="47"/>
      <c r="D918" s="47"/>
    </row>
    <row r="919" spans="1:4" ht="14.25" customHeight="1">
      <c r="A919" s="47"/>
      <c r="C919" s="47"/>
      <c r="D919" s="47"/>
    </row>
    <row r="920" spans="1:4" ht="14.25" customHeight="1">
      <c r="A920" s="47"/>
      <c r="C920" s="47"/>
      <c r="D920" s="47"/>
    </row>
    <row r="921" spans="1:4" ht="14.25" customHeight="1">
      <c r="A921" s="47"/>
      <c r="C921" s="47"/>
      <c r="D921" s="47"/>
    </row>
    <row r="922" spans="1:4" ht="14.25" customHeight="1">
      <c r="A922" s="47"/>
      <c r="C922" s="47"/>
      <c r="D922" s="47"/>
    </row>
    <row r="923" spans="1:4" ht="14.25" customHeight="1">
      <c r="A923" s="47"/>
      <c r="C923" s="47"/>
      <c r="D923" s="47"/>
    </row>
    <row r="924" spans="1:4" ht="14.25" customHeight="1">
      <c r="A924" s="47"/>
      <c r="C924" s="47"/>
      <c r="D924" s="47"/>
    </row>
    <row r="925" spans="1:4" ht="14.25" customHeight="1">
      <c r="A925" s="47"/>
      <c r="C925" s="47"/>
      <c r="D925" s="47"/>
    </row>
    <row r="926" spans="1:4" ht="14.25" customHeight="1">
      <c r="A926" s="47"/>
      <c r="C926" s="47"/>
      <c r="D926" s="47"/>
    </row>
    <row r="927" spans="1:4" ht="14.25" customHeight="1">
      <c r="A927" s="47"/>
      <c r="C927" s="47"/>
      <c r="D927" s="47"/>
    </row>
    <row r="928" spans="1:4" ht="14.25" customHeight="1">
      <c r="A928" s="47"/>
      <c r="C928" s="47"/>
      <c r="D928" s="47"/>
    </row>
    <row r="929" spans="1:4" ht="14.25" customHeight="1">
      <c r="A929" s="47"/>
      <c r="C929" s="47"/>
      <c r="D929" s="47"/>
    </row>
    <row r="930" spans="1:4" ht="14.25" customHeight="1">
      <c r="A930" s="47"/>
      <c r="C930" s="47"/>
      <c r="D930" s="47"/>
    </row>
    <row r="931" spans="1:4" ht="14.25" customHeight="1">
      <c r="A931" s="47"/>
      <c r="C931" s="47"/>
      <c r="D931" s="47"/>
    </row>
    <row r="932" spans="1:4" ht="14.25" customHeight="1">
      <c r="A932" s="47"/>
      <c r="C932" s="47"/>
      <c r="D932" s="47"/>
    </row>
    <row r="933" spans="1:4" ht="14.25" customHeight="1">
      <c r="A933" s="47"/>
      <c r="C933" s="47"/>
      <c r="D933" s="47"/>
    </row>
    <row r="934" spans="1:4" ht="14.25" customHeight="1">
      <c r="A934" s="47"/>
      <c r="C934" s="47"/>
      <c r="D934" s="47"/>
    </row>
    <row r="935" spans="1:4" ht="14.25" customHeight="1">
      <c r="A935" s="47"/>
      <c r="C935" s="47"/>
      <c r="D935" s="47"/>
    </row>
    <row r="936" spans="1:4" ht="14.25" customHeight="1">
      <c r="A936" s="47"/>
      <c r="C936" s="47"/>
      <c r="D936" s="47"/>
    </row>
    <row r="937" spans="1:4" ht="14.25" customHeight="1">
      <c r="A937" s="47"/>
      <c r="C937" s="47"/>
      <c r="D937" s="47"/>
    </row>
    <row r="938" spans="1:4" ht="14.25" customHeight="1">
      <c r="A938" s="47"/>
      <c r="C938" s="47"/>
      <c r="D938" s="47"/>
    </row>
    <row r="939" spans="1:4" ht="14.25" customHeight="1">
      <c r="A939" s="47"/>
      <c r="C939" s="47"/>
      <c r="D939" s="47"/>
    </row>
    <row r="940" spans="1:4" ht="14.25" customHeight="1">
      <c r="A940" s="47"/>
      <c r="C940" s="47"/>
      <c r="D940" s="47"/>
    </row>
    <row r="941" spans="1:4" ht="14.25" customHeight="1">
      <c r="A941" s="47"/>
      <c r="C941" s="47"/>
      <c r="D941" s="47"/>
    </row>
    <row r="942" spans="1:4" ht="14.25" customHeight="1">
      <c r="A942" s="47"/>
      <c r="C942" s="47"/>
      <c r="D942" s="47"/>
    </row>
    <row r="943" spans="1:4" ht="14.25" customHeight="1">
      <c r="A943" s="47"/>
      <c r="C943" s="47"/>
      <c r="D943" s="47"/>
    </row>
    <row r="944" spans="1:4" ht="14.25" customHeight="1">
      <c r="A944" s="47"/>
      <c r="C944" s="47"/>
      <c r="D944" s="47"/>
    </row>
    <row r="945" spans="1:4" ht="14.25" customHeight="1">
      <c r="A945" s="47"/>
      <c r="C945" s="47"/>
      <c r="D945" s="47"/>
    </row>
    <row r="946" spans="1:4" ht="14.25" customHeight="1">
      <c r="A946" s="47"/>
      <c r="C946" s="47"/>
      <c r="D946" s="47"/>
    </row>
    <row r="947" spans="1:4" ht="14.25" customHeight="1">
      <c r="A947" s="47"/>
      <c r="C947" s="47"/>
      <c r="D947" s="47"/>
    </row>
    <row r="948" spans="1:4" ht="14.25" customHeight="1">
      <c r="A948" s="47"/>
      <c r="C948" s="47"/>
      <c r="D948" s="47"/>
    </row>
    <row r="949" spans="1:4" ht="14.25" customHeight="1">
      <c r="A949" s="47"/>
      <c r="C949" s="47"/>
      <c r="D949" s="47"/>
    </row>
    <row r="950" spans="1:4" ht="14.25" customHeight="1">
      <c r="A950" s="47"/>
      <c r="C950" s="47"/>
      <c r="D950" s="47"/>
    </row>
    <row r="951" spans="1:4" ht="14.25" customHeight="1">
      <c r="A951" s="47"/>
      <c r="C951" s="47"/>
      <c r="D951" s="47"/>
    </row>
    <row r="952" spans="1:4" ht="14.25" customHeight="1">
      <c r="A952" s="47"/>
      <c r="C952" s="47"/>
      <c r="D952" s="47"/>
    </row>
    <row r="953" spans="1:4" ht="14.25" customHeight="1">
      <c r="A953" s="47"/>
      <c r="C953" s="47"/>
      <c r="D953" s="47"/>
    </row>
    <row r="954" spans="1:4" ht="14.25" customHeight="1">
      <c r="A954" s="47"/>
      <c r="C954" s="47"/>
      <c r="D954" s="47"/>
    </row>
    <row r="955" spans="1:4" ht="14.25" customHeight="1">
      <c r="A955" s="47"/>
      <c r="C955" s="47"/>
      <c r="D955" s="47"/>
    </row>
    <row r="956" spans="1:4" ht="14.25" customHeight="1">
      <c r="A956" s="47"/>
      <c r="C956" s="47"/>
      <c r="D956" s="47"/>
    </row>
    <row r="957" spans="1:4" ht="14.25" customHeight="1">
      <c r="A957" s="47"/>
      <c r="C957" s="47"/>
      <c r="D957" s="47"/>
    </row>
    <row r="958" spans="1:4" ht="14.25" customHeight="1">
      <c r="A958" s="47"/>
      <c r="C958" s="47"/>
      <c r="D958" s="47"/>
    </row>
    <row r="959" spans="1:4" ht="14.25" customHeight="1">
      <c r="A959" s="47"/>
      <c r="C959" s="47"/>
      <c r="D959" s="47"/>
    </row>
    <row r="960" spans="1:4" ht="14.25" customHeight="1">
      <c r="A960" s="47"/>
      <c r="C960" s="47"/>
      <c r="D960" s="47"/>
    </row>
    <row r="961" spans="1:4" ht="14.25" customHeight="1">
      <c r="A961" s="47"/>
      <c r="C961" s="47"/>
      <c r="D961" s="47"/>
    </row>
    <row r="962" spans="1:4" ht="14.25" customHeight="1">
      <c r="A962" s="47"/>
      <c r="C962" s="47"/>
      <c r="D962" s="47"/>
    </row>
    <row r="963" spans="1:4" ht="14.25" customHeight="1">
      <c r="A963" s="47"/>
      <c r="C963" s="47"/>
      <c r="D963" s="47"/>
    </row>
    <row r="964" spans="1:4" ht="14.25" customHeight="1">
      <c r="A964" s="47"/>
      <c r="C964" s="47"/>
      <c r="D964" s="47"/>
    </row>
    <row r="965" spans="1:4" ht="14.25" customHeight="1">
      <c r="A965" s="47"/>
      <c r="C965" s="47"/>
      <c r="D965" s="47"/>
    </row>
    <row r="966" spans="1:4" ht="14.25" customHeight="1">
      <c r="A966" s="47"/>
      <c r="C966" s="47"/>
      <c r="D966" s="47"/>
    </row>
    <row r="967" spans="1:4" ht="14.25" customHeight="1">
      <c r="A967" s="47"/>
      <c r="C967" s="47"/>
      <c r="D967" s="47"/>
    </row>
    <row r="968" spans="1:4" ht="14.25" customHeight="1">
      <c r="A968" s="47"/>
      <c r="C968" s="47"/>
      <c r="D968" s="47"/>
    </row>
    <row r="969" spans="1:4" ht="14.25" customHeight="1">
      <c r="A969" s="47"/>
      <c r="C969" s="47"/>
      <c r="D969" s="47"/>
    </row>
    <row r="970" spans="1:4" ht="14.25" customHeight="1">
      <c r="A970" s="47"/>
      <c r="C970" s="47"/>
      <c r="D970" s="47"/>
    </row>
    <row r="971" spans="1:4" ht="14.25" customHeight="1">
      <c r="A971" s="47"/>
      <c r="C971" s="47"/>
      <c r="D971" s="47"/>
    </row>
    <row r="972" spans="1:4" ht="14.25" customHeight="1">
      <c r="A972" s="47"/>
      <c r="C972" s="47"/>
      <c r="D972" s="47"/>
    </row>
    <row r="973" spans="1:4" ht="14.25" customHeight="1">
      <c r="A973" s="47"/>
      <c r="C973" s="47"/>
      <c r="D973" s="47"/>
    </row>
    <row r="974" spans="1:4" ht="14.25" customHeight="1">
      <c r="A974" s="47"/>
      <c r="C974" s="47"/>
      <c r="D974" s="47"/>
    </row>
    <row r="975" spans="1:4" ht="14.25" customHeight="1">
      <c r="A975" s="47"/>
      <c r="C975" s="47"/>
      <c r="D975" s="47"/>
    </row>
    <row r="976" spans="1:4" ht="14.25" customHeight="1">
      <c r="A976" s="47"/>
      <c r="C976" s="47"/>
      <c r="D976" s="47"/>
    </row>
    <row r="977" spans="1:4" ht="14.25" customHeight="1">
      <c r="A977" s="47"/>
      <c r="C977" s="47"/>
      <c r="D977" s="47"/>
    </row>
    <row r="978" spans="1:4" ht="14.25" customHeight="1">
      <c r="A978" s="47"/>
      <c r="C978" s="47"/>
      <c r="D978" s="47"/>
    </row>
    <row r="979" spans="1:4" ht="14.25" customHeight="1">
      <c r="A979" s="47"/>
      <c r="C979" s="47"/>
      <c r="D979" s="47"/>
    </row>
    <row r="980" spans="1:4" ht="14.25" customHeight="1">
      <c r="A980" s="47"/>
      <c r="C980" s="47"/>
      <c r="D980" s="47"/>
    </row>
    <row r="981" spans="1:4" ht="14.25" customHeight="1">
      <c r="A981" s="47"/>
      <c r="C981" s="47"/>
      <c r="D981" s="47"/>
    </row>
    <row r="982" spans="1:4" ht="14.25" customHeight="1">
      <c r="A982" s="47"/>
      <c r="C982" s="47"/>
      <c r="D982" s="47"/>
    </row>
    <row r="983" spans="1:4" ht="14.25" customHeight="1">
      <c r="A983" s="47"/>
      <c r="C983" s="47"/>
      <c r="D983" s="47"/>
    </row>
    <row r="984" spans="1:4" ht="14.25" customHeight="1">
      <c r="A984" s="47"/>
      <c r="C984" s="47"/>
      <c r="D984" s="47"/>
    </row>
    <row r="985" spans="1:4" ht="14.25" customHeight="1">
      <c r="A985" s="47"/>
      <c r="C985" s="47"/>
      <c r="D985" s="47"/>
    </row>
    <row r="986" spans="1:4" ht="14.25" customHeight="1">
      <c r="A986" s="47"/>
      <c r="C986" s="47"/>
      <c r="D986" s="47"/>
    </row>
    <row r="987" spans="1:4" ht="14.25" customHeight="1">
      <c r="A987" s="47"/>
      <c r="C987" s="47"/>
      <c r="D987" s="47"/>
    </row>
    <row r="988" spans="1:4" ht="14.25" customHeight="1">
      <c r="A988" s="47"/>
      <c r="C988" s="47"/>
      <c r="D988" s="47"/>
    </row>
    <row r="989" spans="1:4" ht="14.25" customHeight="1">
      <c r="A989" s="47"/>
      <c r="C989" s="47"/>
      <c r="D989" s="47"/>
    </row>
    <row r="990" spans="1:4" ht="14.25" customHeight="1">
      <c r="A990" s="47"/>
      <c r="C990" s="47"/>
      <c r="D990" s="47"/>
    </row>
    <row r="991" spans="1:4" ht="14.25" customHeight="1">
      <c r="A991" s="47"/>
      <c r="C991" s="47"/>
      <c r="D991" s="47"/>
    </row>
    <row r="992" spans="1:4" ht="14.25" customHeight="1">
      <c r="A992" s="47"/>
      <c r="C992" s="47"/>
      <c r="D992" s="47"/>
    </row>
    <row r="993" spans="1:4" ht="14.25" customHeight="1">
      <c r="A993" s="47"/>
      <c r="C993" s="47"/>
      <c r="D993" s="47"/>
    </row>
    <row r="994" spans="1:4" ht="14.25" customHeight="1">
      <c r="A994" s="47"/>
      <c r="C994" s="47"/>
      <c r="D994" s="47"/>
    </row>
    <row r="995" spans="1:4" ht="14.25" customHeight="1">
      <c r="A995" s="47"/>
      <c r="C995" s="47"/>
      <c r="D995" s="47"/>
    </row>
    <row r="996" spans="1:4" ht="14.25" customHeight="1">
      <c r="A996" s="47"/>
      <c r="C996" s="47"/>
      <c r="D996" s="47"/>
    </row>
    <row r="997" spans="1:4" ht="14.25" customHeight="1">
      <c r="A997" s="47"/>
      <c r="C997" s="47"/>
      <c r="D997" s="47"/>
    </row>
    <row r="998" spans="1:4" ht="14.25" customHeight="1">
      <c r="A998" s="47"/>
      <c r="C998" s="47"/>
      <c r="D998" s="47"/>
    </row>
    <row r="999" spans="1:4" ht="14.25" customHeight="1">
      <c r="A999" s="47"/>
      <c r="C999" s="47"/>
      <c r="D999" s="47"/>
    </row>
    <row r="1000" spans="1:4" ht="14.25" customHeight="1">
      <c r="A1000" s="47"/>
      <c r="C1000" s="47"/>
      <c r="D1000" s="4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Kode-EYD</vt:lpstr>
      <vt:lpstr>Deskripsi-EYD</vt:lpstr>
      <vt:lpstr>EYD-Tag-Label</vt:lpstr>
      <vt:lpstr>Analisa-Pekerjaan-EYD</vt:lpstr>
      <vt:lpstr>Kode-Keterangan-EYD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dc:creator>
  <cp:lastModifiedBy>Ian Kamajaya</cp:lastModifiedBy>
  <dcterms:created xsi:type="dcterms:W3CDTF">2022-09-22T12:15:13Z</dcterms:created>
  <dcterms:modified xsi:type="dcterms:W3CDTF">2024-12-02T10:18:24Z</dcterms:modified>
</cp:coreProperties>
</file>