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2" sheetId="2" r:id="rId1"/>
  </sheets>
  <calcPr calcId="144525"/>
</workbook>
</file>

<file path=xl/sharedStrings.xml><?xml version="1.0" encoding="utf-8"?>
<sst xmlns="http://schemas.openxmlformats.org/spreadsheetml/2006/main" count="14" uniqueCount="14">
  <si>
    <t>Capacitors</t>
  </si>
  <si>
    <t>because pi</t>
  </si>
  <si>
    <t>Resistor</t>
  </si>
  <si>
    <t>High pass stage</t>
  </si>
  <si>
    <t>Low Pass Stage</t>
  </si>
  <si>
    <t>Channel</t>
  </si>
  <si>
    <t>2 Pi</t>
  </si>
  <si>
    <t>R = 1K</t>
  </si>
  <si>
    <t>Fc Lower</t>
  </si>
  <si>
    <t>Fc Upper</t>
  </si>
  <si>
    <t>Center</t>
  </si>
  <si>
    <t>C1</t>
  </si>
  <si>
    <t>C2</t>
  </si>
  <si>
    <t>uF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</si>
</sst>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:P11"/>
  <sheetViews>
    <sheetView tabSelected="1" workbookViewId="0">
      <selection activeCell="P18" sqref="P18"/>
    </sheetView>
  </sheetViews>
  <sheetFormatPr defaultColWidth="8.8" defaultRowHeight="15.75"/>
  <cols>
    <col min="6" max="6" width="12.5"/>
    <col min="8" max="8" width="9.3"/>
    <col min="9" max="10" width="10.3"/>
    <col min="11" max="11" width="12.5"/>
    <col min="12" max="12" width="13.9" customWidth="1"/>
    <col min="13" max="13" width="12.5"/>
    <col min="15" max="15" width="12.5"/>
  </cols>
  <sheetData>
    <row r="1" spans="12:13">
      <c r="L1" s="1" t="s">
        <v>0</v>
      </c>
      <c r="M1" s="1"/>
    </row>
    <row r="2" spans="6:13">
      <c r="F2" t="s">
        <v>1</v>
      </c>
      <c r="G2" t="s">
        <v>2</v>
      </c>
      <c r="L2" t="s">
        <v>3</v>
      </c>
      <c r="M2" t="s">
        <v>4</v>
      </c>
    </row>
    <row r="3" spans="5:16">
      <c r="E3" t="s">
        <v>5</v>
      </c>
      <c r="F3" t="s">
        <v>6</v>
      </c>
      <c r="G3" t="s">
        <v>7</v>
      </c>
      <c r="H3" t="s">
        <v>8</v>
      </c>
      <c r="I3" t="s">
        <v>9</v>
      </c>
      <c r="K3" t="s">
        <v>10</v>
      </c>
      <c r="L3" t="s">
        <v>11</v>
      </c>
      <c r="M3" t="s">
        <v>12</v>
      </c>
      <c r="P3" t="s">
        <v>13</v>
      </c>
    </row>
    <row r="4" spans="5:16">
      <c r="E4">
        <v>1</v>
      </c>
      <c r="F4">
        <f>2*PI()</f>
        <v>6.28318530717959</v>
      </c>
      <c r="G4">
        <v>1000</v>
      </c>
      <c r="H4">
        <v>1</v>
      </c>
      <c r="I4">
        <f>$J$11*(1/8)^2</f>
        <v>312.5</v>
      </c>
      <c r="J4">
        <f>$J$11*(1/8)^2</f>
        <v>312.5</v>
      </c>
      <c r="K4">
        <f>(H4+I4)/2</f>
        <v>156.75</v>
      </c>
      <c r="L4">
        <f>(F4*G4*H4)^-1</f>
        <v>0.000159154943091895</v>
      </c>
      <c r="M4">
        <f>(F4*G4*I4)^-1</f>
        <v>5.09295817894065e-7</v>
      </c>
      <c r="O4">
        <f>L4*10^6</f>
        <v>159.154943091895</v>
      </c>
      <c r="P4">
        <v>159</v>
      </c>
    </row>
    <row r="5" spans="5:16">
      <c r="E5">
        <v>2</v>
      </c>
      <c r="F5">
        <f t="shared" ref="F5:F11" si="0">2*PI()</f>
        <v>6.28318530717959</v>
      </c>
      <c r="G5">
        <v>1000</v>
      </c>
      <c r="H5">
        <f>J4</f>
        <v>312.5</v>
      </c>
      <c r="I5">
        <f>$J$11*(2/8)^2</f>
        <v>1250</v>
      </c>
      <c r="J5">
        <f>$J$11*(2/8)^2</f>
        <v>1250</v>
      </c>
      <c r="K5">
        <f t="shared" ref="K5:K11" si="1">(H5+I5)/2</f>
        <v>781.25</v>
      </c>
      <c r="L5">
        <f t="shared" ref="L5:L11" si="2">(F5*G5*H5)^-1</f>
        <v>5.09295817894065e-7</v>
      </c>
      <c r="M5">
        <f t="shared" ref="M5:M11" si="3">(F5*G5*I5)^-1</f>
        <v>1.27323954473516e-7</v>
      </c>
      <c r="O5">
        <f t="shared" ref="O5:O11" si="4">L5*10^6</f>
        <v>0.509295817894065</v>
      </c>
      <c r="P5">
        <v>0.5</v>
      </c>
    </row>
    <row r="6" spans="5:16">
      <c r="E6">
        <v>3</v>
      </c>
      <c r="F6">
        <f t="shared" si="0"/>
        <v>6.28318530717959</v>
      </c>
      <c r="G6">
        <v>1000</v>
      </c>
      <c r="H6">
        <f>J5</f>
        <v>1250</v>
      </c>
      <c r="I6">
        <f>$J$11*(3/8)^2</f>
        <v>2812.5</v>
      </c>
      <c r="J6">
        <f>$J$11*(3/8)^2</f>
        <v>2812.5</v>
      </c>
      <c r="K6">
        <f t="shared" si="1"/>
        <v>2031.25</v>
      </c>
      <c r="L6">
        <f t="shared" si="2"/>
        <v>1.27323954473516e-7</v>
      </c>
      <c r="M6">
        <f t="shared" si="3"/>
        <v>5.65884242104517e-8</v>
      </c>
      <c r="O6">
        <f t="shared" si="4"/>
        <v>0.127323954473516</v>
      </c>
      <c r="P6">
        <v>0.12</v>
      </c>
    </row>
    <row r="7" spans="5:16">
      <c r="E7">
        <v>4</v>
      </c>
      <c r="F7">
        <f t="shared" si="0"/>
        <v>6.28318530717959</v>
      </c>
      <c r="G7">
        <v>1000</v>
      </c>
      <c r="H7">
        <f t="shared" ref="H6:H11" si="5">J6</f>
        <v>2812.5</v>
      </c>
      <c r="I7">
        <f>$J$11*(4/8)^2</f>
        <v>5000</v>
      </c>
      <c r="J7">
        <f>$J$11*(4/8)^2</f>
        <v>5000</v>
      </c>
      <c r="K7">
        <f t="shared" si="1"/>
        <v>3906.25</v>
      </c>
      <c r="L7">
        <f t="shared" si="2"/>
        <v>5.65884242104517e-8</v>
      </c>
      <c r="M7">
        <f t="shared" si="3"/>
        <v>3.18309886183791e-8</v>
      </c>
      <c r="O7">
        <f t="shared" si="4"/>
        <v>0.0565884242104517</v>
      </c>
      <c r="P7">
        <v>0.056</v>
      </c>
    </row>
    <row r="8" spans="5:16">
      <c r="E8">
        <v>5</v>
      </c>
      <c r="F8">
        <f t="shared" si="0"/>
        <v>6.28318530717959</v>
      </c>
      <c r="G8">
        <v>1000</v>
      </c>
      <c r="H8">
        <f t="shared" si="5"/>
        <v>5000</v>
      </c>
      <c r="I8">
        <f>$J$11*(5/8)^2</f>
        <v>7812.5</v>
      </c>
      <c r="J8">
        <f>$J$11*(5/8)^2</f>
        <v>7812.5</v>
      </c>
      <c r="K8">
        <f t="shared" si="1"/>
        <v>6406.25</v>
      </c>
      <c r="L8">
        <f t="shared" si="2"/>
        <v>3.18309886183791e-8</v>
      </c>
      <c r="M8">
        <f t="shared" si="3"/>
        <v>2.03718327157626e-8</v>
      </c>
      <c r="O8">
        <f t="shared" si="4"/>
        <v>0.0318309886183791</v>
      </c>
      <c r="P8">
        <v>0.03</v>
      </c>
    </row>
    <row r="9" spans="5:16">
      <c r="E9">
        <v>6</v>
      </c>
      <c r="F9">
        <f t="shared" si="0"/>
        <v>6.28318530717959</v>
      </c>
      <c r="G9">
        <v>1000</v>
      </c>
      <c r="H9">
        <f t="shared" si="5"/>
        <v>7812.5</v>
      </c>
      <c r="I9">
        <f>$J$11*(6/8)^2</f>
        <v>11250</v>
      </c>
      <c r="J9">
        <f>$J$11*(6/8)^2</f>
        <v>11250</v>
      </c>
      <c r="K9">
        <f t="shared" si="1"/>
        <v>9531.25</v>
      </c>
      <c r="L9">
        <f t="shared" si="2"/>
        <v>2.03718327157626e-8</v>
      </c>
      <c r="M9">
        <f t="shared" si="3"/>
        <v>1.41471060526129e-8</v>
      </c>
      <c r="O9">
        <f t="shared" si="4"/>
        <v>0.0203718327157626</v>
      </c>
      <c r="P9">
        <v>0.02</v>
      </c>
    </row>
    <row r="10" spans="5:16">
      <c r="E10">
        <v>7</v>
      </c>
      <c r="F10">
        <f t="shared" si="0"/>
        <v>6.28318530717959</v>
      </c>
      <c r="G10">
        <v>1000</v>
      </c>
      <c r="H10">
        <f t="shared" si="5"/>
        <v>11250</v>
      </c>
      <c r="I10">
        <f>$J$11*(7/8)^2</f>
        <v>15312.5</v>
      </c>
      <c r="J10">
        <f>$J$11*(7/8)^2</f>
        <v>15312.5</v>
      </c>
      <c r="K10">
        <f t="shared" si="1"/>
        <v>13281.25</v>
      </c>
      <c r="L10">
        <f t="shared" si="2"/>
        <v>1.41471060526129e-8</v>
      </c>
      <c r="M10">
        <f t="shared" si="3"/>
        <v>1.03937922019197e-8</v>
      </c>
      <c r="O10">
        <f t="shared" si="4"/>
        <v>0.0141471060526129</v>
      </c>
      <c r="P10">
        <v>0.14</v>
      </c>
    </row>
    <row r="11" spans="5:16">
      <c r="E11">
        <v>8</v>
      </c>
      <c r="F11">
        <f t="shared" si="0"/>
        <v>6.28318530717959</v>
      </c>
      <c r="G11">
        <v>1000</v>
      </c>
      <c r="H11">
        <f t="shared" si="5"/>
        <v>15312.5</v>
      </c>
      <c r="I11">
        <v>20000</v>
      </c>
      <c r="J11">
        <v>20000</v>
      </c>
      <c r="K11">
        <f t="shared" si="1"/>
        <v>17656.25</v>
      </c>
      <c r="L11">
        <f t="shared" si="2"/>
        <v>1.03937922019197e-8</v>
      </c>
      <c r="M11">
        <f t="shared" si="3"/>
        <v>7.95774715459477e-9</v>
      </c>
      <c r="O11">
        <f t="shared" si="4"/>
        <v>0.0103937922019197</v>
      </c>
      <c r="P11">
        <v>0.01</v>
      </c>
    </row>
  </sheetData>
  <mergeCells count="1">
    <mergeCell ref="L1:M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marc</cp:lastModifiedBy>
  <dcterms:created xsi:type="dcterms:W3CDTF">2019-10-25T16:40:00Z</dcterms:created>
  <dcterms:modified xsi:type="dcterms:W3CDTF">2019-10-27T12:18:47Z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