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Quiz 1" sheetId="1" r:id="rId1"/>
    <sheet name="Quiz 4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2" l="1"/>
  <c r="K5" i="2"/>
  <c r="K6" i="2"/>
  <c r="K3" i="2"/>
  <c r="K4" i="2"/>
  <c r="F6" i="2"/>
  <c r="F2" i="2"/>
  <c r="C4" i="1"/>
  <c r="I3" i="1"/>
  <c r="C3" i="1"/>
  <c r="E5" i="1"/>
  <c r="D10" i="1"/>
  <c r="E10" i="1"/>
  <c r="C10" i="1"/>
  <c r="I2" i="2" l="1"/>
  <c r="J2" i="2" s="1"/>
  <c r="B8" i="1"/>
  <c r="D4" i="2"/>
  <c r="I4" i="2" s="1"/>
  <c r="J4" i="2" s="1"/>
  <c r="D5" i="2"/>
  <c r="D6" i="2"/>
  <c r="D3" i="2"/>
  <c r="I3" i="2" s="1"/>
  <c r="J3" i="2" s="1"/>
  <c r="E4" i="1"/>
  <c r="E8" i="1" s="1"/>
  <c r="D4" i="1"/>
  <c r="D8" i="1" s="1"/>
  <c r="C8" i="1"/>
  <c r="C20" i="2"/>
  <c r="C21" i="2"/>
  <c r="C22" i="2"/>
  <c r="C17" i="2"/>
  <c r="D17" i="2" s="1"/>
  <c r="C18" i="2"/>
  <c r="D18" i="2" s="1"/>
  <c r="C19" i="2"/>
  <c r="D19" i="2" s="1"/>
  <c r="C16" i="2"/>
  <c r="D16" i="2" s="1"/>
  <c r="C4" i="2"/>
  <c r="C5" i="2"/>
  <c r="C6" i="2"/>
  <c r="C3" i="2"/>
  <c r="N2" i="1"/>
  <c r="N3" i="1"/>
  <c r="N4" i="1"/>
  <c r="N1" i="1"/>
  <c r="L3" i="1"/>
  <c r="L4" i="1" s="1"/>
  <c r="L5" i="1" s="1"/>
  <c r="L6" i="1" s="1"/>
  <c r="L7" i="1" s="1"/>
  <c r="L2" i="1"/>
  <c r="L1" i="1"/>
  <c r="E3" i="1"/>
  <c r="D3" i="1"/>
  <c r="C2" i="1"/>
  <c r="E2" i="1"/>
  <c r="D2" i="1"/>
  <c r="I2" i="1"/>
  <c r="H2" i="1"/>
  <c r="I4" i="1"/>
  <c r="H4" i="1"/>
  <c r="H3" i="1"/>
  <c r="I6" i="2" l="1"/>
  <c r="J6" i="2" s="1"/>
  <c r="I5" i="2"/>
  <c r="J5" i="2" s="1"/>
  <c r="E9" i="1"/>
  <c r="D9" i="1"/>
  <c r="C9" i="1"/>
  <c r="B9" i="1"/>
  <c r="H13" i="1"/>
  <c r="J7" i="2" l="1"/>
</calcChain>
</file>

<file path=xl/sharedStrings.xml><?xml version="1.0" encoding="utf-8"?>
<sst xmlns="http://schemas.openxmlformats.org/spreadsheetml/2006/main" count="31" uniqueCount="27">
  <si>
    <t>Revenues</t>
    <phoneticPr fontId="1" type="noConversion"/>
  </si>
  <si>
    <t>Costs</t>
    <phoneticPr fontId="1" type="noConversion"/>
  </si>
  <si>
    <t>Depreciation</t>
    <phoneticPr fontId="1" type="noConversion"/>
  </si>
  <si>
    <t>Tax</t>
    <phoneticPr fontId="1" type="noConversion"/>
  </si>
  <si>
    <t>Opportuniy Cost</t>
    <phoneticPr fontId="1" type="noConversion"/>
  </si>
  <si>
    <t>Change in NWC</t>
    <phoneticPr fontId="1" type="noConversion"/>
  </si>
  <si>
    <t>Cash Flow</t>
    <phoneticPr fontId="1" type="noConversion"/>
  </si>
  <si>
    <t>NPV</t>
    <phoneticPr fontId="1" type="noConversion"/>
  </si>
  <si>
    <t>Production</t>
    <phoneticPr fontId="1" type="noConversion"/>
  </si>
  <si>
    <t>Raw Material</t>
    <phoneticPr fontId="1" type="noConversion"/>
  </si>
  <si>
    <t>Labor</t>
    <phoneticPr fontId="1" type="noConversion"/>
  </si>
  <si>
    <t>Tax rate</t>
    <phoneticPr fontId="1" type="noConversion"/>
  </si>
  <si>
    <t>Interest Rate</t>
    <phoneticPr fontId="1" type="noConversion"/>
  </si>
  <si>
    <t>Discounted</t>
    <phoneticPr fontId="1" type="noConversion"/>
  </si>
  <si>
    <t>Capital Expense</t>
    <phoneticPr fontId="1" type="noConversion"/>
  </si>
  <si>
    <t>Sales</t>
    <phoneticPr fontId="1" type="noConversion"/>
  </si>
  <si>
    <t>Cost</t>
    <phoneticPr fontId="1" type="noConversion"/>
  </si>
  <si>
    <t>Cost Rate</t>
    <phoneticPr fontId="1" type="noConversion"/>
  </si>
  <si>
    <t>Tax Rate</t>
    <phoneticPr fontId="1" type="noConversion"/>
  </si>
  <si>
    <t>i</t>
    <phoneticPr fontId="1" type="noConversion"/>
  </si>
  <si>
    <t>Property_0</t>
    <phoneticPr fontId="1" type="noConversion"/>
  </si>
  <si>
    <t>Property_1</t>
    <phoneticPr fontId="1" type="noConversion"/>
  </si>
  <si>
    <t>Property_2</t>
    <phoneticPr fontId="1" type="noConversion"/>
  </si>
  <si>
    <t>Property</t>
    <phoneticPr fontId="1" type="noConversion"/>
  </si>
  <si>
    <t>CapExpense</t>
    <phoneticPr fontId="1" type="noConversion"/>
  </si>
  <si>
    <t>Delta NWC</t>
    <phoneticPr fontId="1" type="noConversion"/>
  </si>
  <si>
    <t>Externality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</si>
</sst>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8" sqref="E8"/>
    </sheetView>
  </sheetViews>
  <sheetFormatPr defaultRowHeight="14.4" x14ac:dyDescent="0.25"/>
  <cols>
    <col min="1" max="1" width="18.109375" customWidth="1"/>
    <col min="2" max="2" width="21.88671875" customWidth="1"/>
    <col min="3" max="3" width="20.44140625" customWidth="1"/>
    <col min="4" max="4" width="23.33203125" customWidth="1"/>
    <col min="5" max="5" width="30" customWidth="1"/>
    <col min="6" max="6" width="14.44140625" customWidth="1"/>
    <col min="7" max="7" width="8.88671875" customWidth="1"/>
    <col min="8" max="8" width="16.33203125" customWidth="1"/>
  </cols>
  <sheetData>
    <row r="1" spans="1:14" x14ac:dyDescent="0.25">
      <c r="B1">
        <v>0</v>
      </c>
      <c r="C1">
        <v>1</v>
      </c>
      <c r="D1">
        <v>2</v>
      </c>
      <c r="E1">
        <v>3</v>
      </c>
      <c r="L1">
        <f xml:space="preserve"> (1 + $G$6)</f>
        <v>1.1000000000000001</v>
      </c>
      <c r="M1">
        <v>1</v>
      </c>
      <c r="N1">
        <f>1/L1</f>
        <v>0.90909090909090906</v>
      </c>
    </row>
    <row r="2" spans="1:14" x14ac:dyDescent="0.25">
      <c r="A2" s="1" t="s">
        <v>0</v>
      </c>
      <c r="C2">
        <f>G2*20</f>
        <v>300000</v>
      </c>
      <c r="D2">
        <f>H2 * 20</f>
        <v>306000</v>
      </c>
      <c r="E2">
        <f>I2 * 20</f>
        <v>312120</v>
      </c>
      <c r="F2" t="s">
        <v>8</v>
      </c>
      <c r="G2">
        <v>15000</v>
      </c>
      <c r="H2">
        <f>G2*1.02</f>
        <v>15300</v>
      </c>
      <c r="I2">
        <f>H2 * 1.02</f>
        <v>15606</v>
      </c>
      <c r="J2">
        <v>30000</v>
      </c>
      <c r="L2">
        <f>(1 +$G$6) *L1</f>
        <v>1.2100000000000002</v>
      </c>
      <c r="M2">
        <v>2</v>
      </c>
      <c r="N2">
        <f t="shared" ref="N2:N4" si="0">1/L2</f>
        <v>0.82644628099173545</v>
      </c>
    </row>
    <row r="3" spans="1:14" x14ac:dyDescent="0.25">
      <c r="A3" s="1" t="s">
        <v>1</v>
      </c>
      <c r="C3">
        <f>-(G2 * (G3 + G4) + J2)</f>
        <v>-210000</v>
      </c>
      <c r="D3">
        <f>-(H2 * (H3  + H4) + J2)</f>
        <v>-218189.99999999997</v>
      </c>
      <c r="E3">
        <f xml:space="preserve"> -(I2 * (I3 + I4) + J2)</f>
        <v>-226776.054</v>
      </c>
      <c r="F3" t="s">
        <v>9</v>
      </c>
      <c r="G3">
        <v>10</v>
      </c>
      <c r="H3">
        <f>G3*1.02</f>
        <v>10.199999999999999</v>
      </c>
      <c r="I3">
        <f>H3*1.02</f>
        <v>10.404</v>
      </c>
      <c r="L3">
        <f t="shared" ref="L3:L7" si="1">(1 +$G$6) *L2</f>
        <v>1.3310000000000004</v>
      </c>
      <c r="M3">
        <v>3</v>
      </c>
      <c r="N3">
        <f t="shared" si="0"/>
        <v>0.75131480090157754</v>
      </c>
    </row>
    <row r="4" spans="1:14" x14ac:dyDescent="0.25">
      <c r="A4" s="1" t="s">
        <v>3</v>
      </c>
      <c r="C4">
        <f>(C2+C3-C10) * -G5</f>
        <v>-7000</v>
      </c>
      <c r="D4">
        <f>(D2 +D3 - D10) * -G5</f>
        <v>-6233.50000000001</v>
      </c>
      <c r="E4">
        <f>(E2 + E3 - E10) * - G5</f>
        <v>-5370.3810999999987</v>
      </c>
      <c r="F4" t="s">
        <v>10</v>
      </c>
      <c r="G4">
        <v>2</v>
      </c>
      <c r="H4">
        <f>G4*1.05</f>
        <v>2.1</v>
      </c>
      <c r="I4">
        <f>H4*1.05</f>
        <v>2.2050000000000001</v>
      </c>
      <c r="L4">
        <f t="shared" si="1"/>
        <v>1.4641000000000006</v>
      </c>
      <c r="M4">
        <v>4</v>
      </c>
      <c r="N4">
        <f t="shared" si="0"/>
        <v>0.68301345536507041</v>
      </c>
    </row>
    <row r="5" spans="1:14" x14ac:dyDescent="0.25">
      <c r="A5" s="1" t="s">
        <v>14</v>
      </c>
      <c r="B5">
        <v>-210000</v>
      </c>
      <c r="C5">
        <v>0</v>
      </c>
      <c r="D5">
        <v>0</v>
      </c>
      <c r="E5">
        <f xml:space="preserve"> 80000 - 80000 *G5</f>
        <v>52000</v>
      </c>
      <c r="F5" t="s">
        <v>11</v>
      </c>
      <c r="G5">
        <v>0.35</v>
      </c>
      <c r="L5">
        <f t="shared" si="1"/>
        <v>1.6105100000000008</v>
      </c>
    </row>
    <row r="6" spans="1:14" x14ac:dyDescent="0.25">
      <c r="A6" s="1" t="s">
        <v>4</v>
      </c>
      <c r="B6">
        <v>-10000</v>
      </c>
      <c r="C6">
        <v>0</v>
      </c>
      <c r="D6">
        <v>0</v>
      </c>
      <c r="E6">
        <v>0</v>
      </c>
      <c r="F6" t="s">
        <v>12</v>
      </c>
      <c r="G6">
        <v>0.1</v>
      </c>
      <c r="L6">
        <f t="shared" si="1"/>
        <v>1.7715610000000011</v>
      </c>
    </row>
    <row r="7" spans="1:14" x14ac:dyDescent="0.25">
      <c r="A7" s="1" t="s">
        <v>5</v>
      </c>
      <c r="B7">
        <v>-20000</v>
      </c>
      <c r="C7">
        <v>0</v>
      </c>
      <c r="D7">
        <v>0</v>
      </c>
      <c r="E7">
        <v>20000</v>
      </c>
      <c r="L7">
        <f t="shared" si="1"/>
        <v>1.9487171000000014</v>
      </c>
    </row>
    <row r="8" spans="1:14" x14ac:dyDescent="0.25">
      <c r="A8" s="1" t="s">
        <v>6</v>
      </c>
      <c r="B8">
        <f>SUM(B2:B7)</f>
        <v>-240000</v>
      </c>
      <c r="C8">
        <f>SUM(C2:C7)</f>
        <v>83000</v>
      </c>
      <c r="D8">
        <f>SUM(D2:D7)</f>
        <v>81576.500000000015</v>
      </c>
      <c r="E8">
        <f>SUM(E2:E7)</f>
        <v>151973.5649</v>
      </c>
    </row>
    <row r="9" spans="1:14" x14ac:dyDescent="0.25">
      <c r="A9" s="1" t="s">
        <v>13</v>
      </c>
      <c r="B9">
        <f>B8</f>
        <v>-240000</v>
      </c>
      <c r="C9">
        <f>C8 / L1</f>
        <v>75454.545454545441</v>
      </c>
      <c r="D9">
        <f>D8/L2</f>
        <v>67418.595041322318</v>
      </c>
      <c r="E9">
        <f>E8/L3</f>
        <v>114179.98865514647</v>
      </c>
    </row>
    <row r="10" spans="1:14" x14ac:dyDescent="0.25">
      <c r="A10" s="1" t="s">
        <v>2</v>
      </c>
      <c r="C10">
        <f>210000/3</f>
        <v>70000</v>
      </c>
      <c r="D10">
        <f t="shared" ref="D10:E10" si="2">210000/3</f>
        <v>70000</v>
      </c>
      <c r="E10">
        <f t="shared" si="2"/>
        <v>70000</v>
      </c>
    </row>
    <row r="13" spans="1:14" x14ac:dyDescent="0.25">
      <c r="G13" t="s">
        <v>7</v>
      </c>
      <c r="H13">
        <f>SUM(B9:E9)</f>
        <v>17053.129151014233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7" sqref="G7"/>
    </sheetView>
  </sheetViews>
  <sheetFormatPr defaultRowHeight="14.4" x14ac:dyDescent="0.25"/>
  <cols>
    <col min="2" max="2" width="11.21875" customWidth="1"/>
    <col min="3" max="3" width="9.44140625" customWidth="1"/>
    <col min="4" max="4" width="13.5546875" customWidth="1"/>
    <col min="5" max="5" width="13.77734375" customWidth="1"/>
    <col min="6" max="6" width="12.33203125" customWidth="1"/>
    <col min="7" max="7" width="11.5546875" customWidth="1"/>
    <col min="8" max="8" width="13.77734375" customWidth="1"/>
    <col min="9" max="9" width="17.21875" customWidth="1"/>
    <col min="10" max="10" width="14.109375" customWidth="1"/>
    <col min="11" max="11" width="10.6640625" customWidth="1"/>
  </cols>
  <sheetData>
    <row r="1" spans="1:11" x14ac:dyDescent="0.25">
      <c r="B1" s="2" t="s">
        <v>15</v>
      </c>
      <c r="C1" s="2" t="s">
        <v>16</v>
      </c>
      <c r="D1" t="s">
        <v>3</v>
      </c>
      <c r="E1" t="s">
        <v>26</v>
      </c>
      <c r="F1" t="s">
        <v>23</v>
      </c>
      <c r="G1" t="s">
        <v>24</v>
      </c>
      <c r="H1" t="s">
        <v>25</v>
      </c>
      <c r="I1" t="s">
        <v>6</v>
      </c>
      <c r="J1" t="s">
        <v>13</v>
      </c>
      <c r="K1" t="s">
        <v>2</v>
      </c>
    </row>
    <row r="2" spans="1:11" x14ac:dyDescent="0.25">
      <c r="A2">
        <v>0</v>
      </c>
      <c r="F2">
        <f>-C12</f>
        <v>-1300000</v>
      </c>
      <c r="G2">
        <v>-400000</v>
      </c>
      <c r="H2">
        <v>-60000</v>
      </c>
      <c r="I2">
        <f>SUM(B2:H2)</f>
        <v>-1760000</v>
      </c>
      <c r="J2">
        <f>ROUND(I2/C15,2)</f>
        <v>-1760000</v>
      </c>
    </row>
    <row r="3" spans="1:11" x14ac:dyDescent="0.25">
      <c r="A3">
        <v>1</v>
      </c>
      <c r="B3">
        <v>2000000</v>
      </c>
      <c r="C3">
        <f>-$C$8 * B3</f>
        <v>-1200000</v>
      </c>
      <c r="D3">
        <f>-(B3 + C3 - K3) * $C$9</f>
        <v>-210000</v>
      </c>
      <c r="E3">
        <v>-30000</v>
      </c>
      <c r="F3">
        <v>0</v>
      </c>
      <c r="G3">
        <v>0</v>
      </c>
      <c r="I3">
        <f>SUM(B3:H3)</f>
        <v>560000</v>
      </c>
      <c r="J3">
        <f t="shared" ref="J3:J6" si="0">ROUND(I3/C16,2)</f>
        <v>500000</v>
      </c>
      <c r="K3">
        <f>100000</f>
        <v>100000</v>
      </c>
    </row>
    <row r="4" spans="1:11" x14ac:dyDescent="0.25">
      <c r="A4">
        <v>2</v>
      </c>
      <c r="B4">
        <v>2500000</v>
      </c>
      <c r="C4">
        <f t="shared" ref="C4:C6" si="1">-$C$8 * B4</f>
        <v>-1500000</v>
      </c>
      <c r="D4">
        <f>-(B4 + C4 - K4) * $C$9</f>
        <v>-270000</v>
      </c>
      <c r="E4">
        <v>-30000</v>
      </c>
      <c r="F4">
        <v>0</v>
      </c>
      <c r="G4">
        <v>0</v>
      </c>
      <c r="I4">
        <f>SUM(B4:H4)</f>
        <v>700000</v>
      </c>
      <c r="J4">
        <f t="shared" si="0"/>
        <v>558035.71</v>
      </c>
      <c r="K4">
        <f>100000</f>
        <v>100000</v>
      </c>
    </row>
    <row r="5" spans="1:11" x14ac:dyDescent="0.25">
      <c r="A5">
        <v>3</v>
      </c>
      <c r="B5">
        <v>3000000</v>
      </c>
      <c r="C5">
        <f t="shared" si="1"/>
        <v>-1800000</v>
      </c>
      <c r="D5">
        <f>-(B5 + C5 - K5) * $C$9</f>
        <v>-330000</v>
      </c>
      <c r="E5">
        <v>-30000</v>
      </c>
      <c r="F5">
        <v>0</v>
      </c>
      <c r="G5">
        <v>0</v>
      </c>
      <c r="I5">
        <f>SUM(B5:H5)</f>
        <v>840000</v>
      </c>
      <c r="J5">
        <f t="shared" si="0"/>
        <v>597895.41</v>
      </c>
      <c r="K5">
        <f t="shared" ref="K5:K6" si="2">100000</f>
        <v>100000</v>
      </c>
    </row>
    <row r="6" spans="1:11" x14ac:dyDescent="0.25">
      <c r="A6">
        <v>4</v>
      </c>
      <c r="B6">
        <v>4000000</v>
      </c>
      <c r="C6">
        <f t="shared" si="1"/>
        <v>-2400000</v>
      </c>
      <c r="D6">
        <f>-(B6 + C6 - K6) * $C$9</f>
        <v>-450000</v>
      </c>
      <c r="E6">
        <v>-30000</v>
      </c>
      <c r="F6">
        <f xml:space="preserve"> C13</f>
        <v>1400000</v>
      </c>
      <c r="G6">
        <f>60000*(1 - C9)</f>
        <v>42000</v>
      </c>
      <c r="H6">
        <v>60000</v>
      </c>
      <c r="I6">
        <f>SUM(B6:H6)</f>
        <v>2622000</v>
      </c>
      <c r="J6">
        <f t="shared" si="0"/>
        <v>1666328.4</v>
      </c>
      <c r="K6">
        <f t="shared" si="2"/>
        <v>100000</v>
      </c>
    </row>
    <row r="7" spans="1:11" x14ac:dyDescent="0.25">
      <c r="J7">
        <f>SUM(J2:J6)</f>
        <v>1562259.52</v>
      </c>
    </row>
    <row r="8" spans="1:11" x14ac:dyDescent="0.25">
      <c r="B8" t="s">
        <v>17</v>
      </c>
      <c r="C8">
        <v>0.6</v>
      </c>
    </row>
    <row r="9" spans="1:11" x14ac:dyDescent="0.25">
      <c r="B9" t="s">
        <v>18</v>
      </c>
      <c r="C9">
        <v>0.3</v>
      </c>
    </row>
    <row r="10" spans="1:11" x14ac:dyDescent="0.25">
      <c r="B10" t="s">
        <v>19</v>
      </c>
      <c r="C10">
        <v>0.12</v>
      </c>
    </row>
    <row r="11" spans="1:11" x14ac:dyDescent="0.25">
      <c r="B11" t="s">
        <v>20</v>
      </c>
      <c r="C11">
        <v>1200000</v>
      </c>
    </row>
    <row r="12" spans="1:11" x14ac:dyDescent="0.25">
      <c r="B12" t="s">
        <v>21</v>
      </c>
      <c r="C12">
        <v>1300000</v>
      </c>
    </row>
    <row r="13" spans="1:11" x14ac:dyDescent="0.25">
      <c r="B13" t="s">
        <v>22</v>
      </c>
      <c r="C13">
        <v>1400000</v>
      </c>
    </row>
    <row r="15" spans="1:11" x14ac:dyDescent="0.25">
      <c r="B15">
        <v>0</v>
      </c>
      <c r="C15">
        <v>1</v>
      </c>
      <c r="D15">
        <v>1</v>
      </c>
    </row>
    <row r="16" spans="1:11" x14ac:dyDescent="0.25">
      <c r="B16">
        <v>1</v>
      </c>
      <c r="C16">
        <f>POWER(1 + $C$10,B16)</f>
        <v>1.1200000000000001</v>
      </c>
      <c r="D16">
        <f>1/C16</f>
        <v>0.89285714285714279</v>
      </c>
    </row>
    <row r="17" spans="2:4" x14ac:dyDescent="0.25">
      <c r="B17">
        <v>2</v>
      </c>
      <c r="C17">
        <f t="shared" ref="C17:C22" si="3">POWER(1 + $C$10,B17)</f>
        <v>1.2544000000000002</v>
      </c>
      <c r="D17">
        <f t="shared" ref="D17:D19" si="4">1/C17</f>
        <v>0.79719387755102034</v>
      </c>
    </row>
    <row r="18" spans="2:4" x14ac:dyDescent="0.25">
      <c r="B18">
        <v>3</v>
      </c>
      <c r="C18">
        <f t="shared" si="3"/>
        <v>1.4049280000000004</v>
      </c>
      <c r="D18">
        <f t="shared" si="4"/>
        <v>0.71178024781341087</v>
      </c>
    </row>
    <row r="19" spans="2:4" x14ac:dyDescent="0.25">
      <c r="B19">
        <v>4</v>
      </c>
      <c r="C19">
        <f t="shared" si="3"/>
        <v>1.5735193600000004</v>
      </c>
      <c r="D19">
        <f t="shared" si="4"/>
        <v>0.63551807840483121</v>
      </c>
    </row>
    <row r="20" spans="2:4" x14ac:dyDescent="0.25">
      <c r="B20">
        <v>5</v>
      </c>
      <c r="C20">
        <f t="shared" si="3"/>
        <v>1.7623416832000005</v>
      </c>
    </row>
    <row r="21" spans="2:4" x14ac:dyDescent="0.25">
      <c r="B21">
        <v>6</v>
      </c>
      <c r="C21">
        <f t="shared" si="3"/>
        <v>1.9738226851840008</v>
      </c>
    </row>
    <row r="22" spans="2:4" x14ac:dyDescent="0.25">
      <c r="B22">
        <v>7</v>
      </c>
      <c r="C22">
        <f t="shared" si="3"/>
        <v>2.210681407406081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Quiz 1</vt:lpstr>
      <vt:lpstr>Quiz 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2017-11-07T17:01:34Z</dcterms:modified>
</cp:coreProperties>
</file>