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IanMarlin\"/>
    </mc:Choice>
  </mc:AlternateContent>
  <xr:revisionPtr revIDLastSave="0" documentId="13_ncr:1_{48997692-1D79-4ECC-9AC3-3D5EC61AC15E}" xr6:coauthVersionLast="47" xr6:coauthVersionMax="47" xr10:uidLastSave="{00000000-0000-0000-0000-000000000000}"/>
  <bookViews>
    <workbookView xWindow="-120" yWindow="-120" windowWidth="38640" windowHeight="21240" activeTab="1" xr2:uid="{A08EAA92-78C6-4BC2-A345-6463F8A185EB}"/>
  </bookViews>
  <sheets>
    <sheet name="Hoja1" sheetId="1" r:id="rId1"/>
    <sheet name="us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D4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2" i="2"/>
  <c r="H3" i="2"/>
  <c r="H4" i="2"/>
  <c r="H5" i="2"/>
  <c r="H6" i="2"/>
  <c r="H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H8" i="2"/>
  <c r="D2" i="2"/>
  <c r="D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H12" i="1"/>
  <c r="I12" i="1" s="1"/>
  <c r="I5" i="1"/>
  <c r="I17" i="1"/>
  <c r="I29" i="1"/>
  <c r="H2" i="1"/>
  <c r="I2" i="1" s="1"/>
  <c r="H3" i="1"/>
  <c r="I3" i="1" s="1"/>
  <c r="H4" i="1"/>
  <c r="I4" i="1" s="1"/>
  <c r="H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H30" i="1"/>
  <c r="I30" i="1" s="1"/>
  <c r="H31" i="1"/>
  <c r="I31" i="1" s="1"/>
  <c r="H32" i="1"/>
  <c r="I32" i="1" s="1"/>
  <c r="H33" i="1"/>
  <c r="I33" i="1" s="1"/>
</calcChain>
</file>

<file path=xl/sharedStrings.xml><?xml version="1.0" encoding="utf-8"?>
<sst xmlns="http://schemas.openxmlformats.org/spreadsheetml/2006/main" count="18" uniqueCount="13">
  <si>
    <t>original marlin</t>
  </si>
  <si>
    <t>termocupla</t>
  </si>
  <si>
    <t>NTC 100k</t>
  </si>
  <si>
    <t>Valor</t>
  </si>
  <si>
    <t>Termometro K</t>
  </si>
  <si>
    <t>adoptado</t>
  </si>
  <si>
    <t>Dif</t>
  </si>
  <si>
    <t>DifAnt</t>
  </si>
  <si>
    <t>IanProm</t>
  </si>
  <si>
    <t>DifAnt Termocupla K</t>
  </si>
  <si>
    <t>termocupla Ian</t>
  </si>
  <si>
    <t>Ian Calculado</t>
  </si>
  <si>
    <t>TermK 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</si>
</sst>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8090604705867462E-2"/>
          <c:y val="5.865588371943687E-2"/>
          <c:w val="0.93038423744563281"/>
          <c:h val="0.860985504743675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original marlin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Hoja1!$A$3:$A$33</c:f>
              <c:numCache>
                <c:formatCode>General</c:formatCode>
                <c:ptCount val="31"/>
                <c:pt idx="0">
                  <c:v>17</c:v>
                </c:pt>
                <c:pt idx="1">
                  <c:v>20</c:v>
                </c:pt>
                <c:pt idx="2">
                  <c:v>23</c:v>
                </c:pt>
                <c:pt idx="3">
                  <c:v>27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61</c:v>
                </c:pt>
                <c:pt idx="9">
                  <c:v>73</c:v>
                </c:pt>
                <c:pt idx="10">
                  <c:v>87</c:v>
                </c:pt>
                <c:pt idx="11">
                  <c:v>106</c:v>
                </c:pt>
                <c:pt idx="12">
                  <c:v>128</c:v>
                </c:pt>
                <c:pt idx="13">
                  <c:v>155</c:v>
                </c:pt>
                <c:pt idx="14">
                  <c:v>189</c:v>
                </c:pt>
                <c:pt idx="15">
                  <c:v>230</c:v>
                </c:pt>
                <c:pt idx="16">
                  <c:v>278</c:v>
                </c:pt>
                <c:pt idx="17">
                  <c:v>336</c:v>
                </c:pt>
                <c:pt idx="18">
                  <c:v>402</c:v>
                </c:pt>
                <c:pt idx="19">
                  <c:v>476</c:v>
                </c:pt>
                <c:pt idx="20">
                  <c:v>554</c:v>
                </c:pt>
                <c:pt idx="21">
                  <c:v>635</c:v>
                </c:pt>
                <c:pt idx="22">
                  <c:v>713</c:v>
                </c:pt>
                <c:pt idx="23">
                  <c:v>784</c:v>
                </c:pt>
                <c:pt idx="24">
                  <c:v>846</c:v>
                </c:pt>
                <c:pt idx="25">
                  <c:v>897</c:v>
                </c:pt>
                <c:pt idx="26">
                  <c:v>937</c:v>
                </c:pt>
                <c:pt idx="27">
                  <c:v>966</c:v>
                </c:pt>
                <c:pt idx="28">
                  <c:v>986</c:v>
                </c:pt>
                <c:pt idx="29">
                  <c:v>1000</c:v>
                </c:pt>
                <c:pt idx="30">
                  <c:v>1010</c:v>
                </c:pt>
              </c:numCache>
            </c:numRef>
          </c:xVal>
          <c:yVal>
            <c:numRef>
              <c:f>Hoja1!$B$3:$B$33</c:f>
              <c:numCache>
                <c:formatCode>General</c:formatCode>
                <c:ptCount val="31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  <c:pt idx="5">
                  <c:v>250</c:v>
                </c:pt>
                <c:pt idx="6">
                  <c:v>240</c:v>
                </c:pt>
                <c:pt idx="7">
                  <c:v>230</c:v>
                </c:pt>
                <c:pt idx="8">
                  <c:v>220</c:v>
                </c:pt>
                <c:pt idx="9">
                  <c:v>210</c:v>
                </c:pt>
                <c:pt idx="10">
                  <c:v>200</c:v>
                </c:pt>
                <c:pt idx="11">
                  <c:v>190</c:v>
                </c:pt>
                <c:pt idx="12">
                  <c:v>180</c:v>
                </c:pt>
                <c:pt idx="13">
                  <c:v>170</c:v>
                </c:pt>
                <c:pt idx="14">
                  <c:v>160</c:v>
                </c:pt>
                <c:pt idx="15">
                  <c:v>150</c:v>
                </c:pt>
                <c:pt idx="16">
                  <c:v>140</c:v>
                </c:pt>
                <c:pt idx="17">
                  <c:v>130</c:v>
                </c:pt>
                <c:pt idx="18">
                  <c:v>120</c:v>
                </c:pt>
                <c:pt idx="19">
                  <c:v>110</c:v>
                </c:pt>
                <c:pt idx="20">
                  <c:v>100</c:v>
                </c:pt>
                <c:pt idx="21">
                  <c:v>90</c:v>
                </c:pt>
                <c:pt idx="22">
                  <c:v>80</c:v>
                </c:pt>
                <c:pt idx="23">
                  <c:v>70</c:v>
                </c:pt>
                <c:pt idx="24">
                  <c:v>60</c:v>
                </c:pt>
                <c:pt idx="25">
                  <c:v>50</c:v>
                </c:pt>
                <c:pt idx="26">
                  <c:v>40</c:v>
                </c:pt>
                <c:pt idx="27">
                  <c:v>30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9B-42E5-AF41-A3D92B9C5647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termocupla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Hoja1!$A$3:$A$33</c:f>
              <c:numCache>
                <c:formatCode>General</c:formatCode>
                <c:ptCount val="31"/>
                <c:pt idx="0">
                  <c:v>17</c:v>
                </c:pt>
                <c:pt idx="1">
                  <c:v>20</c:v>
                </c:pt>
                <c:pt idx="2">
                  <c:v>23</c:v>
                </c:pt>
                <c:pt idx="3">
                  <c:v>27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61</c:v>
                </c:pt>
                <c:pt idx="9">
                  <c:v>73</c:v>
                </c:pt>
                <c:pt idx="10">
                  <c:v>87</c:v>
                </c:pt>
                <c:pt idx="11">
                  <c:v>106</c:v>
                </c:pt>
                <c:pt idx="12">
                  <c:v>128</c:v>
                </c:pt>
                <c:pt idx="13">
                  <c:v>155</c:v>
                </c:pt>
                <c:pt idx="14">
                  <c:v>189</c:v>
                </c:pt>
                <c:pt idx="15">
                  <c:v>230</c:v>
                </c:pt>
                <c:pt idx="16">
                  <c:v>278</c:v>
                </c:pt>
                <c:pt idx="17">
                  <c:v>336</c:v>
                </c:pt>
                <c:pt idx="18">
                  <c:v>402</c:v>
                </c:pt>
                <c:pt idx="19">
                  <c:v>476</c:v>
                </c:pt>
                <c:pt idx="20">
                  <c:v>554</c:v>
                </c:pt>
                <c:pt idx="21">
                  <c:v>635</c:v>
                </c:pt>
                <c:pt idx="22">
                  <c:v>713</c:v>
                </c:pt>
                <c:pt idx="23">
                  <c:v>784</c:v>
                </c:pt>
                <c:pt idx="24">
                  <c:v>846</c:v>
                </c:pt>
                <c:pt idx="25">
                  <c:v>897</c:v>
                </c:pt>
                <c:pt idx="26">
                  <c:v>937</c:v>
                </c:pt>
                <c:pt idx="27">
                  <c:v>966</c:v>
                </c:pt>
                <c:pt idx="28">
                  <c:v>986</c:v>
                </c:pt>
                <c:pt idx="29">
                  <c:v>1000</c:v>
                </c:pt>
                <c:pt idx="30">
                  <c:v>1010</c:v>
                </c:pt>
              </c:numCache>
            </c:numRef>
          </c:xVal>
          <c:yVal>
            <c:numRef>
              <c:f>Hoja1!$C$3:$C$33</c:f>
              <c:numCache>
                <c:formatCode>General</c:formatCode>
                <c:ptCount val="31"/>
                <c:pt idx="0">
                  <c:v>346</c:v>
                </c:pt>
                <c:pt idx="1">
                  <c:v>336</c:v>
                </c:pt>
                <c:pt idx="2">
                  <c:v>326</c:v>
                </c:pt>
                <c:pt idx="3">
                  <c:v>316</c:v>
                </c:pt>
                <c:pt idx="4">
                  <c:v>305</c:v>
                </c:pt>
                <c:pt idx="5">
                  <c:v>293</c:v>
                </c:pt>
                <c:pt idx="6">
                  <c:v>281</c:v>
                </c:pt>
                <c:pt idx="7">
                  <c:v>268</c:v>
                </c:pt>
                <c:pt idx="8">
                  <c:v>257</c:v>
                </c:pt>
                <c:pt idx="9">
                  <c:v>247</c:v>
                </c:pt>
                <c:pt idx="10">
                  <c:v>236</c:v>
                </c:pt>
                <c:pt idx="11">
                  <c:v>222</c:v>
                </c:pt>
                <c:pt idx="12">
                  <c:v>210</c:v>
                </c:pt>
                <c:pt idx="13">
                  <c:v>198</c:v>
                </c:pt>
                <c:pt idx="14">
                  <c:v>187</c:v>
                </c:pt>
                <c:pt idx="15">
                  <c:v>176</c:v>
                </c:pt>
                <c:pt idx="16">
                  <c:v>164</c:v>
                </c:pt>
                <c:pt idx="17">
                  <c:v>152</c:v>
                </c:pt>
                <c:pt idx="18">
                  <c:v>140</c:v>
                </c:pt>
                <c:pt idx="19">
                  <c:v>128</c:v>
                </c:pt>
                <c:pt idx="20">
                  <c:v>116</c:v>
                </c:pt>
                <c:pt idx="21">
                  <c:v>104</c:v>
                </c:pt>
                <c:pt idx="22">
                  <c:v>92</c:v>
                </c:pt>
                <c:pt idx="23">
                  <c:v>80</c:v>
                </c:pt>
                <c:pt idx="24">
                  <c:v>68</c:v>
                </c:pt>
                <c:pt idx="25">
                  <c:v>56</c:v>
                </c:pt>
                <c:pt idx="26">
                  <c:v>43</c:v>
                </c:pt>
                <c:pt idx="27">
                  <c:v>30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9B-42E5-AF41-A3D92B9C5647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NTC 100k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Hoja1!$A$3:$A$33</c:f>
              <c:numCache>
                <c:formatCode>General</c:formatCode>
                <c:ptCount val="31"/>
                <c:pt idx="0">
                  <c:v>17</c:v>
                </c:pt>
                <c:pt idx="1">
                  <c:v>20</c:v>
                </c:pt>
                <c:pt idx="2">
                  <c:v>23</c:v>
                </c:pt>
                <c:pt idx="3">
                  <c:v>27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61</c:v>
                </c:pt>
                <c:pt idx="9">
                  <c:v>73</c:v>
                </c:pt>
                <c:pt idx="10">
                  <c:v>87</c:v>
                </c:pt>
                <c:pt idx="11">
                  <c:v>106</c:v>
                </c:pt>
                <c:pt idx="12">
                  <c:v>128</c:v>
                </c:pt>
                <c:pt idx="13">
                  <c:v>155</c:v>
                </c:pt>
                <c:pt idx="14">
                  <c:v>189</c:v>
                </c:pt>
                <c:pt idx="15">
                  <c:v>230</c:v>
                </c:pt>
                <c:pt idx="16">
                  <c:v>278</c:v>
                </c:pt>
                <c:pt idx="17">
                  <c:v>336</c:v>
                </c:pt>
                <c:pt idx="18">
                  <c:v>402</c:v>
                </c:pt>
                <c:pt idx="19">
                  <c:v>476</c:v>
                </c:pt>
                <c:pt idx="20">
                  <c:v>554</c:v>
                </c:pt>
                <c:pt idx="21">
                  <c:v>635</c:v>
                </c:pt>
                <c:pt idx="22">
                  <c:v>713</c:v>
                </c:pt>
                <c:pt idx="23">
                  <c:v>784</c:v>
                </c:pt>
                <c:pt idx="24">
                  <c:v>846</c:v>
                </c:pt>
                <c:pt idx="25">
                  <c:v>897</c:v>
                </c:pt>
                <c:pt idx="26">
                  <c:v>937</c:v>
                </c:pt>
                <c:pt idx="27">
                  <c:v>966</c:v>
                </c:pt>
                <c:pt idx="28">
                  <c:v>986</c:v>
                </c:pt>
                <c:pt idx="29">
                  <c:v>1000</c:v>
                </c:pt>
                <c:pt idx="30">
                  <c:v>1010</c:v>
                </c:pt>
              </c:numCache>
            </c:numRef>
          </c:xVal>
          <c:yVal>
            <c:numRef>
              <c:f>Hoja1!$D$3:$D$33</c:f>
              <c:numCache>
                <c:formatCode>General</c:formatCode>
                <c:ptCount val="31"/>
                <c:pt idx="0">
                  <c:v>333</c:v>
                </c:pt>
                <c:pt idx="1">
                  <c:v>323</c:v>
                </c:pt>
                <c:pt idx="2">
                  <c:v>313</c:v>
                </c:pt>
                <c:pt idx="3">
                  <c:v>303</c:v>
                </c:pt>
                <c:pt idx="4">
                  <c:v>292</c:v>
                </c:pt>
                <c:pt idx="5">
                  <c:v>280</c:v>
                </c:pt>
                <c:pt idx="6">
                  <c:v>268</c:v>
                </c:pt>
                <c:pt idx="7">
                  <c:v>257</c:v>
                </c:pt>
                <c:pt idx="8">
                  <c:v>244</c:v>
                </c:pt>
                <c:pt idx="9">
                  <c:v>232</c:v>
                </c:pt>
                <c:pt idx="10">
                  <c:v>220</c:v>
                </c:pt>
                <c:pt idx="11">
                  <c:v>208</c:v>
                </c:pt>
                <c:pt idx="12">
                  <c:v>196</c:v>
                </c:pt>
                <c:pt idx="13">
                  <c:v>185</c:v>
                </c:pt>
                <c:pt idx="14">
                  <c:v>173</c:v>
                </c:pt>
                <c:pt idx="15">
                  <c:v>161</c:v>
                </c:pt>
                <c:pt idx="16">
                  <c:v>150</c:v>
                </c:pt>
                <c:pt idx="17">
                  <c:v>139</c:v>
                </c:pt>
                <c:pt idx="18">
                  <c:v>127</c:v>
                </c:pt>
                <c:pt idx="19">
                  <c:v>116</c:v>
                </c:pt>
                <c:pt idx="20">
                  <c:v>105</c:v>
                </c:pt>
                <c:pt idx="21">
                  <c:v>93</c:v>
                </c:pt>
                <c:pt idx="22">
                  <c:v>83</c:v>
                </c:pt>
                <c:pt idx="23">
                  <c:v>72</c:v>
                </c:pt>
                <c:pt idx="24">
                  <c:v>62</c:v>
                </c:pt>
                <c:pt idx="25">
                  <c:v>51</c:v>
                </c:pt>
                <c:pt idx="26">
                  <c:v>40</c:v>
                </c:pt>
                <c:pt idx="27">
                  <c:v>30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9B-42E5-AF41-A3D92B9C5647}"/>
            </c:ext>
          </c:extLst>
        </c:ser>
        <c:ser>
          <c:idx val="4"/>
          <c:order val="3"/>
          <c:tx>
            <c:strRef>
              <c:f>Hoja1!$F$1</c:f>
              <c:strCache>
                <c:ptCount val="1"/>
                <c:pt idx="0">
                  <c:v>adoptado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Hoja1!$A$3:$A$33</c:f>
              <c:numCache>
                <c:formatCode>General</c:formatCode>
                <c:ptCount val="31"/>
                <c:pt idx="0">
                  <c:v>17</c:v>
                </c:pt>
                <c:pt idx="1">
                  <c:v>20</c:v>
                </c:pt>
                <c:pt idx="2">
                  <c:v>23</c:v>
                </c:pt>
                <c:pt idx="3">
                  <c:v>27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61</c:v>
                </c:pt>
                <c:pt idx="9">
                  <c:v>73</c:v>
                </c:pt>
                <c:pt idx="10">
                  <c:v>87</c:v>
                </c:pt>
                <c:pt idx="11">
                  <c:v>106</c:v>
                </c:pt>
                <c:pt idx="12">
                  <c:v>128</c:v>
                </c:pt>
                <c:pt idx="13">
                  <c:v>155</c:v>
                </c:pt>
                <c:pt idx="14">
                  <c:v>189</c:v>
                </c:pt>
                <c:pt idx="15">
                  <c:v>230</c:v>
                </c:pt>
                <c:pt idx="16">
                  <c:v>278</c:v>
                </c:pt>
                <c:pt idx="17">
                  <c:v>336</c:v>
                </c:pt>
                <c:pt idx="18">
                  <c:v>402</c:v>
                </c:pt>
                <c:pt idx="19">
                  <c:v>476</c:v>
                </c:pt>
                <c:pt idx="20">
                  <c:v>554</c:v>
                </c:pt>
                <c:pt idx="21">
                  <c:v>635</c:v>
                </c:pt>
                <c:pt idx="22">
                  <c:v>713</c:v>
                </c:pt>
                <c:pt idx="23">
                  <c:v>784</c:v>
                </c:pt>
                <c:pt idx="24">
                  <c:v>846</c:v>
                </c:pt>
                <c:pt idx="25">
                  <c:v>897</c:v>
                </c:pt>
                <c:pt idx="26">
                  <c:v>937</c:v>
                </c:pt>
                <c:pt idx="27">
                  <c:v>966</c:v>
                </c:pt>
                <c:pt idx="28">
                  <c:v>986</c:v>
                </c:pt>
                <c:pt idx="29">
                  <c:v>1000</c:v>
                </c:pt>
                <c:pt idx="30">
                  <c:v>1010</c:v>
                </c:pt>
              </c:numCache>
            </c:numRef>
          </c:xVal>
          <c:yVal>
            <c:numRef>
              <c:f>Hoja1!$F$3:$F$33</c:f>
              <c:numCache>
                <c:formatCode>General</c:formatCode>
                <c:ptCount val="31"/>
                <c:pt idx="0">
                  <c:v>333</c:v>
                </c:pt>
                <c:pt idx="1">
                  <c:v>323</c:v>
                </c:pt>
                <c:pt idx="2">
                  <c:v>313</c:v>
                </c:pt>
                <c:pt idx="3">
                  <c:v>301</c:v>
                </c:pt>
                <c:pt idx="4">
                  <c:v>288</c:v>
                </c:pt>
                <c:pt idx="5">
                  <c:v>276</c:v>
                </c:pt>
                <c:pt idx="6">
                  <c:v>266</c:v>
                </c:pt>
                <c:pt idx="7">
                  <c:v>257</c:v>
                </c:pt>
                <c:pt idx="8">
                  <c:v>244</c:v>
                </c:pt>
                <c:pt idx="9">
                  <c:v>232</c:v>
                </c:pt>
                <c:pt idx="10">
                  <c:v>220</c:v>
                </c:pt>
                <c:pt idx="11">
                  <c:v>208</c:v>
                </c:pt>
                <c:pt idx="12">
                  <c:v>196</c:v>
                </c:pt>
                <c:pt idx="13">
                  <c:v>185</c:v>
                </c:pt>
                <c:pt idx="14">
                  <c:v>173</c:v>
                </c:pt>
                <c:pt idx="15">
                  <c:v>161</c:v>
                </c:pt>
                <c:pt idx="16">
                  <c:v>150</c:v>
                </c:pt>
                <c:pt idx="17">
                  <c:v>139</c:v>
                </c:pt>
                <c:pt idx="18">
                  <c:v>127</c:v>
                </c:pt>
                <c:pt idx="19">
                  <c:v>116</c:v>
                </c:pt>
                <c:pt idx="20">
                  <c:v>105</c:v>
                </c:pt>
                <c:pt idx="21">
                  <c:v>93</c:v>
                </c:pt>
                <c:pt idx="22">
                  <c:v>83</c:v>
                </c:pt>
                <c:pt idx="23">
                  <c:v>72</c:v>
                </c:pt>
                <c:pt idx="24">
                  <c:v>62</c:v>
                </c:pt>
                <c:pt idx="25">
                  <c:v>51</c:v>
                </c:pt>
                <c:pt idx="26">
                  <c:v>40</c:v>
                </c:pt>
                <c:pt idx="27">
                  <c:v>30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93-4337-8F0B-CE921F16DD9A}"/>
            </c:ext>
          </c:extLst>
        </c:ser>
        <c:ser>
          <c:idx val="3"/>
          <c:order val="4"/>
          <c:tx>
            <c:strRef>
              <c:f>Hoja1!$E$1</c:f>
              <c:strCache>
                <c:ptCount val="1"/>
                <c:pt idx="0">
                  <c:v>Termometro 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Hoja1!$A$2:$A$33</c:f>
              <c:numCache>
                <c:formatCode>General</c:formatCode>
                <c:ptCount val="32"/>
                <c:pt idx="0">
                  <c:v>1</c:v>
                </c:pt>
                <c:pt idx="1">
                  <c:v>17</c:v>
                </c:pt>
                <c:pt idx="2">
                  <c:v>20</c:v>
                </c:pt>
                <c:pt idx="3">
                  <c:v>23</c:v>
                </c:pt>
                <c:pt idx="4">
                  <c:v>27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51</c:v>
                </c:pt>
                <c:pt idx="9">
                  <c:v>61</c:v>
                </c:pt>
                <c:pt idx="10">
                  <c:v>73</c:v>
                </c:pt>
                <c:pt idx="11">
                  <c:v>87</c:v>
                </c:pt>
                <c:pt idx="12">
                  <c:v>106</c:v>
                </c:pt>
                <c:pt idx="13">
                  <c:v>128</c:v>
                </c:pt>
                <c:pt idx="14">
                  <c:v>155</c:v>
                </c:pt>
                <c:pt idx="15">
                  <c:v>189</c:v>
                </c:pt>
                <c:pt idx="16">
                  <c:v>230</c:v>
                </c:pt>
                <c:pt idx="17">
                  <c:v>278</c:v>
                </c:pt>
                <c:pt idx="18">
                  <c:v>336</c:v>
                </c:pt>
                <c:pt idx="19">
                  <c:v>402</c:v>
                </c:pt>
                <c:pt idx="20">
                  <c:v>476</c:v>
                </c:pt>
                <c:pt idx="21">
                  <c:v>554</c:v>
                </c:pt>
                <c:pt idx="22">
                  <c:v>635</c:v>
                </c:pt>
                <c:pt idx="23">
                  <c:v>713</c:v>
                </c:pt>
                <c:pt idx="24">
                  <c:v>784</c:v>
                </c:pt>
                <c:pt idx="25">
                  <c:v>846</c:v>
                </c:pt>
                <c:pt idx="26">
                  <c:v>897</c:v>
                </c:pt>
                <c:pt idx="27">
                  <c:v>937</c:v>
                </c:pt>
                <c:pt idx="28">
                  <c:v>966</c:v>
                </c:pt>
                <c:pt idx="29">
                  <c:v>986</c:v>
                </c:pt>
                <c:pt idx="30">
                  <c:v>1000</c:v>
                </c:pt>
                <c:pt idx="31">
                  <c:v>1010</c:v>
                </c:pt>
              </c:numCache>
            </c:numRef>
          </c:xVal>
          <c:yVal>
            <c:numRef>
              <c:f>Hoja1!$E$3:$E$33</c:f>
              <c:numCache>
                <c:formatCode>General</c:formatCode>
                <c:ptCount val="31"/>
                <c:pt idx="0">
                  <c:v>329</c:v>
                </c:pt>
                <c:pt idx="1">
                  <c:v>319</c:v>
                </c:pt>
                <c:pt idx="2">
                  <c:v>309</c:v>
                </c:pt>
                <c:pt idx="3">
                  <c:v>299</c:v>
                </c:pt>
                <c:pt idx="4">
                  <c:v>288</c:v>
                </c:pt>
                <c:pt idx="5">
                  <c:v>276</c:v>
                </c:pt>
                <c:pt idx="6">
                  <c:v>266</c:v>
                </c:pt>
                <c:pt idx="7">
                  <c:v>257</c:v>
                </c:pt>
                <c:pt idx="8">
                  <c:v>244</c:v>
                </c:pt>
                <c:pt idx="9">
                  <c:v>232</c:v>
                </c:pt>
                <c:pt idx="10">
                  <c:v>223</c:v>
                </c:pt>
                <c:pt idx="11">
                  <c:v>212</c:v>
                </c:pt>
                <c:pt idx="12">
                  <c:v>200</c:v>
                </c:pt>
                <c:pt idx="13">
                  <c:v>185</c:v>
                </c:pt>
                <c:pt idx="14">
                  <c:v>175</c:v>
                </c:pt>
                <c:pt idx="15">
                  <c:v>164</c:v>
                </c:pt>
                <c:pt idx="16">
                  <c:v>153</c:v>
                </c:pt>
                <c:pt idx="17">
                  <c:v>142</c:v>
                </c:pt>
                <c:pt idx="18">
                  <c:v>132</c:v>
                </c:pt>
                <c:pt idx="19">
                  <c:v>120</c:v>
                </c:pt>
                <c:pt idx="20">
                  <c:v>107</c:v>
                </c:pt>
                <c:pt idx="21">
                  <c:v>96</c:v>
                </c:pt>
                <c:pt idx="22">
                  <c:v>88</c:v>
                </c:pt>
                <c:pt idx="23">
                  <c:v>72</c:v>
                </c:pt>
                <c:pt idx="24">
                  <c:v>62</c:v>
                </c:pt>
                <c:pt idx="25">
                  <c:v>51</c:v>
                </c:pt>
                <c:pt idx="26">
                  <c:v>40</c:v>
                </c:pt>
                <c:pt idx="27">
                  <c:v>30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BD-40A8-B4FE-48201F2E0F49}"/>
            </c:ext>
          </c:extLst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IanProm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Hoja1!$A$2:$A$33</c:f>
              <c:numCache>
                <c:formatCode>General</c:formatCode>
                <c:ptCount val="32"/>
                <c:pt idx="0">
                  <c:v>1</c:v>
                </c:pt>
                <c:pt idx="1">
                  <c:v>17</c:v>
                </c:pt>
                <c:pt idx="2">
                  <c:v>20</c:v>
                </c:pt>
                <c:pt idx="3">
                  <c:v>23</c:v>
                </c:pt>
                <c:pt idx="4">
                  <c:v>27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51</c:v>
                </c:pt>
                <c:pt idx="9">
                  <c:v>61</c:v>
                </c:pt>
                <c:pt idx="10">
                  <c:v>73</c:v>
                </c:pt>
                <c:pt idx="11">
                  <c:v>87</c:v>
                </c:pt>
                <c:pt idx="12">
                  <c:v>106</c:v>
                </c:pt>
                <c:pt idx="13">
                  <c:v>128</c:v>
                </c:pt>
                <c:pt idx="14">
                  <c:v>155</c:v>
                </c:pt>
                <c:pt idx="15">
                  <c:v>189</c:v>
                </c:pt>
                <c:pt idx="16">
                  <c:v>230</c:v>
                </c:pt>
                <c:pt idx="17">
                  <c:v>278</c:v>
                </c:pt>
                <c:pt idx="18">
                  <c:v>336</c:v>
                </c:pt>
                <c:pt idx="19">
                  <c:v>402</c:v>
                </c:pt>
                <c:pt idx="20">
                  <c:v>476</c:v>
                </c:pt>
                <c:pt idx="21">
                  <c:v>554</c:v>
                </c:pt>
                <c:pt idx="22">
                  <c:v>635</c:v>
                </c:pt>
                <c:pt idx="23">
                  <c:v>713</c:v>
                </c:pt>
                <c:pt idx="24">
                  <c:v>784</c:v>
                </c:pt>
                <c:pt idx="25">
                  <c:v>846</c:v>
                </c:pt>
                <c:pt idx="26">
                  <c:v>897</c:v>
                </c:pt>
                <c:pt idx="27">
                  <c:v>937</c:v>
                </c:pt>
                <c:pt idx="28">
                  <c:v>966</c:v>
                </c:pt>
                <c:pt idx="29">
                  <c:v>986</c:v>
                </c:pt>
                <c:pt idx="30">
                  <c:v>1000</c:v>
                </c:pt>
                <c:pt idx="31">
                  <c:v>1010</c:v>
                </c:pt>
              </c:numCache>
            </c:numRef>
          </c:xVal>
          <c:yVal>
            <c:numRef>
              <c:f>Hoja1!$G$2:$G$33</c:f>
              <c:numCache>
                <c:formatCode>General</c:formatCode>
                <c:ptCount val="32"/>
                <c:pt idx="1">
                  <c:v>330</c:v>
                </c:pt>
                <c:pt idx="2">
                  <c:v>315</c:v>
                </c:pt>
                <c:pt idx="3">
                  <c:v>302</c:v>
                </c:pt>
                <c:pt idx="4">
                  <c:v>288</c:v>
                </c:pt>
                <c:pt idx="5">
                  <c:v>276</c:v>
                </c:pt>
                <c:pt idx="6">
                  <c:v>265</c:v>
                </c:pt>
                <c:pt idx="7">
                  <c:v>255</c:v>
                </c:pt>
                <c:pt idx="8">
                  <c:v>244</c:v>
                </c:pt>
                <c:pt idx="9">
                  <c:v>233</c:v>
                </c:pt>
                <c:pt idx="10">
                  <c:v>221</c:v>
                </c:pt>
                <c:pt idx="11">
                  <c:v>210</c:v>
                </c:pt>
                <c:pt idx="12">
                  <c:v>198</c:v>
                </c:pt>
                <c:pt idx="13">
                  <c:v>187</c:v>
                </c:pt>
                <c:pt idx="14">
                  <c:v>175</c:v>
                </c:pt>
                <c:pt idx="15">
                  <c:v>165</c:v>
                </c:pt>
                <c:pt idx="16">
                  <c:v>155</c:v>
                </c:pt>
                <c:pt idx="17">
                  <c:v>145</c:v>
                </c:pt>
                <c:pt idx="18">
                  <c:v>135</c:v>
                </c:pt>
                <c:pt idx="19">
                  <c:v>125</c:v>
                </c:pt>
                <c:pt idx="20">
                  <c:v>113</c:v>
                </c:pt>
                <c:pt idx="21">
                  <c:v>103</c:v>
                </c:pt>
                <c:pt idx="22">
                  <c:v>95</c:v>
                </c:pt>
                <c:pt idx="23">
                  <c:v>84</c:v>
                </c:pt>
                <c:pt idx="24">
                  <c:v>73</c:v>
                </c:pt>
                <c:pt idx="25">
                  <c:v>62</c:v>
                </c:pt>
                <c:pt idx="26">
                  <c:v>51</c:v>
                </c:pt>
                <c:pt idx="27">
                  <c:v>40</c:v>
                </c:pt>
                <c:pt idx="28">
                  <c:v>30</c:v>
                </c:pt>
                <c:pt idx="29">
                  <c:v>20</c:v>
                </c:pt>
                <c:pt idx="30">
                  <c:v>10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98-4150-8218-C486BBB3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59743"/>
        <c:axId val="2015145279"/>
      </c:scatterChart>
      <c:valAx>
        <c:axId val="213615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5145279"/>
        <c:crosses val="autoZero"/>
        <c:crossBetween val="midCat"/>
      </c:valAx>
      <c:valAx>
        <c:axId val="20151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615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IanProm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Hoja1!$A$2:$A$33</c:f>
              <c:numCache>
                <c:formatCode>General</c:formatCode>
                <c:ptCount val="32"/>
                <c:pt idx="0">
                  <c:v>1</c:v>
                </c:pt>
                <c:pt idx="1">
                  <c:v>17</c:v>
                </c:pt>
                <c:pt idx="2">
                  <c:v>20</c:v>
                </c:pt>
                <c:pt idx="3">
                  <c:v>23</c:v>
                </c:pt>
                <c:pt idx="4">
                  <c:v>27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51</c:v>
                </c:pt>
                <c:pt idx="9">
                  <c:v>61</c:v>
                </c:pt>
                <c:pt idx="10">
                  <c:v>73</c:v>
                </c:pt>
                <c:pt idx="11">
                  <c:v>87</c:v>
                </c:pt>
                <c:pt idx="12">
                  <c:v>106</c:v>
                </c:pt>
                <c:pt idx="13">
                  <c:v>128</c:v>
                </c:pt>
                <c:pt idx="14">
                  <c:v>155</c:v>
                </c:pt>
                <c:pt idx="15">
                  <c:v>189</c:v>
                </c:pt>
                <c:pt idx="16">
                  <c:v>230</c:v>
                </c:pt>
                <c:pt idx="17">
                  <c:v>278</c:v>
                </c:pt>
                <c:pt idx="18">
                  <c:v>336</c:v>
                </c:pt>
                <c:pt idx="19">
                  <c:v>402</c:v>
                </c:pt>
                <c:pt idx="20">
                  <c:v>476</c:v>
                </c:pt>
                <c:pt idx="21">
                  <c:v>554</c:v>
                </c:pt>
                <c:pt idx="22">
                  <c:v>635</c:v>
                </c:pt>
                <c:pt idx="23">
                  <c:v>713</c:v>
                </c:pt>
                <c:pt idx="24">
                  <c:v>784</c:v>
                </c:pt>
                <c:pt idx="25">
                  <c:v>846</c:v>
                </c:pt>
                <c:pt idx="26">
                  <c:v>897</c:v>
                </c:pt>
                <c:pt idx="27">
                  <c:v>937</c:v>
                </c:pt>
                <c:pt idx="28">
                  <c:v>966</c:v>
                </c:pt>
                <c:pt idx="29">
                  <c:v>986</c:v>
                </c:pt>
                <c:pt idx="30">
                  <c:v>1000</c:v>
                </c:pt>
                <c:pt idx="31">
                  <c:v>1010</c:v>
                </c:pt>
              </c:numCache>
            </c:numRef>
          </c:xVal>
          <c:yVal>
            <c:numRef>
              <c:f>Hoja1!$G$2:$G$33</c:f>
              <c:numCache>
                <c:formatCode>General</c:formatCode>
                <c:ptCount val="32"/>
                <c:pt idx="1">
                  <c:v>330</c:v>
                </c:pt>
                <c:pt idx="2">
                  <c:v>315</c:v>
                </c:pt>
                <c:pt idx="3">
                  <c:v>302</c:v>
                </c:pt>
                <c:pt idx="4">
                  <c:v>288</c:v>
                </c:pt>
                <c:pt idx="5">
                  <c:v>276</c:v>
                </c:pt>
                <c:pt idx="6">
                  <c:v>265</c:v>
                </c:pt>
                <c:pt idx="7">
                  <c:v>255</c:v>
                </c:pt>
                <c:pt idx="8">
                  <c:v>244</c:v>
                </c:pt>
                <c:pt idx="9">
                  <c:v>233</c:v>
                </c:pt>
                <c:pt idx="10">
                  <c:v>221</c:v>
                </c:pt>
                <c:pt idx="11">
                  <c:v>210</c:v>
                </c:pt>
                <c:pt idx="12">
                  <c:v>198</c:v>
                </c:pt>
                <c:pt idx="13">
                  <c:v>187</c:v>
                </c:pt>
                <c:pt idx="14">
                  <c:v>175</c:v>
                </c:pt>
                <c:pt idx="15">
                  <c:v>165</c:v>
                </c:pt>
                <c:pt idx="16">
                  <c:v>155</c:v>
                </c:pt>
                <c:pt idx="17">
                  <c:v>145</c:v>
                </c:pt>
                <c:pt idx="18">
                  <c:v>135</c:v>
                </c:pt>
                <c:pt idx="19">
                  <c:v>125</c:v>
                </c:pt>
                <c:pt idx="20">
                  <c:v>113</c:v>
                </c:pt>
                <c:pt idx="21">
                  <c:v>103</c:v>
                </c:pt>
                <c:pt idx="22">
                  <c:v>95</c:v>
                </c:pt>
                <c:pt idx="23">
                  <c:v>84</c:v>
                </c:pt>
                <c:pt idx="24">
                  <c:v>73</c:v>
                </c:pt>
                <c:pt idx="25">
                  <c:v>62</c:v>
                </c:pt>
                <c:pt idx="26">
                  <c:v>51</c:v>
                </c:pt>
                <c:pt idx="27">
                  <c:v>40</c:v>
                </c:pt>
                <c:pt idx="28">
                  <c:v>30</c:v>
                </c:pt>
                <c:pt idx="29">
                  <c:v>20</c:v>
                </c:pt>
                <c:pt idx="30">
                  <c:v>10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A8-4FBE-8B37-3891BB979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140656"/>
        <c:axId val="1421139408"/>
      </c:scatterChart>
      <c:valAx>
        <c:axId val="142114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1139408"/>
        <c:crosses val="autoZero"/>
        <c:crossBetween val="midCat"/>
      </c:valAx>
      <c:valAx>
        <c:axId val="14211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114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usa!$B$1</c:f>
              <c:strCache>
                <c:ptCount val="1"/>
                <c:pt idx="0">
                  <c:v>original marlin</c:v>
                </c:pt>
              </c:strCache>
            </c:strRef>
          </c:tx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usa!$B$2:$B$83</c:f>
              <c:numCache>
                <c:formatCode>General</c:formatCode>
                <c:ptCount val="82"/>
                <c:pt idx="14">
                  <c:v>320</c:v>
                </c:pt>
                <c:pt idx="15">
                  <c:v>315</c:v>
                </c:pt>
                <c:pt idx="16">
                  <c:v>310</c:v>
                </c:pt>
                <c:pt idx="17">
                  <c:v>305</c:v>
                </c:pt>
                <c:pt idx="18">
                  <c:v>300</c:v>
                </c:pt>
                <c:pt idx="19">
                  <c:v>295</c:v>
                </c:pt>
                <c:pt idx="20">
                  <c:v>290</c:v>
                </c:pt>
                <c:pt idx="21">
                  <c:v>285</c:v>
                </c:pt>
                <c:pt idx="22">
                  <c:v>280</c:v>
                </c:pt>
                <c:pt idx="23">
                  <c:v>275</c:v>
                </c:pt>
                <c:pt idx="24">
                  <c:v>270</c:v>
                </c:pt>
                <c:pt idx="25">
                  <c:v>265</c:v>
                </c:pt>
                <c:pt idx="26">
                  <c:v>260</c:v>
                </c:pt>
                <c:pt idx="27">
                  <c:v>255</c:v>
                </c:pt>
                <c:pt idx="28">
                  <c:v>250</c:v>
                </c:pt>
                <c:pt idx="29">
                  <c:v>245</c:v>
                </c:pt>
                <c:pt idx="30">
                  <c:v>240</c:v>
                </c:pt>
                <c:pt idx="31">
                  <c:v>235</c:v>
                </c:pt>
                <c:pt idx="32">
                  <c:v>230</c:v>
                </c:pt>
                <c:pt idx="33">
                  <c:v>225</c:v>
                </c:pt>
                <c:pt idx="34">
                  <c:v>220</c:v>
                </c:pt>
                <c:pt idx="35">
                  <c:v>215</c:v>
                </c:pt>
                <c:pt idx="36">
                  <c:v>210</c:v>
                </c:pt>
                <c:pt idx="37">
                  <c:v>205</c:v>
                </c:pt>
                <c:pt idx="38">
                  <c:v>200</c:v>
                </c:pt>
                <c:pt idx="39">
                  <c:v>195</c:v>
                </c:pt>
                <c:pt idx="40">
                  <c:v>190</c:v>
                </c:pt>
                <c:pt idx="41">
                  <c:v>185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165</c:v>
                </c:pt>
                <c:pt idx="46">
                  <c:v>160</c:v>
                </c:pt>
                <c:pt idx="47">
                  <c:v>155</c:v>
                </c:pt>
                <c:pt idx="48">
                  <c:v>150</c:v>
                </c:pt>
                <c:pt idx="49">
                  <c:v>145</c:v>
                </c:pt>
                <c:pt idx="50">
                  <c:v>140</c:v>
                </c:pt>
                <c:pt idx="51">
                  <c:v>135</c:v>
                </c:pt>
                <c:pt idx="52">
                  <c:v>130</c:v>
                </c:pt>
                <c:pt idx="53">
                  <c:v>125</c:v>
                </c:pt>
                <c:pt idx="54">
                  <c:v>120</c:v>
                </c:pt>
                <c:pt idx="55">
                  <c:v>115</c:v>
                </c:pt>
                <c:pt idx="56">
                  <c:v>110</c:v>
                </c:pt>
                <c:pt idx="57">
                  <c:v>105</c:v>
                </c:pt>
                <c:pt idx="58">
                  <c:v>100</c:v>
                </c:pt>
                <c:pt idx="59">
                  <c:v>95</c:v>
                </c:pt>
                <c:pt idx="60">
                  <c:v>90</c:v>
                </c:pt>
                <c:pt idx="61">
                  <c:v>85</c:v>
                </c:pt>
                <c:pt idx="62">
                  <c:v>80</c:v>
                </c:pt>
                <c:pt idx="63">
                  <c:v>75</c:v>
                </c:pt>
                <c:pt idx="64">
                  <c:v>70</c:v>
                </c:pt>
                <c:pt idx="65">
                  <c:v>65</c:v>
                </c:pt>
                <c:pt idx="66">
                  <c:v>60</c:v>
                </c:pt>
                <c:pt idx="67">
                  <c:v>55</c:v>
                </c:pt>
                <c:pt idx="68">
                  <c:v>50</c:v>
                </c:pt>
                <c:pt idx="69">
                  <c:v>45</c:v>
                </c:pt>
                <c:pt idx="70">
                  <c:v>40</c:v>
                </c:pt>
                <c:pt idx="71">
                  <c:v>35</c:v>
                </c:pt>
                <c:pt idx="72">
                  <c:v>30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A695-490D-9959-E9870CA02D5A}"/>
            </c:ext>
          </c:extLst>
        </c:ser>
        <c:ser>
          <c:idx val="5"/>
          <c:order val="1"/>
          <c:tx>
            <c:strRef>
              <c:f>usa!$C$1</c:f>
              <c:strCache>
                <c:ptCount val="1"/>
                <c:pt idx="0">
                  <c:v>termocupla Ian</c:v>
                </c:pt>
              </c:strCache>
            </c:strRef>
          </c:tx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usa!$C$2:$C$83</c:f>
              <c:numCache>
                <c:formatCode>General</c:formatCode>
                <c:ptCount val="82"/>
                <c:pt idx="5">
                  <c:v>320</c:v>
                </c:pt>
                <c:pt idx="6">
                  <c:v>314</c:v>
                </c:pt>
                <c:pt idx="7">
                  <c:v>309</c:v>
                </c:pt>
                <c:pt idx="8">
                  <c:v>304</c:v>
                </c:pt>
                <c:pt idx="9">
                  <c:v>300</c:v>
                </c:pt>
                <c:pt idx="10">
                  <c:v>296</c:v>
                </c:pt>
                <c:pt idx="11">
                  <c:v>292</c:v>
                </c:pt>
                <c:pt idx="12">
                  <c:v>289</c:v>
                </c:pt>
                <c:pt idx="13">
                  <c:v>285</c:v>
                </c:pt>
                <c:pt idx="14">
                  <c:v>282</c:v>
                </c:pt>
                <c:pt idx="15">
                  <c:v>280</c:v>
                </c:pt>
                <c:pt idx="16">
                  <c:v>277</c:v>
                </c:pt>
                <c:pt idx="17">
                  <c:v>272</c:v>
                </c:pt>
                <c:pt idx="18">
                  <c:v>269</c:v>
                </c:pt>
                <c:pt idx="19">
                  <c:v>265</c:v>
                </c:pt>
                <c:pt idx="20">
                  <c:v>263</c:v>
                </c:pt>
                <c:pt idx="21">
                  <c:v>260</c:v>
                </c:pt>
                <c:pt idx="22">
                  <c:v>255</c:v>
                </c:pt>
                <c:pt idx="23">
                  <c:v>250</c:v>
                </c:pt>
                <c:pt idx="24">
                  <c:v>248</c:v>
                </c:pt>
                <c:pt idx="25">
                  <c:v>243</c:v>
                </c:pt>
                <c:pt idx="26">
                  <c:v>239</c:v>
                </c:pt>
                <c:pt idx="27">
                  <c:v>235</c:v>
                </c:pt>
                <c:pt idx="28">
                  <c:v>230</c:v>
                </c:pt>
                <c:pt idx="29">
                  <c:v>225</c:v>
                </c:pt>
                <c:pt idx="30">
                  <c:v>220</c:v>
                </c:pt>
                <c:pt idx="31">
                  <c:v>217</c:v>
                </c:pt>
                <c:pt idx="32">
                  <c:v>213</c:v>
                </c:pt>
                <c:pt idx="33">
                  <c:v>209</c:v>
                </c:pt>
                <c:pt idx="34">
                  <c:v>204</c:v>
                </c:pt>
                <c:pt idx="35">
                  <c:v>200</c:v>
                </c:pt>
                <c:pt idx="36">
                  <c:v>195</c:v>
                </c:pt>
                <c:pt idx="37">
                  <c:v>190</c:v>
                </c:pt>
                <c:pt idx="38">
                  <c:v>186</c:v>
                </c:pt>
                <c:pt idx="39">
                  <c:v>181</c:v>
                </c:pt>
                <c:pt idx="40">
                  <c:v>177</c:v>
                </c:pt>
                <c:pt idx="41">
                  <c:v>173</c:v>
                </c:pt>
                <c:pt idx="42">
                  <c:v>168</c:v>
                </c:pt>
                <c:pt idx="43">
                  <c:v>162</c:v>
                </c:pt>
                <c:pt idx="44">
                  <c:v>158</c:v>
                </c:pt>
                <c:pt idx="45">
                  <c:v>154</c:v>
                </c:pt>
                <c:pt idx="46">
                  <c:v>149</c:v>
                </c:pt>
                <c:pt idx="47">
                  <c:v>145</c:v>
                </c:pt>
                <c:pt idx="48">
                  <c:v>140</c:v>
                </c:pt>
                <c:pt idx="49">
                  <c:v>135</c:v>
                </c:pt>
                <c:pt idx="50">
                  <c:v>130</c:v>
                </c:pt>
                <c:pt idx="51">
                  <c:v>125</c:v>
                </c:pt>
                <c:pt idx="52">
                  <c:v>121</c:v>
                </c:pt>
                <c:pt idx="53">
                  <c:v>116</c:v>
                </c:pt>
                <c:pt idx="54">
                  <c:v>111</c:v>
                </c:pt>
                <c:pt idx="55">
                  <c:v>106</c:v>
                </c:pt>
                <c:pt idx="56">
                  <c:v>102</c:v>
                </c:pt>
                <c:pt idx="57">
                  <c:v>97</c:v>
                </c:pt>
                <c:pt idx="58">
                  <c:v>93</c:v>
                </c:pt>
                <c:pt idx="59">
                  <c:v>88</c:v>
                </c:pt>
                <c:pt idx="60">
                  <c:v>84</c:v>
                </c:pt>
                <c:pt idx="61">
                  <c:v>79</c:v>
                </c:pt>
                <c:pt idx="62">
                  <c:v>74</c:v>
                </c:pt>
                <c:pt idx="63">
                  <c:v>69</c:v>
                </c:pt>
                <c:pt idx="64">
                  <c:v>65</c:v>
                </c:pt>
                <c:pt idx="65">
                  <c:v>60</c:v>
                </c:pt>
                <c:pt idx="66">
                  <c:v>56</c:v>
                </c:pt>
                <c:pt idx="67">
                  <c:v>51</c:v>
                </c:pt>
                <c:pt idx="68">
                  <c:v>47</c:v>
                </c:pt>
                <c:pt idx="69">
                  <c:v>42</c:v>
                </c:pt>
                <c:pt idx="70">
                  <c:v>38</c:v>
                </c:pt>
                <c:pt idx="71">
                  <c:v>33</c:v>
                </c:pt>
                <c:pt idx="72">
                  <c:v>29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A695-490D-9959-E9870CA02D5A}"/>
            </c:ext>
          </c:extLst>
        </c:ser>
        <c:ser>
          <c:idx val="6"/>
          <c:order val="2"/>
          <c:tx>
            <c:strRef>
              <c:f>usa!$B$1</c:f>
              <c:strCache>
                <c:ptCount val="1"/>
                <c:pt idx="0">
                  <c:v>original marlin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usa!$B$2:$B$83</c:f>
              <c:numCache>
                <c:formatCode>General</c:formatCode>
                <c:ptCount val="82"/>
                <c:pt idx="14">
                  <c:v>320</c:v>
                </c:pt>
                <c:pt idx="15">
                  <c:v>315</c:v>
                </c:pt>
                <c:pt idx="16">
                  <c:v>310</c:v>
                </c:pt>
                <c:pt idx="17">
                  <c:v>305</c:v>
                </c:pt>
                <c:pt idx="18">
                  <c:v>300</c:v>
                </c:pt>
                <c:pt idx="19">
                  <c:v>295</c:v>
                </c:pt>
                <c:pt idx="20">
                  <c:v>290</c:v>
                </c:pt>
                <c:pt idx="21">
                  <c:v>285</c:v>
                </c:pt>
                <c:pt idx="22">
                  <c:v>280</c:v>
                </c:pt>
                <c:pt idx="23">
                  <c:v>275</c:v>
                </c:pt>
                <c:pt idx="24">
                  <c:v>270</c:v>
                </c:pt>
                <c:pt idx="25">
                  <c:v>265</c:v>
                </c:pt>
                <c:pt idx="26">
                  <c:v>260</c:v>
                </c:pt>
                <c:pt idx="27">
                  <c:v>255</c:v>
                </c:pt>
                <c:pt idx="28">
                  <c:v>250</c:v>
                </c:pt>
                <c:pt idx="29">
                  <c:v>245</c:v>
                </c:pt>
                <c:pt idx="30">
                  <c:v>240</c:v>
                </c:pt>
                <c:pt idx="31">
                  <c:v>235</c:v>
                </c:pt>
                <c:pt idx="32">
                  <c:v>230</c:v>
                </c:pt>
                <c:pt idx="33">
                  <c:v>225</c:v>
                </c:pt>
                <c:pt idx="34">
                  <c:v>220</c:v>
                </c:pt>
                <c:pt idx="35">
                  <c:v>215</c:v>
                </c:pt>
                <c:pt idx="36">
                  <c:v>210</c:v>
                </c:pt>
                <c:pt idx="37">
                  <c:v>205</c:v>
                </c:pt>
                <c:pt idx="38">
                  <c:v>200</c:v>
                </c:pt>
                <c:pt idx="39">
                  <c:v>195</c:v>
                </c:pt>
                <c:pt idx="40">
                  <c:v>190</c:v>
                </c:pt>
                <c:pt idx="41">
                  <c:v>185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165</c:v>
                </c:pt>
                <c:pt idx="46">
                  <c:v>160</c:v>
                </c:pt>
                <c:pt idx="47">
                  <c:v>155</c:v>
                </c:pt>
                <c:pt idx="48">
                  <c:v>150</c:v>
                </c:pt>
                <c:pt idx="49">
                  <c:v>145</c:v>
                </c:pt>
                <c:pt idx="50">
                  <c:v>140</c:v>
                </c:pt>
                <c:pt idx="51">
                  <c:v>135</c:v>
                </c:pt>
                <c:pt idx="52">
                  <c:v>130</c:v>
                </c:pt>
                <c:pt idx="53">
                  <c:v>125</c:v>
                </c:pt>
                <c:pt idx="54">
                  <c:v>120</c:v>
                </c:pt>
                <c:pt idx="55">
                  <c:v>115</c:v>
                </c:pt>
                <c:pt idx="56">
                  <c:v>110</c:v>
                </c:pt>
                <c:pt idx="57">
                  <c:v>105</c:v>
                </c:pt>
                <c:pt idx="58">
                  <c:v>100</c:v>
                </c:pt>
                <c:pt idx="59">
                  <c:v>95</c:v>
                </c:pt>
                <c:pt idx="60">
                  <c:v>90</c:v>
                </c:pt>
                <c:pt idx="61">
                  <c:v>85</c:v>
                </c:pt>
                <c:pt idx="62">
                  <c:v>80</c:v>
                </c:pt>
                <c:pt idx="63">
                  <c:v>75</c:v>
                </c:pt>
                <c:pt idx="64">
                  <c:v>70</c:v>
                </c:pt>
                <c:pt idx="65">
                  <c:v>65</c:v>
                </c:pt>
                <c:pt idx="66">
                  <c:v>60</c:v>
                </c:pt>
                <c:pt idx="67">
                  <c:v>55</c:v>
                </c:pt>
                <c:pt idx="68">
                  <c:v>50</c:v>
                </c:pt>
                <c:pt idx="69">
                  <c:v>45</c:v>
                </c:pt>
                <c:pt idx="70">
                  <c:v>40</c:v>
                </c:pt>
                <c:pt idx="71">
                  <c:v>35</c:v>
                </c:pt>
                <c:pt idx="72">
                  <c:v>30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A695-490D-9959-E9870CA02D5A}"/>
            </c:ext>
          </c:extLst>
        </c:ser>
        <c:ser>
          <c:idx val="7"/>
          <c:order val="3"/>
          <c:tx>
            <c:strRef>
              <c:f>usa!$C$1</c:f>
              <c:strCache>
                <c:ptCount val="1"/>
                <c:pt idx="0">
                  <c:v>termocupla 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usa!$C$2:$C$83</c:f>
              <c:numCache>
                <c:formatCode>General</c:formatCode>
                <c:ptCount val="82"/>
                <c:pt idx="5">
                  <c:v>320</c:v>
                </c:pt>
                <c:pt idx="6">
                  <c:v>314</c:v>
                </c:pt>
                <c:pt idx="7">
                  <c:v>309</c:v>
                </c:pt>
                <c:pt idx="8">
                  <c:v>304</c:v>
                </c:pt>
                <c:pt idx="9">
                  <c:v>300</c:v>
                </c:pt>
                <c:pt idx="10">
                  <c:v>296</c:v>
                </c:pt>
                <c:pt idx="11">
                  <c:v>292</c:v>
                </c:pt>
                <c:pt idx="12">
                  <c:v>289</c:v>
                </c:pt>
                <c:pt idx="13">
                  <c:v>285</c:v>
                </c:pt>
                <c:pt idx="14">
                  <c:v>282</c:v>
                </c:pt>
                <c:pt idx="15">
                  <c:v>280</c:v>
                </c:pt>
                <c:pt idx="16">
                  <c:v>277</c:v>
                </c:pt>
                <c:pt idx="17">
                  <c:v>272</c:v>
                </c:pt>
                <c:pt idx="18">
                  <c:v>269</c:v>
                </c:pt>
                <c:pt idx="19">
                  <c:v>265</c:v>
                </c:pt>
                <c:pt idx="20">
                  <c:v>263</c:v>
                </c:pt>
                <c:pt idx="21">
                  <c:v>260</c:v>
                </c:pt>
                <c:pt idx="22">
                  <c:v>255</c:v>
                </c:pt>
                <c:pt idx="23">
                  <c:v>250</c:v>
                </c:pt>
                <c:pt idx="24">
                  <c:v>248</c:v>
                </c:pt>
                <c:pt idx="25">
                  <c:v>243</c:v>
                </c:pt>
                <c:pt idx="26">
                  <c:v>239</c:v>
                </c:pt>
                <c:pt idx="27">
                  <c:v>235</c:v>
                </c:pt>
                <c:pt idx="28">
                  <c:v>230</c:v>
                </c:pt>
                <c:pt idx="29">
                  <c:v>225</c:v>
                </c:pt>
                <c:pt idx="30">
                  <c:v>220</c:v>
                </c:pt>
                <c:pt idx="31">
                  <c:v>217</c:v>
                </c:pt>
                <c:pt idx="32">
                  <c:v>213</c:v>
                </c:pt>
                <c:pt idx="33">
                  <c:v>209</c:v>
                </c:pt>
                <c:pt idx="34">
                  <c:v>204</c:v>
                </c:pt>
                <c:pt idx="35">
                  <c:v>200</c:v>
                </c:pt>
                <c:pt idx="36">
                  <c:v>195</c:v>
                </c:pt>
                <c:pt idx="37">
                  <c:v>190</c:v>
                </c:pt>
                <c:pt idx="38">
                  <c:v>186</c:v>
                </c:pt>
                <c:pt idx="39">
                  <c:v>181</c:v>
                </c:pt>
                <c:pt idx="40">
                  <c:v>177</c:v>
                </c:pt>
                <c:pt idx="41">
                  <c:v>173</c:v>
                </c:pt>
                <c:pt idx="42">
                  <c:v>168</c:v>
                </c:pt>
                <c:pt idx="43">
                  <c:v>162</c:v>
                </c:pt>
                <c:pt idx="44">
                  <c:v>158</c:v>
                </c:pt>
                <c:pt idx="45">
                  <c:v>154</c:v>
                </c:pt>
                <c:pt idx="46">
                  <c:v>149</c:v>
                </c:pt>
                <c:pt idx="47">
                  <c:v>145</c:v>
                </c:pt>
                <c:pt idx="48">
                  <c:v>140</c:v>
                </c:pt>
                <c:pt idx="49">
                  <c:v>135</c:v>
                </c:pt>
                <c:pt idx="50">
                  <c:v>130</c:v>
                </c:pt>
                <c:pt idx="51">
                  <c:v>125</c:v>
                </c:pt>
                <c:pt idx="52">
                  <c:v>121</c:v>
                </c:pt>
                <c:pt idx="53">
                  <c:v>116</c:v>
                </c:pt>
                <c:pt idx="54">
                  <c:v>111</c:v>
                </c:pt>
                <c:pt idx="55">
                  <c:v>106</c:v>
                </c:pt>
                <c:pt idx="56">
                  <c:v>102</c:v>
                </c:pt>
                <c:pt idx="57">
                  <c:v>97</c:v>
                </c:pt>
                <c:pt idx="58">
                  <c:v>93</c:v>
                </c:pt>
                <c:pt idx="59">
                  <c:v>88</c:v>
                </c:pt>
                <c:pt idx="60">
                  <c:v>84</c:v>
                </c:pt>
                <c:pt idx="61">
                  <c:v>79</c:v>
                </c:pt>
                <c:pt idx="62">
                  <c:v>74</c:v>
                </c:pt>
                <c:pt idx="63">
                  <c:v>69</c:v>
                </c:pt>
                <c:pt idx="64">
                  <c:v>65</c:v>
                </c:pt>
                <c:pt idx="65">
                  <c:v>60</c:v>
                </c:pt>
                <c:pt idx="66">
                  <c:v>56</c:v>
                </c:pt>
                <c:pt idx="67">
                  <c:v>51</c:v>
                </c:pt>
                <c:pt idx="68">
                  <c:v>47</c:v>
                </c:pt>
                <c:pt idx="69">
                  <c:v>42</c:v>
                </c:pt>
                <c:pt idx="70">
                  <c:v>38</c:v>
                </c:pt>
                <c:pt idx="71">
                  <c:v>33</c:v>
                </c:pt>
                <c:pt idx="72">
                  <c:v>29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A695-490D-9959-E9870CA02D5A}"/>
            </c:ext>
          </c:extLst>
        </c:ser>
        <c:ser>
          <c:idx val="2"/>
          <c:order val="4"/>
          <c:tx>
            <c:strRef>
              <c:f>usa!$B$1</c:f>
              <c:strCache>
                <c:ptCount val="1"/>
                <c:pt idx="0">
                  <c:v>original marlin</c:v>
                </c:pt>
              </c:strCache>
            </c:strRef>
          </c:tx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usa!$B$2:$B$83</c:f>
              <c:numCache>
                <c:formatCode>General</c:formatCode>
                <c:ptCount val="82"/>
                <c:pt idx="14">
                  <c:v>320</c:v>
                </c:pt>
                <c:pt idx="15">
                  <c:v>315</c:v>
                </c:pt>
                <c:pt idx="16">
                  <c:v>310</c:v>
                </c:pt>
                <c:pt idx="17">
                  <c:v>305</c:v>
                </c:pt>
                <c:pt idx="18">
                  <c:v>300</c:v>
                </c:pt>
                <c:pt idx="19">
                  <c:v>295</c:v>
                </c:pt>
                <c:pt idx="20">
                  <c:v>290</c:v>
                </c:pt>
                <c:pt idx="21">
                  <c:v>285</c:v>
                </c:pt>
                <c:pt idx="22">
                  <c:v>280</c:v>
                </c:pt>
                <c:pt idx="23">
                  <c:v>275</c:v>
                </c:pt>
                <c:pt idx="24">
                  <c:v>270</c:v>
                </c:pt>
                <c:pt idx="25">
                  <c:v>265</c:v>
                </c:pt>
                <c:pt idx="26">
                  <c:v>260</c:v>
                </c:pt>
                <c:pt idx="27">
                  <c:v>255</c:v>
                </c:pt>
                <c:pt idx="28">
                  <c:v>250</c:v>
                </c:pt>
                <c:pt idx="29">
                  <c:v>245</c:v>
                </c:pt>
                <c:pt idx="30">
                  <c:v>240</c:v>
                </c:pt>
                <c:pt idx="31">
                  <c:v>235</c:v>
                </c:pt>
                <c:pt idx="32">
                  <c:v>230</c:v>
                </c:pt>
                <c:pt idx="33">
                  <c:v>225</c:v>
                </c:pt>
                <c:pt idx="34">
                  <c:v>220</c:v>
                </c:pt>
                <c:pt idx="35">
                  <c:v>215</c:v>
                </c:pt>
                <c:pt idx="36">
                  <c:v>210</c:v>
                </c:pt>
                <c:pt idx="37">
                  <c:v>205</c:v>
                </c:pt>
                <c:pt idx="38">
                  <c:v>200</c:v>
                </c:pt>
                <c:pt idx="39">
                  <c:v>195</c:v>
                </c:pt>
                <c:pt idx="40">
                  <c:v>190</c:v>
                </c:pt>
                <c:pt idx="41">
                  <c:v>185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165</c:v>
                </c:pt>
                <c:pt idx="46">
                  <c:v>160</c:v>
                </c:pt>
                <c:pt idx="47">
                  <c:v>155</c:v>
                </c:pt>
                <c:pt idx="48">
                  <c:v>150</c:v>
                </c:pt>
                <c:pt idx="49">
                  <c:v>145</c:v>
                </c:pt>
                <c:pt idx="50">
                  <c:v>140</c:v>
                </c:pt>
                <c:pt idx="51">
                  <c:v>135</c:v>
                </c:pt>
                <c:pt idx="52">
                  <c:v>130</c:v>
                </c:pt>
                <c:pt idx="53">
                  <c:v>125</c:v>
                </c:pt>
                <c:pt idx="54">
                  <c:v>120</c:v>
                </c:pt>
                <c:pt idx="55">
                  <c:v>115</c:v>
                </c:pt>
                <c:pt idx="56">
                  <c:v>110</c:v>
                </c:pt>
                <c:pt idx="57">
                  <c:v>105</c:v>
                </c:pt>
                <c:pt idx="58">
                  <c:v>100</c:v>
                </c:pt>
                <c:pt idx="59">
                  <c:v>95</c:v>
                </c:pt>
                <c:pt idx="60">
                  <c:v>90</c:v>
                </c:pt>
                <c:pt idx="61">
                  <c:v>85</c:v>
                </c:pt>
                <c:pt idx="62">
                  <c:v>80</c:v>
                </c:pt>
                <c:pt idx="63">
                  <c:v>75</c:v>
                </c:pt>
                <c:pt idx="64">
                  <c:v>70</c:v>
                </c:pt>
                <c:pt idx="65">
                  <c:v>65</c:v>
                </c:pt>
                <c:pt idx="66">
                  <c:v>60</c:v>
                </c:pt>
                <c:pt idx="67">
                  <c:v>55</c:v>
                </c:pt>
                <c:pt idx="68">
                  <c:v>50</c:v>
                </c:pt>
                <c:pt idx="69">
                  <c:v>45</c:v>
                </c:pt>
                <c:pt idx="70">
                  <c:v>40</c:v>
                </c:pt>
                <c:pt idx="71">
                  <c:v>35</c:v>
                </c:pt>
                <c:pt idx="72">
                  <c:v>30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695-490D-9959-E9870CA02D5A}"/>
            </c:ext>
          </c:extLst>
        </c:ser>
        <c:ser>
          <c:idx val="3"/>
          <c:order val="5"/>
          <c:tx>
            <c:strRef>
              <c:f>usa!$C$1</c:f>
              <c:strCache>
                <c:ptCount val="1"/>
                <c:pt idx="0">
                  <c:v>termocupla Ian</c:v>
                </c:pt>
              </c:strCache>
            </c:strRef>
          </c:tx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usa!$C$2:$C$83</c:f>
              <c:numCache>
                <c:formatCode>General</c:formatCode>
                <c:ptCount val="82"/>
                <c:pt idx="5">
                  <c:v>320</c:v>
                </c:pt>
                <c:pt idx="6">
                  <c:v>314</c:v>
                </c:pt>
                <c:pt idx="7">
                  <c:v>309</c:v>
                </c:pt>
                <c:pt idx="8">
                  <c:v>304</c:v>
                </c:pt>
                <c:pt idx="9">
                  <c:v>300</c:v>
                </c:pt>
                <c:pt idx="10">
                  <c:v>296</c:v>
                </c:pt>
                <c:pt idx="11">
                  <c:v>292</c:v>
                </c:pt>
                <c:pt idx="12">
                  <c:v>289</c:v>
                </c:pt>
                <c:pt idx="13">
                  <c:v>285</c:v>
                </c:pt>
                <c:pt idx="14">
                  <c:v>282</c:v>
                </c:pt>
                <c:pt idx="15">
                  <c:v>280</c:v>
                </c:pt>
                <c:pt idx="16">
                  <c:v>277</c:v>
                </c:pt>
                <c:pt idx="17">
                  <c:v>272</c:v>
                </c:pt>
                <c:pt idx="18">
                  <c:v>269</c:v>
                </c:pt>
                <c:pt idx="19">
                  <c:v>265</c:v>
                </c:pt>
                <c:pt idx="20">
                  <c:v>263</c:v>
                </c:pt>
                <c:pt idx="21">
                  <c:v>260</c:v>
                </c:pt>
                <c:pt idx="22">
                  <c:v>255</c:v>
                </c:pt>
                <c:pt idx="23">
                  <c:v>250</c:v>
                </c:pt>
                <c:pt idx="24">
                  <c:v>248</c:v>
                </c:pt>
                <c:pt idx="25">
                  <c:v>243</c:v>
                </c:pt>
                <c:pt idx="26">
                  <c:v>239</c:v>
                </c:pt>
                <c:pt idx="27">
                  <c:v>235</c:v>
                </c:pt>
                <c:pt idx="28">
                  <c:v>230</c:v>
                </c:pt>
                <c:pt idx="29">
                  <c:v>225</c:v>
                </c:pt>
                <c:pt idx="30">
                  <c:v>220</c:v>
                </c:pt>
                <c:pt idx="31">
                  <c:v>217</c:v>
                </c:pt>
                <c:pt idx="32">
                  <c:v>213</c:v>
                </c:pt>
                <c:pt idx="33">
                  <c:v>209</c:v>
                </c:pt>
                <c:pt idx="34">
                  <c:v>204</c:v>
                </c:pt>
                <c:pt idx="35">
                  <c:v>200</c:v>
                </c:pt>
                <c:pt idx="36">
                  <c:v>195</c:v>
                </c:pt>
                <c:pt idx="37">
                  <c:v>190</c:v>
                </c:pt>
                <c:pt idx="38">
                  <c:v>186</c:v>
                </c:pt>
                <c:pt idx="39">
                  <c:v>181</c:v>
                </c:pt>
                <c:pt idx="40">
                  <c:v>177</c:v>
                </c:pt>
                <c:pt idx="41">
                  <c:v>173</c:v>
                </c:pt>
                <c:pt idx="42">
                  <c:v>168</c:v>
                </c:pt>
                <c:pt idx="43">
                  <c:v>162</c:v>
                </c:pt>
                <c:pt idx="44">
                  <c:v>158</c:v>
                </c:pt>
                <c:pt idx="45">
                  <c:v>154</c:v>
                </c:pt>
                <c:pt idx="46">
                  <c:v>149</c:v>
                </c:pt>
                <c:pt idx="47">
                  <c:v>145</c:v>
                </c:pt>
                <c:pt idx="48">
                  <c:v>140</c:v>
                </c:pt>
                <c:pt idx="49">
                  <c:v>135</c:v>
                </c:pt>
                <c:pt idx="50">
                  <c:v>130</c:v>
                </c:pt>
                <c:pt idx="51">
                  <c:v>125</c:v>
                </c:pt>
                <c:pt idx="52">
                  <c:v>121</c:v>
                </c:pt>
                <c:pt idx="53">
                  <c:v>116</c:v>
                </c:pt>
                <c:pt idx="54">
                  <c:v>111</c:v>
                </c:pt>
                <c:pt idx="55">
                  <c:v>106</c:v>
                </c:pt>
                <c:pt idx="56">
                  <c:v>102</c:v>
                </c:pt>
                <c:pt idx="57">
                  <c:v>97</c:v>
                </c:pt>
                <c:pt idx="58">
                  <c:v>93</c:v>
                </c:pt>
                <c:pt idx="59">
                  <c:v>88</c:v>
                </c:pt>
                <c:pt idx="60">
                  <c:v>84</c:v>
                </c:pt>
                <c:pt idx="61">
                  <c:v>79</c:v>
                </c:pt>
                <c:pt idx="62">
                  <c:v>74</c:v>
                </c:pt>
                <c:pt idx="63">
                  <c:v>69</c:v>
                </c:pt>
                <c:pt idx="64">
                  <c:v>65</c:v>
                </c:pt>
                <c:pt idx="65">
                  <c:v>60</c:v>
                </c:pt>
                <c:pt idx="66">
                  <c:v>56</c:v>
                </c:pt>
                <c:pt idx="67">
                  <c:v>51</c:v>
                </c:pt>
                <c:pt idx="68">
                  <c:v>47</c:v>
                </c:pt>
                <c:pt idx="69">
                  <c:v>42</c:v>
                </c:pt>
                <c:pt idx="70">
                  <c:v>38</c:v>
                </c:pt>
                <c:pt idx="71">
                  <c:v>33</c:v>
                </c:pt>
                <c:pt idx="72">
                  <c:v>29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695-490D-9959-E9870CA02D5A}"/>
            </c:ext>
          </c:extLst>
        </c:ser>
        <c:ser>
          <c:idx val="0"/>
          <c:order val="6"/>
          <c:tx>
            <c:strRef>
              <c:f>usa!$B$1</c:f>
              <c:strCache>
                <c:ptCount val="1"/>
                <c:pt idx="0">
                  <c:v>original marlin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usa!$B$2:$B$83</c:f>
              <c:numCache>
                <c:formatCode>General</c:formatCode>
                <c:ptCount val="82"/>
                <c:pt idx="14">
                  <c:v>320</c:v>
                </c:pt>
                <c:pt idx="15">
                  <c:v>315</c:v>
                </c:pt>
                <c:pt idx="16">
                  <c:v>310</c:v>
                </c:pt>
                <c:pt idx="17">
                  <c:v>305</c:v>
                </c:pt>
                <c:pt idx="18">
                  <c:v>300</c:v>
                </c:pt>
                <c:pt idx="19">
                  <c:v>295</c:v>
                </c:pt>
                <c:pt idx="20">
                  <c:v>290</c:v>
                </c:pt>
                <c:pt idx="21">
                  <c:v>285</c:v>
                </c:pt>
                <c:pt idx="22">
                  <c:v>280</c:v>
                </c:pt>
                <c:pt idx="23">
                  <c:v>275</c:v>
                </c:pt>
                <c:pt idx="24">
                  <c:v>270</c:v>
                </c:pt>
                <c:pt idx="25">
                  <c:v>265</c:v>
                </c:pt>
                <c:pt idx="26">
                  <c:v>260</c:v>
                </c:pt>
                <c:pt idx="27">
                  <c:v>255</c:v>
                </c:pt>
                <c:pt idx="28">
                  <c:v>250</c:v>
                </c:pt>
                <c:pt idx="29">
                  <c:v>245</c:v>
                </c:pt>
                <c:pt idx="30">
                  <c:v>240</c:v>
                </c:pt>
                <c:pt idx="31">
                  <c:v>235</c:v>
                </c:pt>
                <c:pt idx="32">
                  <c:v>230</c:v>
                </c:pt>
                <c:pt idx="33">
                  <c:v>225</c:v>
                </c:pt>
                <c:pt idx="34">
                  <c:v>220</c:v>
                </c:pt>
                <c:pt idx="35">
                  <c:v>215</c:v>
                </c:pt>
                <c:pt idx="36">
                  <c:v>210</c:v>
                </c:pt>
                <c:pt idx="37">
                  <c:v>205</c:v>
                </c:pt>
                <c:pt idx="38">
                  <c:v>200</c:v>
                </c:pt>
                <c:pt idx="39">
                  <c:v>195</c:v>
                </c:pt>
                <c:pt idx="40">
                  <c:v>190</c:v>
                </c:pt>
                <c:pt idx="41">
                  <c:v>185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165</c:v>
                </c:pt>
                <c:pt idx="46">
                  <c:v>160</c:v>
                </c:pt>
                <c:pt idx="47">
                  <c:v>155</c:v>
                </c:pt>
                <c:pt idx="48">
                  <c:v>150</c:v>
                </c:pt>
                <c:pt idx="49">
                  <c:v>145</c:v>
                </c:pt>
                <c:pt idx="50">
                  <c:v>140</c:v>
                </c:pt>
                <c:pt idx="51">
                  <c:v>135</c:v>
                </c:pt>
                <c:pt idx="52">
                  <c:v>130</c:v>
                </c:pt>
                <c:pt idx="53">
                  <c:v>125</c:v>
                </c:pt>
                <c:pt idx="54">
                  <c:v>120</c:v>
                </c:pt>
                <c:pt idx="55">
                  <c:v>115</c:v>
                </c:pt>
                <c:pt idx="56">
                  <c:v>110</c:v>
                </c:pt>
                <c:pt idx="57">
                  <c:v>105</c:v>
                </c:pt>
                <c:pt idx="58">
                  <c:v>100</c:v>
                </c:pt>
                <c:pt idx="59">
                  <c:v>95</c:v>
                </c:pt>
                <c:pt idx="60">
                  <c:v>90</c:v>
                </c:pt>
                <c:pt idx="61">
                  <c:v>85</c:v>
                </c:pt>
                <c:pt idx="62">
                  <c:v>80</c:v>
                </c:pt>
                <c:pt idx="63">
                  <c:v>75</c:v>
                </c:pt>
                <c:pt idx="64">
                  <c:v>70</c:v>
                </c:pt>
                <c:pt idx="65">
                  <c:v>65</c:v>
                </c:pt>
                <c:pt idx="66">
                  <c:v>60</c:v>
                </c:pt>
                <c:pt idx="67">
                  <c:v>55</c:v>
                </c:pt>
                <c:pt idx="68">
                  <c:v>50</c:v>
                </c:pt>
                <c:pt idx="69">
                  <c:v>45</c:v>
                </c:pt>
                <c:pt idx="70">
                  <c:v>40</c:v>
                </c:pt>
                <c:pt idx="71">
                  <c:v>35</c:v>
                </c:pt>
                <c:pt idx="72">
                  <c:v>30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695-490D-9959-E9870CA02D5A}"/>
            </c:ext>
          </c:extLst>
        </c:ser>
        <c:ser>
          <c:idx val="1"/>
          <c:order val="7"/>
          <c:tx>
            <c:strRef>
              <c:f>usa!$C$1</c:f>
              <c:strCache>
                <c:ptCount val="1"/>
                <c:pt idx="0">
                  <c:v>termocupla 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834099020625233"/>
                  <c:y val="-0.410778114274177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usa!$C$2:$C$83</c:f>
              <c:numCache>
                <c:formatCode>General</c:formatCode>
                <c:ptCount val="82"/>
                <c:pt idx="5">
                  <c:v>320</c:v>
                </c:pt>
                <c:pt idx="6">
                  <c:v>314</c:v>
                </c:pt>
                <c:pt idx="7">
                  <c:v>309</c:v>
                </c:pt>
                <c:pt idx="8">
                  <c:v>304</c:v>
                </c:pt>
                <c:pt idx="9">
                  <c:v>300</c:v>
                </c:pt>
                <c:pt idx="10">
                  <c:v>296</c:v>
                </c:pt>
                <c:pt idx="11">
                  <c:v>292</c:v>
                </c:pt>
                <c:pt idx="12">
                  <c:v>289</c:v>
                </c:pt>
                <c:pt idx="13">
                  <c:v>285</c:v>
                </c:pt>
                <c:pt idx="14">
                  <c:v>282</c:v>
                </c:pt>
                <c:pt idx="15">
                  <c:v>280</c:v>
                </c:pt>
                <c:pt idx="16">
                  <c:v>277</c:v>
                </c:pt>
                <c:pt idx="17">
                  <c:v>272</c:v>
                </c:pt>
                <c:pt idx="18">
                  <c:v>269</c:v>
                </c:pt>
                <c:pt idx="19">
                  <c:v>265</c:v>
                </c:pt>
                <c:pt idx="20">
                  <c:v>263</c:v>
                </c:pt>
                <c:pt idx="21">
                  <c:v>260</c:v>
                </c:pt>
                <c:pt idx="22">
                  <c:v>255</c:v>
                </c:pt>
                <c:pt idx="23">
                  <c:v>250</c:v>
                </c:pt>
                <c:pt idx="24">
                  <c:v>248</c:v>
                </c:pt>
                <c:pt idx="25">
                  <c:v>243</c:v>
                </c:pt>
                <c:pt idx="26">
                  <c:v>239</c:v>
                </c:pt>
                <c:pt idx="27">
                  <c:v>235</c:v>
                </c:pt>
                <c:pt idx="28">
                  <c:v>230</c:v>
                </c:pt>
                <c:pt idx="29">
                  <c:v>225</c:v>
                </c:pt>
                <c:pt idx="30">
                  <c:v>220</c:v>
                </c:pt>
                <c:pt idx="31">
                  <c:v>217</c:v>
                </c:pt>
                <c:pt idx="32">
                  <c:v>213</c:v>
                </c:pt>
                <c:pt idx="33">
                  <c:v>209</c:v>
                </c:pt>
                <c:pt idx="34">
                  <c:v>204</c:v>
                </c:pt>
                <c:pt idx="35">
                  <c:v>200</c:v>
                </c:pt>
                <c:pt idx="36">
                  <c:v>195</c:v>
                </c:pt>
                <c:pt idx="37">
                  <c:v>190</c:v>
                </c:pt>
                <c:pt idx="38">
                  <c:v>186</c:v>
                </c:pt>
                <c:pt idx="39">
                  <c:v>181</c:v>
                </c:pt>
                <c:pt idx="40">
                  <c:v>177</c:v>
                </c:pt>
                <c:pt idx="41">
                  <c:v>173</c:v>
                </c:pt>
                <c:pt idx="42">
                  <c:v>168</c:v>
                </c:pt>
                <c:pt idx="43">
                  <c:v>162</c:v>
                </c:pt>
                <c:pt idx="44">
                  <c:v>158</c:v>
                </c:pt>
                <c:pt idx="45">
                  <c:v>154</c:v>
                </c:pt>
                <c:pt idx="46">
                  <c:v>149</c:v>
                </c:pt>
                <c:pt idx="47">
                  <c:v>145</c:v>
                </c:pt>
                <c:pt idx="48">
                  <c:v>140</c:v>
                </c:pt>
                <c:pt idx="49">
                  <c:v>135</c:v>
                </c:pt>
                <c:pt idx="50">
                  <c:v>130</c:v>
                </c:pt>
                <c:pt idx="51">
                  <c:v>125</c:v>
                </c:pt>
                <c:pt idx="52">
                  <c:v>121</c:v>
                </c:pt>
                <c:pt idx="53">
                  <c:v>116</c:v>
                </c:pt>
                <c:pt idx="54">
                  <c:v>111</c:v>
                </c:pt>
                <c:pt idx="55">
                  <c:v>106</c:v>
                </c:pt>
                <c:pt idx="56">
                  <c:v>102</c:v>
                </c:pt>
                <c:pt idx="57">
                  <c:v>97</c:v>
                </c:pt>
                <c:pt idx="58">
                  <c:v>93</c:v>
                </c:pt>
                <c:pt idx="59">
                  <c:v>88</c:v>
                </c:pt>
                <c:pt idx="60">
                  <c:v>84</c:v>
                </c:pt>
                <c:pt idx="61">
                  <c:v>79</c:v>
                </c:pt>
                <c:pt idx="62">
                  <c:v>74</c:v>
                </c:pt>
                <c:pt idx="63">
                  <c:v>69</c:v>
                </c:pt>
                <c:pt idx="64">
                  <c:v>65</c:v>
                </c:pt>
                <c:pt idx="65">
                  <c:v>60</c:v>
                </c:pt>
                <c:pt idx="66">
                  <c:v>56</c:v>
                </c:pt>
                <c:pt idx="67">
                  <c:v>51</c:v>
                </c:pt>
                <c:pt idx="68">
                  <c:v>47</c:v>
                </c:pt>
                <c:pt idx="69">
                  <c:v>42</c:v>
                </c:pt>
                <c:pt idx="70">
                  <c:v>38</c:v>
                </c:pt>
                <c:pt idx="71">
                  <c:v>33</c:v>
                </c:pt>
                <c:pt idx="72">
                  <c:v>29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695-490D-9959-E9870CA02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664367"/>
        <c:axId val="1345038847"/>
      </c:scatterChart>
      <c:valAx>
        <c:axId val="139266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5038847"/>
        <c:crosses val="autoZero"/>
        <c:crossBetween val="midCat"/>
      </c:valAx>
      <c:valAx>
        <c:axId val="13450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266436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usa!$B$1</c:f>
              <c:strCache>
                <c:ptCount val="1"/>
                <c:pt idx="0">
                  <c:v>original marlin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usa!$B$2:$B$83</c:f>
              <c:numCache>
                <c:formatCode>General</c:formatCode>
                <c:ptCount val="82"/>
                <c:pt idx="14">
                  <c:v>320</c:v>
                </c:pt>
                <c:pt idx="15">
                  <c:v>315</c:v>
                </c:pt>
                <c:pt idx="16">
                  <c:v>310</c:v>
                </c:pt>
                <c:pt idx="17">
                  <c:v>305</c:v>
                </c:pt>
                <c:pt idx="18">
                  <c:v>300</c:v>
                </c:pt>
                <c:pt idx="19">
                  <c:v>295</c:v>
                </c:pt>
                <c:pt idx="20">
                  <c:v>290</c:v>
                </c:pt>
                <c:pt idx="21">
                  <c:v>285</c:v>
                </c:pt>
                <c:pt idx="22">
                  <c:v>280</c:v>
                </c:pt>
                <c:pt idx="23">
                  <c:v>275</c:v>
                </c:pt>
                <c:pt idx="24">
                  <c:v>270</c:v>
                </c:pt>
                <c:pt idx="25">
                  <c:v>265</c:v>
                </c:pt>
                <c:pt idx="26">
                  <c:v>260</c:v>
                </c:pt>
                <c:pt idx="27">
                  <c:v>255</c:v>
                </c:pt>
                <c:pt idx="28">
                  <c:v>250</c:v>
                </c:pt>
                <c:pt idx="29">
                  <c:v>245</c:v>
                </c:pt>
                <c:pt idx="30">
                  <c:v>240</c:v>
                </c:pt>
                <c:pt idx="31">
                  <c:v>235</c:v>
                </c:pt>
                <c:pt idx="32">
                  <c:v>230</c:v>
                </c:pt>
                <c:pt idx="33">
                  <c:v>225</c:v>
                </c:pt>
                <c:pt idx="34">
                  <c:v>220</c:v>
                </c:pt>
                <c:pt idx="35">
                  <c:v>215</c:v>
                </c:pt>
                <c:pt idx="36">
                  <c:v>210</c:v>
                </c:pt>
                <c:pt idx="37">
                  <c:v>205</c:v>
                </c:pt>
                <c:pt idx="38">
                  <c:v>200</c:v>
                </c:pt>
                <c:pt idx="39">
                  <c:v>195</c:v>
                </c:pt>
                <c:pt idx="40">
                  <c:v>190</c:v>
                </c:pt>
                <c:pt idx="41">
                  <c:v>185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165</c:v>
                </c:pt>
                <c:pt idx="46">
                  <c:v>160</c:v>
                </c:pt>
                <c:pt idx="47">
                  <c:v>155</c:v>
                </c:pt>
                <c:pt idx="48">
                  <c:v>150</c:v>
                </c:pt>
                <c:pt idx="49">
                  <c:v>145</c:v>
                </c:pt>
                <c:pt idx="50">
                  <c:v>140</c:v>
                </c:pt>
                <c:pt idx="51">
                  <c:v>135</c:v>
                </c:pt>
                <c:pt idx="52">
                  <c:v>130</c:v>
                </c:pt>
                <c:pt idx="53">
                  <c:v>125</c:v>
                </c:pt>
                <c:pt idx="54">
                  <c:v>120</c:v>
                </c:pt>
                <c:pt idx="55">
                  <c:v>115</c:v>
                </c:pt>
                <c:pt idx="56">
                  <c:v>110</c:v>
                </c:pt>
                <c:pt idx="57">
                  <c:v>105</c:v>
                </c:pt>
                <c:pt idx="58">
                  <c:v>100</c:v>
                </c:pt>
                <c:pt idx="59">
                  <c:v>95</c:v>
                </c:pt>
                <c:pt idx="60">
                  <c:v>90</c:v>
                </c:pt>
                <c:pt idx="61">
                  <c:v>85</c:v>
                </c:pt>
                <c:pt idx="62">
                  <c:v>80</c:v>
                </c:pt>
                <c:pt idx="63">
                  <c:v>75</c:v>
                </c:pt>
                <c:pt idx="64">
                  <c:v>70</c:v>
                </c:pt>
                <c:pt idx="65">
                  <c:v>65</c:v>
                </c:pt>
                <c:pt idx="66">
                  <c:v>60</c:v>
                </c:pt>
                <c:pt idx="67">
                  <c:v>55</c:v>
                </c:pt>
                <c:pt idx="68">
                  <c:v>50</c:v>
                </c:pt>
                <c:pt idx="69">
                  <c:v>45</c:v>
                </c:pt>
                <c:pt idx="70">
                  <c:v>40</c:v>
                </c:pt>
                <c:pt idx="71">
                  <c:v>35</c:v>
                </c:pt>
                <c:pt idx="72">
                  <c:v>30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B-4639-A602-D81B6F4E5F1A}"/>
            </c:ext>
          </c:extLst>
        </c:ser>
        <c:ser>
          <c:idx val="1"/>
          <c:order val="1"/>
          <c:tx>
            <c:strRef>
              <c:f>usa!$E$1</c:f>
              <c:strCache>
                <c:ptCount val="1"/>
                <c:pt idx="0">
                  <c:v>Termometro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2663244975886212"/>
                  <c:y val="-0.51550163495449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usa!$E$2:$E$83</c:f>
              <c:numCache>
                <c:formatCode>General</c:formatCode>
                <c:ptCount val="82"/>
                <c:pt idx="12">
                  <c:v>301</c:v>
                </c:pt>
                <c:pt idx="13">
                  <c:v>296</c:v>
                </c:pt>
                <c:pt idx="14">
                  <c:v>293</c:v>
                </c:pt>
                <c:pt idx="15">
                  <c:v>290</c:v>
                </c:pt>
                <c:pt idx="16">
                  <c:v>286</c:v>
                </c:pt>
                <c:pt idx="17">
                  <c:v>280</c:v>
                </c:pt>
                <c:pt idx="18">
                  <c:v>275</c:v>
                </c:pt>
                <c:pt idx="19">
                  <c:v>270</c:v>
                </c:pt>
                <c:pt idx="20">
                  <c:v>267</c:v>
                </c:pt>
                <c:pt idx="21">
                  <c:v>264</c:v>
                </c:pt>
                <c:pt idx="22">
                  <c:v>259</c:v>
                </c:pt>
                <c:pt idx="23">
                  <c:v>254</c:v>
                </c:pt>
                <c:pt idx="24">
                  <c:v>250</c:v>
                </c:pt>
                <c:pt idx="25">
                  <c:v>246</c:v>
                </c:pt>
                <c:pt idx="26">
                  <c:v>242</c:v>
                </c:pt>
                <c:pt idx="27">
                  <c:v>237</c:v>
                </c:pt>
                <c:pt idx="28">
                  <c:v>233</c:v>
                </c:pt>
                <c:pt idx="29">
                  <c:v>228</c:v>
                </c:pt>
                <c:pt idx="30">
                  <c:v>224</c:v>
                </c:pt>
                <c:pt idx="31">
                  <c:v>219</c:v>
                </c:pt>
                <c:pt idx="32">
                  <c:v>215</c:v>
                </c:pt>
                <c:pt idx="33">
                  <c:v>211</c:v>
                </c:pt>
                <c:pt idx="34">
                  <c:v>207</c:v>
                </c:pt>
                <c:pt idx="35">
                  <c:v>202</c:v>
                </c:pt>
                <c:pt idx="36">
                  <c:v>198</c:v>
                </c:pt>
                <c:pt idx="37">
                  <c:v>193</c:v>
                </c:pt>
                <c:pt idx="38">
                  <c:v>189</c:v>
                </c:pt>
                <c:pt idx="39">
                  <c:v>184</c:v>
                </c:pt>
                <c:pt idx="40">
                  <c:v>180</c:v>
                </c:pt>
                <c:pt idx="41">
                  <c:v>176</c:v>
                </c:pt>
                <c:pt idx="42">
                  <c:v>171</c:v>
                </c:pt>
                <c:pt idx="43">
                  <c:v>168</c:v>
                </c:pt>
                <c:pt idx="44">
                  <c:v>165</c:v>
                </c:pt>
                <c:pt idx="45">
                  <c:v>160</c:v>
                </c:pt>
                <c:pt idx="46">
                  <c:v>157</c:v>
                </c:pt>
                <c:pt idx="47">
                  <c:v>152</c:v>
                </c:pt>
                <c:pt idx="48">
                  <c:v>147</c:v>
                </c:pt>
                <c:pt idx="49">
                  <c:v>142</c:v>
                </c:pt>
                <c:pt idx="50">
                  <c:v>137</c:v>
                </c:pt>
                <c:pt idx="51">
                  <c:v>133</c:v>
                </c:pt>
                <c:pt idx="52">
                  <c:v>127</c:v>
                </c:pt>
                <c:pt idx="53">
                  <c:v>122</c:v>
                </c:pt>
                <c:pt idx="54">
                  <c:v>117</c:v>
                </c:pt>
                <c:pt idx="55">
                  <c:v>112</c:v>
                </c:pt>
                <c:pt idx="56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B-4639-A602-D81B6F4E5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811376"/>
        <c:axId val="1466806576"/>
      </c:scatterChart>
      <c:valAx>
        <c:axId val="146681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6806576"/>
        <c:crosses val="autoZero"/>
        <c:crossBetween val="midCat"/>
      </c:valAx>
      <c:valAx>
        <c:axId val="14668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681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395655</xdr:colOff>
      <xdr:row>0</xdr:row>
      <xdr:rowOff>99559</xdr:rowOff>
    </xdr:from>
    <xdr:to>
      <xdr:col>27</xdr:col>
      <xdr:colOff>93095</xdr:colOff>
      <xdr:row>56</xdr:row>
      <xdr:rowOff>21119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38A692-90FC-4E8C-BA8C-C6A4EFE18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330574</xdr:colOff>
      <xdr:row>1</xdr:row>
      <xdr:rowOff>135591</xdr:rowOff>
    </xdr:from>
    <xdr:to>
      <xdr:col>32</xdr:col>
      <xdr:colOff>627530</xdr:colOff>
      <xdr:row>40</xdr:row>
      <xdr:rowOff>33618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0EC3E2-F5E2-C166-6C03-95618A87B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181842</xdr:colOff>
      <xdr:row>80</xdr:row>
      <xdr:rowOff>132051</xdr:rowOff>
    </xdr:from>
    <xdr:to>
      <xdr:col>32</xdr:col>
      <xdr:colOff>519979</xdr:colOff>
      <xdr:row>145</xdr:row>
      <xdr:rowOff>132051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D3946F5-7B6F-4F09-BE23-A6ED9081D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566737</xdr:colOff>
      <xdr:row>21</xdr:row>
      <xdr:rowOff>85725</xdr:rowOff>
    </xdr:from>
    <xdr:to>
      <xdr:col>22</xdr:col>
      <xdr:colOff>9525</xdr:colOff>
      <xdr:row>54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F658F2-08AD-E828-207D-DF3FAFCFB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1493D3-77F3-4F43-BE10-20FD61E5E4EA}" name="Tabla1" displayName="Tabla1" ref="A1:I33" totalsRowShown="0">
  <autoFilter ref="A1:I33" xr:uid="{F51493D3-77F3-4F43-BE10-20FD61E5E4EA}"/>
  <tableColumns count="9">
    <tableColumn id="1" xr3:uid="{DE88ECE0-DEB0-40C3-AE31-119CA6755A9B}" name="Valor"/>
    <tableColumn id="2" xr3:uid="{F5BFB1EC-B74D-4C43-906D-73AD2294D7A9}" name="original marlin"/>
    <tableColumn id="3" xr3:uid="{C60B2979-6DC4-41FE-A6F3-E10D5B55F4D4}" name="termocupla"/>
    <tableColumn id="4" xr3:uid="{B593CCBF-4492-4FFB-A56A-00C2DD4B47C6}" name="NTC 100k"/>
    <tableColumn id="5" xr3:uid="{65EF1CB1-6BBC-43AC-A72B-DA603C088E40}" name="Termometro K"/>
    <tableColumn id="6" xr3:uid="{E0BD7114-7686-4BB6-AB81-489787702221}" name="adoptado"/>
    <tableColumn id="7" xr3:uid="{64094014-E0D2-4511-A2FB-BC11E513A135}" name="IanProm"/>
    <tableColumn id="8" xr3:uid="{964E7193-4BE8-42F2-AF01-B9F3BC796F2C}" name="Dif" dataDxfId="5">
      <calculatedColumnFormula>Tabla1[[#This Row],[Valor]]</calculatedColumnFormula>
    </tableColumn>
    <tableColumn id="9" xr3:uid="{2AA7AC65-A4AA-4F03-8B79-BD568DEB48B6}" name="DifAnt" dataDxfId="4">
      <calculatedColumnFormula>CONCATENATE("{ OV(  ",Tabla1[[#This Row],[Dif]],"), ",Tabla1[[#This Row],[IanProm]]," },")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9CD81E-7403-4255-A2AA-E45D28D83766}" name="Tabla13" displayName="Tabla13" ref="A1:I83" totalsRowShown="0">
  <autoFilter ref="A1:I83" xr:uid="{F51493D3-77F3-4F43-BE10-20FD61E5E4EA}"/>
  <sortState xmlns:xlrd2="http://schemas.microsoft.com/office/spreadsheetml/2017/richdata2" ref="A2:H83">
    <sortCondition ref="A1:A83"/>
  </sortState>
  <tableColumns count="9">
    <tableColumn id="1" xr3:uid="{CD40BD62-504B-41F8-84C6-F832FB0AFE1F}" name="Valor"/>
    <tableColumn id="2" xr3:uid="{EFBD1770-C9CB-439E-90D5-13E06A3F722B}" name="original marlin"/>
    <tableColumn id="3" xr3:uid="{9FDD27FD-3E9E-485D-B95D-12211081E729}" name="termocupla Ian"/>
    <tableColumn id="4" xr3:uid="{0BE02F66-8B5D-492E-A0EB-CC00F73BE616}" name="Ian Calculado" dataDxfId="3">
      <calculatedColumnFormula>-53.09*LN(Tabla13[[#This Row],[Valor]])+435.86</calculatedColumnFormula>
    </tableColumn>
    <tableColumn id="5" xr3:uid="{93B80CB3-20D7-4B76-9D4F-9B0B307F0392}" name="Termometro K"/>
    <tableColumn id="7" xr3:uid="{1FEA4167-CBD0-4EA2-8988-01B77E124520}" name="TermK Calculado" dataDxfId="0">
      <calculatedColumnFormula>-53.47*LN(Tabla13[[#This Row],[Valor]])+442.58</calculatedColumnFormula>
    </tableColumn>
    <tableColumn id="6" xr3:uid="{E4F52C58-EEEE-4D91-92BC-CD2EC6D332FB}" name="adoptado"/>
    <tableColumn id="9" xr3:uid="{E4A8903A-036F-423A-9687-40B1A3D2D4FB}" name="DifAnt" dataDxfId="2">
      <calculatedColumnFormula>CONCATENATE("{ OV(  ",Tabla13[[#This Row],[Valor]],"), ",Tabla13[[#This Row],[termocupla Ian]]," },")</calculatedColumnFormula>
    </tableColumn>
    <tableColumn id="10" xr3:uid="{73E68F1E-C946-4E3F-9943-A57F02EC03F0}" name="DifAnt Termocupla K" dataDxfId="1">
      <calculatedColumnFormula>IF(Tabla13[[#This Row],[adoptado]]="","",CONCATENATE("{ OV(  ",Tabla13[[#This Row],[Valor]],"), ",Tabla13[[#This Row],[adoptado]]," },"))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AC85-91BC-4F02-983E-AE52B2CF7E5C}">
  <dimension ref="A1:I33"/>
  <sheetViews>
    <sheetView zoomScaleNormal="100" workbookViewId="0">
      <selection activeCell="I17" sqref="I17"/>
    </sheetView>
  </sheetViews>
  <sheetFormatPr baseColWidth="10" defaultRowHeight="15" x14ac:dyDescent="0.25"/>
  <cols>
    <col min="1" max="1" width="8" bestFit="1" customWidth="1"/>
    <col min="2" max="2" width="16.140625" bestFit="1" customWidth="1"/>
    <col min="3" max="3" width="13.42578125" bestFit="1" customWidth="1"/>
    <col min="4" max="4" width="11.28515625" bestFit="1" customWidth="1"/>
    <col min="5" max="5" width="16" bestFit="1" customWidth="1"/>
    <col min="6" max="6" width="11.7109375" bestFit="1" customWidth="1"/>
    <col min="9" max="9" width="15.85546875" bestFit="1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8</v>
      </c>
      <c r="H1" t="s">
        <v>6</v>
      </c>
      <c r="I1" t="s">
        <v>7</v>
      </c>
    </row>
    <row r="2" spans="1:9" x14ac:dyDescent="0.25">
      <c r="A2">
        <v>1</v>
      </c>
      <c r="H2">
        <f>Tabla1[[#This Row],[Valor]]</f>
        <v>1</v>
      </c>
      <c r="I2" t="str">
        <f>CONCATENATE("{ OV(  ",Tabla1[[#This Row],[Dif]],"), ",Tabla1[[#This Row],[IanProm]]," },")</f>
        <v>{ OV(  1),  },</v>
      </c>
    </row>
    <row r="3" spans="1:9" x14ac:dyDescent="0.25">
      <c r="A3">
        <v>17</v>
      </c>
      <c r="B3">
        <v>300</v>
      </c>
      <c r="C3">
        <v>346</v>
      </c>
      <c r="D3">
        <v>333</v>
      </c>
      <c r="E3">
        <v>329</v>
      </c>
      <c r="F3">
        <v>333</v>
      </c>
      <c r="G3">
        <v>330</v>
      </c>
      <c r="H3">
        <f>Tabla1[[#This Row],[Valor]]</f>
        <v>17</v>
      </c>
      <c r="I3" t="str">
        <f>CONCATENATE("{ OV(  ",Tabla1[[#This Row],[Dif]],"), ",Tabla1[[#This Row],[IanProm]]," },")</f>
        <v>{ OV(  17), 330 },</v>
      </c>
    </row>
    <row r="4" spans="1:9" x14ac:dyDescent="0.25">
      <c r="A4">
        <v>20</v>
      </c>
      <c r="B4">
        <v>290</v>
      </c>
      <c r="C4">
        <v>336</v>
      </c>
      <c r="D4">
        <v>323</v>
      </c>
      <c r="E4">
        <v>319</v>
      </c>
      <c r="F4">
        <v>323</v>
      </c>
      <c r="G4">
        <v>315</v>
      </c>
      <c r="H4">
        <f>Tabla1[[#This Row],[Valor]]</f>
        <v>20</v>
      </c>
      <c r="I4" t="str">
        <f>CONCATENATE("{ OV(  ",Tabla1[[#This Row],[Dif]],"), ",Tabla1[[#This Row],[IanProm]]," },")</f>
        <v>{ OV(  20), 315 },</v>
      </c>
    </row>
    <row r="5" spans="1:9" x14ac:dyDescent="0.25">
      <c r="A5">
        <v>23</v>
      </c>
      <c r="B5">
        <v>280</v>
      </c>
      <c r="C5">
        <v>326</v>
      </c>
      <c r="D5">
        <v>313</v>
      </c>
      <c r="E5">
        <v>309</v>
      </c>
      <c r="F5">
        <v>313</v>
      </c>
      <c r="G5">
        <v>302</v>
      </c>
      <c r="H5">
        <f>Tabla1[[#This Row],[Valor]]</f>
        <v>23</v>
      </c>
      <c r="I5" t="str">
        <f>CONCATENATE("{ OV(  ",Tabla1[[#This Row],[Dif]],"), ",Tabla1[[#This Row],[IanProm]]," },")</f>
        <v>{ OV(  23), 302 },</v>
      </c>
    </row>
    <row r="6" spans="1:9" x14ac:dyDescent="0.25">
      <c r="A6">
        <v>27</v>
      </c>
      <c r="B6">
        <v>270</v>
      </c>
      <c r="C6">
        <v>316</v>
      </c>
      <c r="D6">
        <v>303</v>
      </c>
      <c r="E6">
        <v>299</v>
      </c>
      <c r="F6">
        <v>301</v>
      </c>
      <c r="G6">
        <v>288</v>
      </c>
      <c r="H6">
        <f>Tabla1[[#This Row],[Valor]]</f>
        <v>27</v>
      </c>
      <c r="I6" t="str">
        <f>CONCATENATE("{ OV(  ",Tabla1[[#This Row],[Dif]],"), ",Tabla1[[#This Row],[IanProm]]," },")</f>
        <v>{ OV(  27), 288 },</v>
      </c>
    </row>
    <row r="7" spans="1:9" x14ac:dyDescent="0.25">
      <c r="A7">
        <v>31</v>
      </c>
      <c r="B7">
        <v>260</v>
      </c>
      <c r="C7">
        <v>305</v>
      </c>
      <c r="D7">
        <v>292</v>
      </c>
      <c r="E7">
        <v>288</v>
      </c>
      <c r="F7">
        <v>288</v>
      </c>
      <c r="G7">
        <v>276</v>
      </c>
      <c r="H7">
        <f>Tabla1[[#This Row],[Valor]]</f>
        <v>31</v>
      </c>
      <c r="I7" t="str">
        <f>CONCATENATE("{ OV(  ",Tabla1[[#This Row],[Dif]],"), ",Tabla1[[#This Row],[IanProm]]," },")</f>
        <v>{ OV(  31), 276 },</v>
      </c>
    </row>
    <row r="8" spans="1:9" x14ac:dyDescent="0.25">
      <c r="A8">
        <v>37</v>
      </c>
      <c r="B8">
        <v>250</v>
      </c>
      <c r="C8">
        <v>293</v>
      </c>
      <c r="D8">
        <v>280</v>
      </c>
      <c r="E8">
        <v>276</v>
      </c>
      <c r="F8">
        <v>276</v>
      </c>
      <c r="G8">
        <v>265</v>
      </c>
      <c r="H8">
        <f>Tabla1[[#This Row],[Valor]]</f>
        <v>37</v>
      </c>
      <c r="I8" t="str">
        <f>CONCATENATE("{ OV(  ",Tabla1[[#This Row],[Dif]],"), ",Tabla1[[#This Row],[IanProm]]," },")</f>
        <v>{ OV(  37), 265 },</v>
      </c>
    </row>
    <row r="9" spans="1:9" x14ac:dyDescent="0.25">
      <c r="A9">
        <v>43</v>
      </c>
      <c r="B9">
        <v>240</v>
      </c>
      <c r="C9">
        <v>281</v>
      </c>
      <c r="D9">
        <v>268</v>
      </c>
      <c r="E9">
        <v>266</v>
      </c>
      <c r="F9">
        <v>266</v>
      </c>
      <c r="G9">
        <v>255</v>
      </c>
      <c r="H9">
        <f>Tabla1[[#This Row],[Valor]]</f>
        <v>43</v>
      </c>
      <c r="I9" t="str">
        <f>CONCATENATE("{ OV(  ",Tabla1[[#This Row],[Dif]],"), ",Tabla1[[#This Row],[IanProm]]," },")</f>
        <v>{ OV(  43), 255 },</v>
      </c>
    </row>
    <row r="10" spans="1:9" x14ac:dyDescent="0.25">
      <c r="A10">
        <v>51</v>
      </c>
      <c r="B10">
        <v>230</v>
      </c>
      <c r="C10">
        <v>268</v>
      </c>
      <c r="D10">
        <v>257</v>
      </c>
      <c r="E10">
        <v>257</v>
      </c>
      <c r="F10">
        <v>257</v>
      </c>
      <c r="G10">
        <v>244</v>
      </c>
      <c r="H10">
        <f>Tabla1[[#This Row],[Valor]]</f>
        <v>51</v>
      </c>
      <c r="I10" t="str">
        <f>CONCATENATE("{ OV(  ",Tabla1[[#This Row],[Dif]],"), ",Tabla1[[#This Row],[IanProm]]," },")</f>
        <v>{ OV(  51), 244 },</v>
      </c>
    </row>
    <row r="11" spans="1:9" x14ac:dyDescent="0.25">
      <c r="A11">
        <v>61</v>
      </c>
      <c r="B11">
        <v>220</v>
      </c>
      <c r="C11">
        <v>257</v>
      </c>
      <c r="D11">
        <v>244</v>
      </c>
      <c r="E11">
        <v>244</v>
      </c>
      <c r="F11">
        <v>244</v>
      </c>
      <c r="G11">
        <v>233</v>
      </c>
      <c r="H11">
        <f>Tabla1[[#This Row],[Valor]]</f>
        <v>61</v>
      </c>
      <c r="I11" t="str">
        <f>CONCATENATE("{ OV(  ",Tabla1[[#This Row],[Dif]],"), ",Tabla1[[#This Row],[IanProm]]," },")</f>
        <v>{ OV(  61), 233 },</v>
      </c>
    </row>
    <row r="12" spans="1:9" x14ac:dyDescent="0.25">
      <c r="A12">
        <v>73</v>
      </c>
      <c r="B12">
        <v>210</v>
      </c>
      <c r="C12">
        <v>247</v>
      </c>
      <c r="D12">
        <v>232</v>
      </c>
      <c r="E12">
        <v>232</v>
      </c>
      <c r="F12">
        <v>232</v>
      </c>
      <c r="G12">
        <v>221</v>
      </c>
      <c r="H12">
        <f>Tabla1[[#This Row],[Valor]]</f>
        <v>73</v>
      </c>
      <c r="I12" t="str">
        <f>CONCATENATE("{ OV(  ",Tabla1[[#This Row],[Dif]],"), ",Tabla1[[#This Row],[IanProm]]," },")</f>
        <v>{ OV(  73), 221 },</v>
      </c>
    </row>
    <row r="13" spans="1:9" x14ac:dyDescent="0.25">
      <c r="A13">
        <v>87</v>
      </c>
      <c r="B13">
        <v>200</v>
      </c>
      <c r="C13">
        <v>236</v>
      </c>
      <c r="D13">
        <v>220</v>
      </c>
      <c r="E13">
        <v>223</v>
      </c>
      <c r="F13">
        <v>220</v>
      </c>
      <c r="G13">
        <v>210</v>
      </c>
      <c r="H13">
        <f>Tabla1[[#This Row],[Valor]]</f>
        <v>87</v>
      </c>
      <c r="I13" t="str">
        <f>CONCATENATE("{ OV(  ",Tabla1[[#This Row],[Dif]],"), ",Tabla1[[#This Row],[IanProm]]," },")</f>
        <v>{ OV(  87), 210 },</v>
      </c>
    </row>
    <row r="14" spans="1:9" x14ac:dyDescent="0.25">
      <c r="A14">
        <v>106</v>
      </c>
      <c r="B14">
        <v>190</v>
      </c>
      <c r="C14">
        <v>222</v>
      </c>
      <c r="D14">
        <v>208</v>
      </c>
      <c r="E14">
        <v>212</v>
      </c>
      <c r="F14">
        <v>208</v>
      </c>
      <c r="G14">
        <v>198</v>
      </c>
      <c r="H14">
        <f>Tabla1[[#This Row],[Valor]]</f>
        <v>106</v>
      </c>
      <c r="I14" t="str">
        <f>CONCATENATE("{ OV(  ",Tabla1[[#This Row],[Dif]],"), ",Tabla1[[#This Row],[IanProm]]," },")</f>
        <v>{ OV(  106), 198 },</v>
      </c>
    </row>
    <row r="15" spans="1:9" x14ac:dyDescent="0.25">
      <c r="A15">
        <v>128</v>
      </c>
      <c r="B15">
        <v>180</v>
      </c>
      <c r="C15">
        <v>210</v>
      </c>
      <c r="D15">
        <v>196</v>
      </c>
      <c r="E15">
        <v>200</v>
      </c>
      <c r="F15">
        <v>196</v>
      </c>
      <c r="G15">
        <v>187</v>
      </c>
      <c r="H15">
        <f>Tabla1[[#This Row],[Valor]]</f>
        <v>128</v>
      </c>
      <c r="I15" t="str">
        <f>CONCATENATE("{ OV(  ",Tabla1[[#This Row],[Dif]],"), ",Tabla1[[#This Row],[IanProm]]," },")</f>
        <v>{ OV(  128), 187 },</v>
      </c>
    </row>
    <row r="16" spans="1:9" x14ac:dyDescent="0.25">
      <c r="A16">
        <v>155</v>
      </c>
      <c r="B16">
        <v>170</v>
      </c>
      <c r="C16">
        <v>198</v>
      </c>
      <c r="D16">
        <v>185</v>
      </c>
      <c r="E16">
        <v>185</v>
      </c>
      <c r="F16">
        <v>185</v>
      </c>
      <c r="G16">
        <v>175</v>
      </c>
      <c r="H16">
        <f>Tabla1[[#This Row],[Valor]]</f>
        <v>155</v>
      </c>
      <c r="I16" t="str">
        <f>CONCATENATE("{ OV(  ",Tabla1[[#This Row],[Dif]],"), ",Tabla1[[#This Row],[IanProm]]," },")</f>
        <v>{ OV(  155), 175 },</v>
      </c>
    </row>
    <row r="17" spans="1:9" x14ac:dyDescent="0.25">
      <c r="A17">
        <v>189</v>
      </c>
      <c r="B17">
        <v>160</v>
      </c>
      <c r="C17">
        <v>187</v>
      </c>
      <c r="D17">
        <v>173</v>
      </c>
      <c r="E17">
        <v>175</v>
      </c>
      <c r="F17">
        <v>173</v>
      </c>
      <c r="G17">
        <v>165</v>
      </c>
      <c r="H17">
        <f>Tabla1[[#This Row],[Valor]]</f>
        <v>189</v>
      </c>
      <c r="I17" t="str">
        <f>CONCATENATE("{ OV(  ",Tabla1[[#This Row],[Dif]],"), ",Tabla1[[#This Row],[IanProm]]," },")</f>
        <v>{ OV(  189), 165 },</v>
      </c>
    </row>
    <row r="18" spans="1:9" x14ac:dyDescent="0.25">
      <c r="A18">
        <v>230</v>
      </c>
      <c r="B18">
        <v>150</v>
      </c>
      <c r="C18">
        <v>176</v>
      </c>
      <c r="D18">
        <v>161</v>
      </c>
      <c r="E18">
        <v>164</v>
      </c>
      <c r="F18">
        <v>161</v>
      </c>
      <c r="G18">
        <v>155</v>
      </c>
      <c r="H18">
        <f>Tabla1[[#This Row],[Valor]]</f>
        <v>230</v>
      </c>
      <c r="I18" t="str">
        <f>CONCATENATE("{ OV(  ",Tabla1[[#This Row],[Dif]],"), ",Tabla1[[#This Row],[IanProm]]," },")</f>
        <v>{ OV(  230), 155 },</v>
      </c>
    </row>
    <row r="19" spans="1:9" x14ac:dyDescent="0.25">
      <c r="A19">
        <v>278</v>
      </c>
      <c r="B19">
        <v>140</v>
      </c>
      <c r="C19">
        <v>164</v>
      </c>
      <c r="D19">
        <v>150</v>
      </c>
      <c r="E19">
        <v>153</v>
      </c>
      <c r="F19">
        <v>150</v>
      </c>
      <c r="G19">
        <v>145</v>
      </c>
      <c r="H19">
        <f>Tabla1[[#This Row],[Valor]]</f>
        <v>278</v>
      </c>
      <c r="I19" t="str">
        <f>CONCATENATE("{ OV(  ",Tabla1[[#This Row],[Dif]],"), ",Tabla1[[#This Row],[IanProm]]," },")</f>
        <v>{ OV(  278), 145 },</v>
      </c>
    </row>
    <row r="20" spans="1:9" x14ac:dyDescent="0.25">
      <c r="A20">
        <v>336</v>
      </c>
      <c r="B20">
        <v>130</v>
      </c>
      <c r="C20">
        <v>152</v>
      </c>
      <c r="D20">
        <v>139</v>
      </c>
      <c r="E20">
        <v>142</v>
      </c>
      <c r="F20">
        <v>139</v>
      </c>
      <c r="G20">
        <v>135</v>
      </c>
      <c r="H20">
        <f>Tabla1[[#This Row],[Valor]]</f>
        <v>336</v>
      </c>
      <c r="I20" t="str">
        <f>CONCATENATE("{ OV(  ",Tabla1[[#This Row],[Dif]],"), ",Tabla1[[#This Row],[IanProm]]," },")</f>
        <v>{ OV(  336), 135 },</v>
      </c>
    </row>
    <row r="21" spans="1:9" x14ac:dyDescent="0.25">
      <c r="A21">
        <v>402</v>
      </c>
      <c r="B21">
        <v>120</v>
      </c>
      <c r="C21">
        <v>140</v>
      </c>
      <c r="D21">
        <v>127</v>
      </c>
      <c r="E21">
        <v>132</v>
      </c>
      <c r="F21">
        <v>127</v>
      </c>
      <c r="G21">
        <v>125</v>
      </c>
      <c r="H21">
        <f>Tabla1[[#This Row],[Valor]]</f>
        <v>402</v>
      </c>
      <c r="I21" t="str">
        <f>CONCATENATE("{ OV(  ",Tabla1[[#This Row],[Dif]],"), ",Tabla1[[#This Row],[IanProm]]," },")</f>
        <v>{ OV(  402), 125 },</v>
      </c>
    </row>
    <row r="22" spans="1:9" x14ac:dyDescent="0.25">
      <c r="A22">
        <v>476</v>
      </c>
      <c r="B22">
        <v>110</v>
      </c>
      <c r="C22">
        <v>128</v>
      </c>
      <c r="D22">
        <v>116</v>
      </c>
      <c r="E22">
        <v>120</v>
      </c>
      <c r="F22">
        <v>116</v>
      </c>
      <c r="G22">
        <v>113</v>
      </c>
      <c r="H22">
        <f>Tabla1[[#This Row],[Valor]]</f>
        <v>476</v>
      </c>
      <c r="I22" t="str">
        <f>CONCATENATE("{ OV(  ",Tabla1[[#This Row],[Dif]],"), ",Tabla1[[#This Row],[IanProm]]," },")</f>
        <v>{ OV(  476), 113 },</v>
      </c>
    </row>
    <row r="23" spans="1:9" x14ac:dyDescent="0.25">
      <c r="A23">
        <v>554</v>
      </c>
      <c r="B23">
        <v>100</v>
      </c>
      <c r="C23">
        <v>116</v>
      </c>
      <c r="D23">
        <v>105</v>
      </c>
      <c r="E23">
        <v>107</v>
      </c>
      <c r="F23">
        <v>105</v>
      </c>
      <c r="G23">
        <v>103</v>
      </c>
      <c r="H23">
        <f>Tabla1[[#This Row],[Valor]]</f>
        <v>554</v>
      </c>
      <c r="I23" t="str">
        <f>CONCATENATE("{ OV(  ",Tabla1[[#This Row],[Dif]],"), ",Tabla1[[#This Row],[IanProm]]," },")</f>
        <v>{ OV(  554), 103 },</v>
      </c>
    </row>
    <row r="24" spans="1:9" x14ac:dyDescent="0.25">
      <c r="A24">
        <v>635</v>
      </c>
      <c r="B24">
        <v>90</v>
      </c>
      <c r="C24">
        <v>104</v>
      </c>
      <c r="D24">
        <v>93</v>
      </c>
      <c r="E24">
        <v>96</v>
      </c>
      <c r="F24">
        <v>93</v>
      </c>
      <c r="G24">
        <v>95</v>
      </c>
      <c r="H24">
        <f>Tabla1[[#This Row],[Valor]]</f>
        <v>635</v>
      </c>
      <c r="I24" t="str">
        <f>CONCATENATE("{ OV(  ",Tabla1[[#This Row],[Dif]],"), ",Tabla1[[#This Row],[IanProm]]," },")</f>
        <v>{ OV(  635), 95 },</v>
      </c>
    </row>
    <row r="25" spans="1:9" x14ac:dyDescent="0.25">
      <c r="A25">
        <v>713</v>
      </c>
      <c r="B25">
        <v>80</v>
      </c>
      <c r="C25">
        <v>92</v>
      </c>
      <c r="D25">
        <v>83</v>
      </c>
      <c r="E25">
        <v>88</v>
      </c>
      <c r="F25">
        <v>83</v>
      </c>
      <c r="G25">
        <v>84</v>
      </c>
      <c r="H25">
        <f>Tabla1[[#This Row],[Valor]]</f>
        <v>713</v>
      </c>
      <c r="I25" t="str">
        <f>CONCATENATE("{ OV(  ",Tabla1[[#This Row],[Dif]],"), ",Tabla1[[#This Row],[IanProm]]," },")</f>
        <v>{ OV(  713), 84 },</v>
      </c>
    </row>
    <row r="26" spans="1:9" x14ac:dyDescent="0.25">
      <c r="A26">
        <v>784</v>
      </c>
      <c r="B26">
        <v>70</v>
      </c>
      <c r="C26">
        <v>80</v>
      </c>
      <c r="D26">
        <v>72</v>
      </c>
      <c r="E26">
        <v>72</v>
      </c>
      <c r="F26">
        <v>72</v>
      </c>
      <c r="G26">
        <v>73</v>
      </c>
      <c r="H26">
        <f>Tabla1[[#This Row],[Valor]]</f>
        <v>784</v>
      </c>
      <c r="I26" t="str">
        <f>CONCATENATE("{ OV(  ",Tabla1[[#This Row],[Dif]],"), ",Tabla1[[#This Row],[IanProm]]," },")</f>
        <v>{ OV(  784), 73 },</v>
      </c>
    </row>
    <row r="27" spans="1:9" x14ac:dyDescent="0.25">
      <c r="A27">
        <v>846</v>
      </c>
      <c r="B27">
        <v>60</v>
      </c>
      <c r="C27">
        <v>68</v>
      </c>
      <c r="D27">
        <v>62</v>
      </c>
      <c r="E27">
        <v>62</v>
      </c>
      <c r="F27">
        <v>62</v>
      </c>
      <c r="G27">
        <v>62</v>
      </c>
      <c r="H27">
        <f>Tabla1[[#This Row],[Valor]]</f>
        <v>846</v>
      </c>
      <c r="I27" t="str">
        <f>CONCATENATE("{ OV(  ",Tabla1[[#This Row],[Dif]],"), ",Tabla1[[#This Row],[IanProm]]," },")</f>
        <v>{ OV(  846), 62 },</v>
      </c>
    </row>
    <row r="28" spans="1:9" x14ac:dyDescent="0.25">
      <c r="A28">
        <v>897</v>
      </c>
      <c r="B28">
        <v>50</v>
      </c>
      <c r="C28">
        <v>56</v>
      </c>
      <c r="D28">
        <v>51</v>
      </c>
      <c r="E28">
        <v>51</v>
      </c>
      <c r="F28">
        <v>51</v>
      </c>
      <c r="G28">
        <v>51</v>
      </c>
      <c r="H28">
        <f>Tabla1[[#This Row],[Valor]]</f>
        <v>897</v>
      </c>
      <c r="I28" t="str">
        <f>CONCATENATE("{ OV(  ",Tabla1[[#This Row],[Dif]],"), ",Tabla1[[#This Row],[IanProm]]," },")</f>
        <v>{ OV(  897), 51 },</v>
      </c>
    </row>
    <row r="29" spans="1:9" x14ac:dyDescent="0.25">
      <c r="A29">
        <v>937</v>
      </c>
      <c r="B29">
        <v>40</v>
      </c>
      <c r="C29">
        <v>43</v>
      </c>
      <c r="D29">
        <v>40</v>
      </c>
      <c r="E29">
        <v>40</v>
      </c>
      <c r="F29">
        <v>40</v>
      </c>
      <c r="G29">
        <v>40</v>
      </c>
      <c r="H29">
        <f>Tabla1[[#This Row],[Valor]]</f>
        <v>937</v>
      </c>
      <c r="I29" t="str">
        <f>CONCATENATE("{ OV(  ",Tabla1[[#This Row],[Dif]],"), ",Tabla1[[#This Row],[IanProm]]," },")</f>
        <v>{ OV(  937), 40 },</v>
      </c>
    </row>
    <row r="30" spans="1:9" x14ac:dyDescent="0.25">
      <c r="A30">
        <v>966</v>
      </c>
      <c r="B30">
        <v>30</v>
      </c>
      <c r="C30">
        <v>30</v>
      </c>
      <c r="D30">
        <v>30</v>
      </c>
      <c r="E30">
        <v>30</v>
      </c>
      <c r="F30">
        <v>30</v>
      </c>
      <c r="G30">
        <v>30</v>
      </c>
      <c r="H30">
        <f>Tabla1[[#This Row],[Valor]]</f>
        <v>966</v>
      </c>
      <c r="I30" t="str">
        <f>CONCATENATE("{ OV(  ",Tabla1[[#This Row],[Dif]],"), ",Tabla1[[#This Row],[IanProm]]," },")</f>
        <v>{ OV(  966), 30 },</v>
      </c>
    </row>
    <row r="31" spans="1:9" x14ac:dyDescent="0.25">
      <c r="A31">
        <v>986</v>
      </c>
      <c r="B31">
        <v>20</v>
      </c>
      <c r="C31">
        <v>20</v>
      </c>
      <c r="D31">
        <v>20</v>
      </c>
      <c r="E31">
        <v>20</v>
      </c>
      <c r="F31">
        <v>20</v>
      </c>
      <c r="G31">
        <v>20</v>
      </c>
      <c r="H31">
        <f>Tabla1[[#This Row],[Valor]]</f>
        <v>986</v>
      </c>
      <c r="I31" t="str">
        <f>CONCATENATE("{ OV(  ",Tabla1[[#This Row],[Dif]],"), ",Tabla1[[#This Row],[IanProm]]," },")</f>
        <v>{ OV(  986), 20 },</v>
      </c>
    </row>
    <row r="32" spans="1:9" x14ac:dyDescent="0.25">
      <c r="A32">
        <v>1000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f>Tabla1[[#This Row],[Valor]]</f>
        <v>1000</v>
      </c>
      <c r="I32" t="str">
        <f>CONCATENATE("{ OV(  ",Tabla1[[#This Row],[Dif]],"), ",Tabla1[[#This Row],[IanProm]]," },")</f>
        <v>{ OV(  1000), 10 },</v>
      </c>
    </row>
    <row r="33" spans="1:9" x14ac:dyDescent="0.25">
      <c r="A33">
        <v>1010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>Tabla1[[#This Row],[Valor]]</f>
        <v>1010</v>
      </c>
      <c r="I33" t="str">
        <f>CONCATENATE("{ OV(  ",Tabla1[[#This Row],[Dif]],"), ",Tabla1[[#This Row],[IanProm]]," },")</f>
        <v>{ OV(  1010), 0 },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22CE-B10E-47F1-ACE5-C86D93104FE3}">
  <dimension ref="A1:I83"/>
  <sheetViews>
    <sheetView tabSelected="1" zoomScale="130" zoomScaleNormal="130" workbookViewId="0">
      <selection activeCell="E14" sqref="E14"/>
    </sheetView>
  </sheetViews>
  <sheetFormatPr baseColWidth="10" defaultRowHeight="15" x14ac:dyDescent="0.25"/>
  <cols>
    <col min="1" max="1" width="8" bestFit="1" customWidth="1"/>
    <col min="2" max="2" width="16.140625" bestFit="1" customWidth="1"/>
    <col min="3" max="3" width="13.42578125" bestFit="1" customWidth="1"/>
    <col min="4" max="4" width="15.5703125" bestFit="1" customWidth="1"/>
    <col min="5" max="5" width="16" bestFit="1" customWidth="1"/>
    <col min="6" max="6" width="16" customWidth="1"/>
    <col min="7" max="7" width="11.7109375" bestFit="1" customWidth="1"/>
    <col min="8" max="8" width="26.7109375" customWidth="1"/>
    <col min="9" max="9" width="23.85546875" customWidth="1"/>
  </cols>
  <sheetData>
    <row r="1" spans="1:9" x14ac:dyDescent="0.25">
      <c r="A1" t="s">
        <v>3</v>
      </c>
      <c r="B1" t="s">
        <v>0</v>
      </c>
      <c r="C1" t="s">
        <v>10</v>
      </c>
      <c r="D1" t="s">
        <v>11</v>
      </c>
      <c r="E1" t="s">
        <v>4</v>
      </c>
      <c r="F1" t="s">
        <v>12</v>
      </c>
      <c r="G1" t="s">
        <v>5</v>
      </c>
      <c r="H1" t="s">
        <v>7</v>
      </c>
      <c r="I1" t="s">
        <v>9</v>
      </c>
    </row>
    <row r="2" spans="1:9" x14ac:dyDescent="0.25">
      <c r="A2">
        <v>1</v>
      </c>
      <c r="D2">
        <f>-53.09*LN(Tabla13[[#This Row],[Valor]])+435.86</f>
        <v>435.86</v>
      </c>
      <c r="F2">
        <f>-53.47*LN(Tabla13[[#This Row],[Valor]])+442.58</f>
        <v>442.58</v>
      </c>
      <c r="G2">
        <v>713</v>
      </c>
      <c r="H2" t="str">
        <f>CONCATENATE("{ OV(  ",Tabla13[[#This Row],[Valor]],"), ",Tabla13[[#This Row],[termocupla Ian]]," },")</f>
        <v>{ OV(  1),  },</v>
      </c>
      <c r="I2" t="str">
        <f>IF(Tabla13[[#This Row],[adoptado]]="","",CONCATENATE("{ OV(  ",Tabla13[[#This Row],[Valor]],"), ",Tabla13[[#This Row],[adoptado]]," },"))</f>
        <v>{ OV(  1), 713 },</v>
      </c>
    </row>
    <row r="3" spans="1:9" x14ac:dyDescent="0.25">
      <c r="A3">
        <v>2</v>
      </c>
      <c r="D3">
        <f>-53.09*LN(Tabla13[[#This Row],[Valor]])+435.86</f>
        <v>399.06081618407251</v>
      </c>
      <c r="F3">
        <f>-53.47*LN(Tabla13[[#This Row],[Valor]])+442.58</f>
        <v>405.51742025545968</v>
      </c>
      <c r="H3" t="str">
        <f>CONCATENATE("{ OV(  ",Tabla13[[#This Row],[Valor]],"), ",Tabla13[[#This Row],[termocupla Ian]]," },")</f>
        <v>{ OV(  2),  },</v>
      </c>
      <c r="I3" t="str">
        <f>IF(Tabla13[[#This Row],[adoptado]]="","",CONCATENATE("{ OV(  ",Tabla13[[#This Row],[Valor]],"), ",Tabla13[[#This Row],[adoptado]]," },"))</f>
        <v/>
      </c>
    </row>
    <row r="4" spans="1:9" x14ac:dyDescent="0.25">
      <c r="A4">
        <v>3</v>
      </c>
      <c r="D4">
        <f>-53.09*LN(Tabla13[[#This Row],[Valor]])+435.86</f>
        <v>377.53467359461007</v>
      </c>
      <c r="F4">
        <f>-53.47*LN(Tabla13[[#This Row],[Valor]])+442.58</f>
        <v>383.83720092491615</v>
      </c>
      <c r="H4" t="str">
        <f>CONCATENATE("{ OV(  ",Tabla13[[#This Row],[Valor]],"), ",Tabla13[[#This Row],[termocupla Ian]]," },")</f>
        <v>{ OV(  3),  },</v>
      </c>
      <c r="I4" t="str">
        <f>IF(Tabla13[[#This Row],[adoptado]]="","",CONCATENATE("{ OV(  ",Tabla13[[#This Row],[Valor]],"), ",Tabla13[[#This Row],[adoptado]]," },"))</f>
        <v/>
      </c>
    </row>
    <row r="5" spans="1:9" x14ac:dyDescent="0.25">
      <c r="A5">
        <v>4</v>
      </c>
      <c r="D5">
        <f>-53.09*LN(Tabla13[[#This Row],[Valor]])+435.86</f>
        <v>362.261632368145</v>
      </c>
      <c r="F5">
        <f>-53.47*LN(Tabla13[[#This Row],[Valor]])+442.58</f>
        <v>368.45484051091944</v>
      </c>
      <c r="H5" t="str">
        <f>CONCATENATE("{ OV(  ",Tabla13[[#This Row],[Valor]],"), ",Tabla13[[#This Row],[termocupla Ian]]," },")</f>
        <v>{ OV(  4),  },</v>
      </c>
      <c r="I5" t="str">
        <f>IF(Tabla13[[#This Row],[adoptado]]="","",CONCATENATE("{ OV(  ",Tabla13[[#This Row],[Valor]],"), ",Tabla13[[#This Row],[adoptado]]," },"))</f>
        <v/>
      </c>
    </row>
    <row r="6" spans="1:9" x14ac:dyDescent="0.25">
      <c r="A6">
        <v>5</v>
      </c>
      <c r="D6">
        <f>-53.09*LN(Tabla13[[#This Row],[Valor]])+435.86</f>
        <v>350.41494122887366</v>
      </c>
      <c r="F6">
        <f>-53.47*LN(Tabla13[[#This Row],[Valor]])+442.58</f>
        <v>356.52335482214863</v>
      </c>
      <c r="H6" t="str">
        <f>CONCATENATE("{ OV(  ",Tabla13[[#This Row],[Valor]],"), ",Tabla13[[#This Row],[termocupla Ian]]," },")</f>
        <v>{ OV(  5),  },</v>
      </c>
      <c r="I6" t="str">
        <f>IF(Tabla13[[#This Row],[adoptado]]="","",CONCATENATE("{ OV(  ",Tabla13[[#This Row],[Valor]],"), ",Tabla13[[#This Row],[adoptado]]," },"))</f>
        <v/>
      </c>
    </row>
    <row r="7" spans="1:9" x14ac:dyDescent="0.25">
      <c r="A7">
        <v>9</v>
      </c>
      <c r="C7">
        <v>320</v>
      </c>
      <c r="D7">
        <f>-53.09*LN(Tabla13[[#This Row],[Valor]])+435.86</f>
        <v>319.20934718922013</v>
      </c>
      <c r="F7">
        <f>-53.47*LN(Tabla13[[#This Row],[Valor]])+442.58</f>
        <v>325.09440184983231</v>
      </c>
      <c r="H7" t="str">
        <f>CONCATENATE("{ OV(  ",Tabla13[[#This Row],[Valor]],"), ",Tabla13[[#This Row],[termocupla Ian]]," },")</f>
        <v>{ OV(  9), 320 },</v>
      </c>
      <c r="I7" t="str">
        <f>IF(Tabla13[[#This Row],[adoptado]]="","",CONCATENATE("{ OV(  ",Tabla13[[#This Row],[Valor]],"), ",Tabla13[[#This Row],[adoptado]]," },"))</f>
        <v/>
      </c>
    </row>
    <row r="8" spans="1:9" x14ac:dyDescent="0.25">
      <c r="A8">
        <v>10</v>
      </c>
      <c r="C8">
        <v>314</v>
      </c>
      <c r="D8">
        <f>-53.09*LN(Tabla13[[#This Row],[Valor]])+435.86</f>
        <v>313.6157574129461</v>
      </c>
      <c r="F8">
        <f>-53.47*LN(Tabla13[[#This Row],[Valor]])+442.58</f>
        <v>319.46077507760833</v>
      </c>
      <c r="H8" t="str">
        <f>CONCATENATE("{ OV(  ",Tabla13[[#This Row],[Valor]],"), ",Tabla13[[#This Row],[termocupla Ian]]," },")</f>
        <v>{ OV(  10), 314 },</v>
      </c>
      <c r="I8" t="str">
        <f>IF(Tabla13[[#This Row],[adoptado]]="","",CONCATENATE("{ OV(  ",Tabla13[[#This Row],[Valor]],"), ",Tabla13[[#This Row],[adoptado]]," },"))</f>
        <v/>
      </c>
    </row>
    <row r="9" spans="1:9" x14ac:dyDescent="0.25">
      <c r="A9">
        <v>11</v>
      </c>
      <c r="C9">
        <v>309</v>
      </c>
      <c r="D9">
        <f>-53.09*LN(Tabla13[[#This Row],[Valor]])+435.86</f>
        <v>308.55573996713451</v>
      </c>
      <c r="F9">
        <f>-53.47*LN(Tabla13[[#This Row],[Valor]])+442.58</f>
        <v>314.3645397634711</v>
      </c>
      <c r="H9" t="str">
        <f>CONCATENATE("{ OV(  ",Tabla13[[#This Row],[Valor]],"), ",Tabla13[[#This Row],[termocupla Ian]]," },")</f>
        <v>{ OV(  11), 309 },</v>
      </c>
      <c r="I9" t="str">
        <f>IF(Tabla13[[#This Row],[adoptado]]="","",CONCATENATE("{ OV(  ",Tabla13[[#This Row],[Valor]],"), ",Tabla13[[#This Row],[adoptado]]," },"))</f>
        <v/>
      </c>
    </row>
    <row r="10" spans="1:9" x14ac:dyDescent="0.25">
      <c r="A10">
        <v>12</v>
      </c>
      <c r="C10">
        <v>304</v>
      </c>
      <c r="D10">
        <f>-53.09*LN(Tabla13[[#This Row],[Valor]])+435.86</f>
        <v>303.93630596275506</v>
      </c>
      <c r="F10">
        <f>-53.47*LN(Tabla13[[#This Row],[Valor]])+442.58</f>
        <v>309.7120414358356</v>
      </c>
      <c r="H10" t="str">
        <f>CONCATENATE("{ OV(  ",Tabla13[[#This Row],[Valor]],"), ",Tabla13[[#This Row],[termocupla Ian]]," },")</f>
        <v>{ OV(  12), 304 },</v>
      </c>
      <c r="I10" t="str">
        <f>IF(Tabla13[[#This Row],[adoptado]]="","",CONCATENATE("{ OV(  ",Tabla13[[#This Row],[Valor]],"), ",Tabla13[[#This Row],[adoptado]]," },"))</f>
        <v/>
      </c>
    </row>
    <row r="11" spans="1:9" x14ac:dyDescent="0.25">
      <c r="A11">
        <v>13</v>
      </c>
      <c r="C11">
        <v>300</v>
      </c>
      <c r="D11">
        <f>-53.09*LN(Tabla13[[#This Row],[Valor]])+435.86</f>
        <v>299.68683861236701</v>
      </c>
      <c r="F11">
        <f>-53.47*LN(Tabla13[[#This Row],[Valor]])+442.58</f>
        <v>305.4321578565316</v>
      </c>
      <c r="H11" t="str">
        <f>CONCATENATE("{ OV(  ",Tabla13[[#This Row],[Valor]],"), ",Tabla13[[#This Row],[termocupla Ian]]," },")</f>
        <v>{ OV(  13), 300 },</v>
      </c>
      <c r="I11" t="str">
        <f>IF(Tabla13[[#This Row],[adoptado]]="","",CONCATENATE("{ OV(  ",Tabla13[[#This Row],[Valor]],"), ",Tabla13[[#This Row],[adoptado]]," },"))</f>
        <v/>
      </c>
    </row>
    <row r="12" spans="1:9" x14ac:dyDescent="0.25">
      <c r="A12">
        <v>14</v>
      </c>
      <c r="C12">
        <v>296</v>
      </c>
      <c r="D12">
        <f>-53.09*LN(Tabla13[[#This Row],[Valor]])+435.86</f>
        <v>295.75244637072592</v>
      </c>
      <c r="F12">
        <f>-53.47*LN(Tabla13[[#This Row],[Valor]])+442.58</f>
        <v>301.4696045854721</v>
      </c>
      <c r="H12" t="str">
        <f>CONCATENATE("{ OV(  ",Tabla13[[#This Row],[Valor]],"), ",Tabla13[[#This Row],[termocupla Ian]]," },")</f>
        <v>{ OV(  14), 296 },</v>
      </c>
      <c r="I12" t="str">
        <f>IF(Tabla13[[#This Row],[adoptado]]="","",CONCATENATE("{ OV(  ",Tabla13[[#This Row],[Valor]],"), ",Tabla13[[#This Row],[adoptado]]," },"))</f>
        <v/>
      </c>
    </row>
    <row r="13" spans="1:9" x14ac:dyDescent="0.25">
      <c r="A13">
        <v>15</v>
      </c>
      <c r="C13">
        <v>292</v>
      </c>
      <c r="D13">
        <f>-53.09*LN(Tabla13[[#This Row],[Valor]])+435.86</f>
        <v>292.08961482348366</v>
      </c>
      <c r="F13">
        <f>-53.47*LN(Tabla13[[#This Row],[Valor]])+442.58</f>
        <v>297.7805557470648</v>
      </c>
      <c r="H13" t="str">
        <f>CONCATENATE("{ OV(  ",Tabla13[[#This Row],[Valor]],"), ",Tabla13[[#This Row],[termocupla Ian]]," },")</f>
        <v>{ OV(  15), 292 },</v>
      </c>
      <c r="I13" t="str">
        <f>IF(Tabla13[[#This Row],[adoptado]]="","",CONCATENATE("{ OV(  ",Tabla13[[#This Row],[Valor]],"), ",Tabla13[[#This Row],[adoptado]]," },"))</f>
        <v/>
      </c>
    </row>
    <row r="14" spans="1:9" x14ac:dyDescent="0.25">
      <c r="A14">
        <v>16</v>
      </c>
      <c r="C14">
        <v>289</v>
      </c>
      <c r="D14">
        <f>-53.09*LN(Tabla13[[#This Row],[Valor]])+435.86</f>
        <v>288.66326473628999</v>
      </c>
      <c r="E14">
        <v>301</v>
      </c>
      <c r="F14">
        <f>-53.47*LN(Tabla13[[#This Row],[Valor]])+442.58</f>
        <v>294.32968102183889</v>
      </c>
      <c r="G14">
        <v>301</v>
      </c>
      <c r="H14" t="str">
        <f>CONCATENATE("{ OV(  ",Tabla13[[#This Row],[Valor]],"), ",Tabla13[[#This Row],[termocupla Ian]]," },")</f>
        <v>{ OV(  16), 289 },</v>
      </c>
      <c r="I14" t="str">
        <f>IF(Tabla13[[#This Row],[adoptado]]="","",CONCATENATE("{ OV(  ",Tabla13[[#This Row],[Valor]],"), ",Tabla13[[#This Row],[adoptado]]," },"))</f>
        <v>{ OV(  16), 301 },</v>
      </c>
    </row>
    <row r="15" spans="1:9" x14ac:dyDescent="0.25">
      <c r="A15">
        <v>17</v>
      </c>
      <c r="C15">
        <v>285</v>
      </c>
      <c r="D15">
        <f>-53.09*LN(Tabla13[[#This Row],[Valor]])+435.86</f>
        <v>285.44470356405549</v>
      </c>
      <c r="E15">
        <v>296</v>
      </c>
      <c r="F15">
        <f>-53.47*LN(Tabla13[[#This Row],[Valor]])+442.58</f>
        <v>291.08808249331412</v>
      </c>
      <c r="G15">
        <v>296</v>
      </c>
      <c r="H15" t="str">
        <f>CONCATENATE("{ OV(  ",Tabla13[[#This Row],[Valor]],"), ",Tabla13[[#This Row],[termocupla Ian]]," },")</f>
        <v>{ OV(  17), 285 },</v>
      </c>
      <c r="I15" t="str">
        <f>IF(Tabla13[[#This Row],[adoptado]]="","",CONCATENATE("{ OV(  ",Tabla13[[#This Row],[Valor]],"), ",Tabla13[[#This Row],[adoptado]]," },"))</f>
        <v>{ OV(  17), 296 },</v>
      </c>
    </row>
    <row r="16" spans="1:9" x14ac:dyDescent="0.25">
      <c r="A16">
        <v>18</v>
      </c>
      <c r="B16">
        <v>320</v>
      </c>
      <c r="C16">
        <v>282</v>
      </c>
      <c r="D16">
        <f>-53.09*LN(Tabla13[[#This Row],[Valor]])+435.86</f>
        <v>282.41016337329262</v>
      </c>
      <c r="E16">
        <v>293</v>
      </c>
      <c r="F16">
        <f>-53.47*LN(Tabla13[[#This Row],[Valor]])+442.58</f>
        <v>288.03182210529206</v>
      </c>
      <c r="G16">
        <v>293</v>
      </c>
      <c r="H16" t="str">
        <f>CONCATENATE("{ OV(  ",Tabla13[[#This Row],[Valor]],"), ",Tabla13[[#This Row],[termocupla Ian]]," },")</f>
        <v>{ OV(  18), 282 },</v>
      </c>
      <c r="I16" t="str">
        <f>IF(Tabla13[[#This Row],[adoptado]]="","",CONCATENATE("{ OV(  ",Tabla13[[#This Row],[Valor]],"), ",Tabla13[[#This Row],[adoptado]]," },"))</f>
        <v>{ OV(  18), 293 },</v>
      </c>
    </row>
    <row r="17" spans="1:9" x14ac:dyDescent="0.25">
      <c r="A17">
        <v>19</v>
      </c>
      <c r="B17">
        <v>315</v>
      </c>
      <c r="C17">
        <v>280</v>
      </c>
      <c r="D17">
        <f>-53.09*LN(Tabla13[[#This Row],[Valor]])+435.86</f>
        <v>279.53973459605368</v>
      </c>
      <c r="E17">
        <v>290</v>
      </c>
      <c r="F17">
        <f>-53.47*LN(Tabla13[[#This Row],[Valor]])+442.58</f>
        <v>285.14084778397046</v>
      </c>
      <c r="G17">
        <v>290</v>
      </c>
      <c r="H17" t="str">
        <f>CONCATENATE("{ OV(  ",Tabla13[[#This Row],[Valor]],"), ",Tabla13[[#This Row],[termocupla Ian]]," },")</f>
        <v>{ OV(  19), 280 },</v>
      </c>
      <c r="I17" t="str">
        <f>IF(Tabla13[[#This Row],[adoptado]]="","",CONCATENATE("{ OV(  ",Tabla13[[#This Row],[Valor]],"), ",Tabla13[[#This Row],[adoptado]]," },"))</f>
        <v>{ OV(  19), 290 },</v>
      </c>
    </row>
    <row r="18" spans="1:9" x14ac:dyDescent="0.25">
      <c r="A18">
        <v>20</v>
      </c>
      <c r="B18">
        <v>310</v>
      </c>
      <c r="C18">
        <v>277</v>
      </c>
      <c r="D18">
        <f>-53.09*LN(Tabla13[[#This Row],[Valor]])+435.86</f>
        <v>276.81657359701865</v>
      </c>
      <c r="E18">
        <v>286</v>
      </c>
      <c r="F18">
        <f>-53.47*LN(Tabla13[[#This Row],[Valor]])+442.58</f>
        <v>282.39819533306809</v>
      </c>
      <c r="G18">
        <v>286</v>
      </c>
      <c r="H18" t="str">
        <f>CONCATENATE("{ OV(  ",Tabla13[[#This Row],[Valor]],"), ",Tabla13[[#This Row],[termocupla Ian]]," },")</f>
        <v>{ OV(  20), 277 },</v>
      </c>
      <c r="I18" t="str">
        <f>IF(Tabla13[[#This Row],[adoptado]]="","",CONCATENATE("{ OV(  ",Tabla13[[#This Row],[Valor]],"), ",Tabla13[[#This Row],[adoptado]]," },"))</f>
        <v>{ OV(  20), 286 },</v>
      </c>
    </row>
    <row r="19" spans="1:9" x14ac:dyDescent="0.25">
      <c r="A19">
        <v>22</v>
      </c>
      <c r="B19">
        <v>305</v>
      </c>
      <c r="C19">
        <v>272</v>
      </c>
      <c r="D19">
        <f>-53.09*LN(Tabla13[[#This Row],[Valor]])+435.86</f>
        <v>271.75655615120701</v>
      </c>
      <c r="E19">
        <v>280</v>
      </c>
      <c r="F19">
        <f>-53.47*LN(Tabla13[[#This Row],[Valor]])+442.58</f>
        <v>277.3019600189308</v>
      </c>
      <c r="G19">
        <v>280</v>
      </c>
      <c r="H19" t="str">
        <f>CONCATENATE("{ OV(  ",Tabla13[[#This Row],[Valor]],"), ",Tabla13[[#This Row],[termocupla Ian]]," },")</f>
        <v>{ OV(  22), 272 },</v>
      </c>
      <c r="I19" t="str">
        <f>IF(Tabla13[[#This Row],[adoptado]]="","",CONCATENATE("{ OV(  ",Tabla13[[#This Row],[Valor]],"), ",Tabla13[[#This Row],[adoptado]]," },"))</f>
        <v>{ OV(  22), 280 },</v>
      </c>
    </row>
    <row r="20" spans="1:9" x14ac:dyDescent="0.25">
      <c r="A20">
        <v>23</v>
      </c>
      <c r="B20">
        <v>300</v>
      </c>
      <c r="C20">
        <v>269</v>
      </c>
      <c r="D20">
        <f>-53.09*LN(Tabla13[[#This Row],[Valor]])+435.86</f>
        <v>269.39661207632145</v>
      </c>
      <c r="E20">
        <v>275</v>
      </c>
      <c r="F20">
        <f>-53.47*LN(Tabla13[[#This Row],[Valor]])+442.58</f>
        <v>274.92512427426834</v>
      </c>
      <c r="G20">
        <v>275</v>
      </c>
      <c r="H20" t="str">
        <f>CONCATENATE("{ OV(  ",Tabla13[[#This Row],[Valor]],"), ",Tabla13[[#This Row],[termocupla Ian]]," },")</f>
        <v>{ OV(  23), 269 },</v>
      </c>
      <c r="I20" t="str">
        <f>IF(Tabla13[[#This Row],[adoptado]]="","",CONCATENATE("{ OV(  ",Tabla13[[#This Row],[Valor]],"), ",Tabla13[[#This Row],[adoptado]]," },"))</f>
        <v>{ OV(  23), 275 },</v>
      </c>
    </row>
    <row r="21" spans="1:9" x14ac:dyDescent="0.25">
      <c r="A21">
        <v>25</v>
      </c>
      <c r="B21">
        <v>295</v>
      </c>
      <c r="C21">
        <v>265</v>
      </c>
      <c r="D21">
        <f>-53.09*LN(Tabla13[[#This Row],[Valor]])+435.86</f>
        <v>264.96988245774725</v>
      </c>
      <c r="E21">
        <v>270</v>
      </c>
      <c r="F21">
        <f>-53.47*LN(Tabla13[[#This Row],[Valor]])+442.58</f>
        <v>270.46670964429734</v>
      </c>
      <c r="G21">
        <v>270</v>
      </c>
      <c r="H21" t="str">
        <f>CONCATENATE("{ OV(  ",Tabla13[[#This Row],[Valor]],"), ",Tabla13[[#This Row],[termocupla Ian]]," },")</f>
        <v>{ OV(  25), 265 },</v>
      </c>
      <c r="I21" t="str">
        <f>IF(Tabla13[[#This Row],[adoptado]]="","",CONCATENATE("{ OV(  ",Tabla13[[#This Row],[Valor]],"), ",Tabla13[[#This Row],[adoptado]]," },"))</f>
        <v>{ OV(  25), 270 },</v>
      </c>
    </row>
    <row r="22" spans="1:9" x14ac:dyDescent="0.25">
      <c r="A22">
        <v>27</v>
      </c>
      <c r="B22">
        <v>290</v>
      </c>
      <c r="C22">
        <v>263</v>
      </c>
      <c r="D22">
        <f>-53.09*LN(Tabla13[[#This Row],[Valor]])+435.86</f>
        <v>260.88402078383018</v>
      </c>
      <c r="E22">
        <v>267</v>
      </c>
      <c r="F22">
        <f>-53.47*LN(Tabla13[[#This Row],[Valor]])+442.58</f>
        <v>266.35160277474847</v>
      </c>
      <c r="G22">
        <v>267</v>
      </c>
      <c r="H22" t="str">
        <f>CONCATENATE("{ OV(  ",Tabla13[[#This Row],[Valor]],"), ",Tabla13[[#This Row],[termocupla Ian]]," },")</f>
        <v>{ OV(  27), 263 },</v>
      </c>
      <c r="I22" t="str">
        <f>IF(Tabla13[[#This Row],[adoptado]]="","",CONCATENATE("{ OV(  ",Tabla13[[#This Row],[Valor]],"), ",Tabla13[[#This Row],[adoptado]]," },"))</f>
        <v>{ OV(  27), 267 },</v>
      </c>
    </row>
    <row r="23" spans="1:9" x14ac:dyDescent="0.25">
      <c r="A23">
        <v>28</v>
      </c>
      <c r="B23">
        <v>285</v>
      </c>
      <c r="C23">
        <v>260</v>
      </c>
      <c r="D23">
        <f>-53.09*LN(Tabla13[[#This Row],[Valor]])+435.86</f>
        <v>258.95326255479847</v>
      </c>
      <c r="E23">
        <v>264</v>
      </c>
      <c r="F23">
        <f>-53.47*LN(Tabla13[[#This Row],[Valor]])+442.58</f>
        <v>264.40702484093185</v>
      </c>
      <c r="G23">
        <v>264</v>
      </c>
      <c r="H23" t="str">
        <f>CONCATENATE("{ OV(  ",Tabla13[[#This Row],[Valor]],"), ",Tabla13[[#This Row],[termocupla Ian]]," },")</f>
        <v>{ OV(  28), 260 },</v>
      </c>
      <c r="I23" t="str">
        <f>IF(Tabla13[[#This Row],[adoptado]]="","",CONCATENATE("{ OV(  ",Tabla13[[#This Row],[Valor]],"), ",Tabla13[[#This Row],[adoptado]]," },"))</f>
        <v>{ OV(  28), 264 },</v>
      </c>
    </row>
    <row r="24" spans="1:9" x14ac:dyDescent="0.25">
      <c r="A24">
        <v>31</v>
      </c>
      <c r="B24">
        <v>280</v>
      </c>
      <c r="C24">
        <v>255</v>
      </c>
      <c r="D24">
        <f>-53.09*LN(Tabla13[[#This Row],[Valor]])+435.86</f>
        <v>253.5496193138836</v>
      </c>
      <c r="E24">
        <v>259</v>
      </c>
      <c r="F24">
        <f>-53.47*LN(Tabla13[[#This Row],[Valor]])+442.58</f>
        <v>258.96470417617923</v>
      </c>
      <c r="G24">
        <v>259</v>
      </c>
      <c r="H24" t="str">
        <f>CONCATENATE("{ OV(  ",Tabla13[[#This Row],[Valor]],"), ",Tabla13[[#This Row],[termocupla Ian]]," },")</f>
        <v>{ OV(  31), 255 },</v>
      </c>
      <c r="I24" t="str">
        <f>IF(Tabla13[[#This Row],[adoptado]]="","",CONCATENATE("{ OV(  ",Tabla13[[#This Row],[Valor]],"), ",Tabla13[[#This Row],[adoptado]]," },"))</f>
        <v>{ OV(  31), 259 },</v>
      </c>
    </row>
    <row r="25" spans="1:9" x14ac:dyDescent="0.25">
      <c r="A25">
        <v>33</v>
      </c>
      <c r="B25">
        <v>275</v>
      </c>
      <c r="C25">
        <v>250</v>
      </c>
      <c r="D25">
        <f>-53.09*LN(Tabla13[[#This Row],[Valor]])+435.86</f>
        <v>250.23041356174457</v>
      </c>
      <c r="E25">
        <v>254</v>
      </c>
      <c r="F25">
        <f>-53.47*LN(Tabla13[[#This Row],[Valor]])+442.58</f>
        <v>255.62174068838729</v>
      </c>
      <c r="G25">
        <v>254</v>
      </c>
      <c r="H25" t="str">
        <f>CONCATENATE("{ OV(  ",Tabla13[[#This Row],[Valor]],"), ",Tabla13[[#This Row],[termocupla Ian]]," },")</f>
        <v>{ OV(  33), 250 },</v>
      </c>
      <c r="I25" t="str">
        <f>IF(Tabla13[[#This Row],[adoptado]]="","",CONCATENATE("{ OV(  ",Tabla13[[#This Row],[Valor]],"), ",Tabla13[[#This Row],[adoptado]]," },"))</f>
        <v>{ OV(  33), 254 },</v>
      </c>
    </row>
    <row r="26" spans="1:9" x14ac:dyDescent="0.25">
      <c r="A26">
        <v>35</v>
      </c>
      <c r="B26">
        <v>270</v>
      </c>
      <c r="C26">
        <v>248</v>
      </c>
      <c r="D26">
        <f>-53.09*LN(Tabla13[[#This Row],[Valor]])+435.86</f>
        <v>247.10657141552704</v>
      </c>
      <c r="E26">
        <v>250</v>
      </c>
      <c r="F26">
        <f>-53.47*LN(Tabla13[[#This Row],[Valor]])+442.58</f>
        <v>252.47553915216105</v>
      </c>
      <c r="G26">
        <v>250</v>
      </c>
      <c r="H26" t="str">
        <f>CONCATENATE("{ OV(  ",Tabla13[[#This Row],[Valor]],"), ",Tabla13[[#This Row],[termocupla Ian]]," },")</f>
        <v>{ OV(  35), 248 },</v>
      </c>
      <c r="I26" t="str">
        <f>IF(Tabla13[[#This Row],[adoptado]]="","",CONCATENATE("{ OV(  ",Tabla13[[#This Row],[Valor]],"), ",Tabla13[[#This Row],[adoptado]]," },"))</f>
        <v>{ OV(  35), 250 },</v>
      </c>
    </row>
    <row r="27" spans="1:9" x14ac:dyDescent="0.25">
      <c r="A27">
        <v>38</v>
      </c>
      <c r="B27">
        <v>265</v>
      </c>
      <c r="C27">
        <v>243</v>
      </c>
      <c r="D27">
        <f>-53.09*LN(Tabla13[[#This Row],[Valor]])+435.86</f>
        <v>242.7405507801262</v>
      </c>
      <c r="E27">
        <v>246</v>
      </c>
      <c r="F27">
        <f>-53.47*LN(Tabla13[[#This Row],[Valor]])+442.58</f>
        <v>248.07826803943016</v>
      </c>
      <c r="G27">
        <v>246</v>
      </c>
      <c r="H27" t="str">
        <f>CONCATENATE("{ OV(  ",Tabla13[[#This Row],[Valor]],"), ",Tabla13[[#This Row],[termocupla Ian]]," },")</f>
        <v>{ OV(  38), 243 },</v>
      </c>
      <c r="I27" t="str">
        <f>IF(Tabla13[[#This Row],[adoptado]]="","",CONCATENATE("{ OV(  ",Tabla13[[#This Row],[Valor]],"), ",Tabla13[[#This Row],[adoptado]]," },"))</f>
        <v>{ OV(  38), 246 },</v>
      </c>
    </row>
    <row r="28" spans="1:9" x14ac:dyDescent="0.25">
      <c r="A28">
        <v>41</v>
      </c>
      <c r="B28">
        <v>260</v>
      </c>
      <c r="C28">
        <v>239</v>
      </c>
      <c r="D28">
        <f>-53.09*LN(Tabla13[[#This Row],[Valor]])+435.86</f>
        <v>238.70645897866828</v>
      </c>
      <c r="E28">
        <v>242</v>
      </c>
      <c r="F28">
        <f>-53.47*LN(Tabla13[[#This Row],[Valor]])+442.58</f>
        <v>244.01530159332063</v>
      </c>
      <c r="G28">
        <v>242</v>
      </c>
      <c r="H28" t="str">
        <f>CONCATENATE("{ OV(  ",Tabla13[[#This Row],[Valor]],"), ",Tabla13[[#This Row],[termocupla Ian]]," },")</f>
        <v>{ OV(  41), 239 },</v>
      </c>
      <c r="I28" t="str">
        <f>IF(Tabla13[[#This Row],[adoptado]]="","",CONCATENATE("{ OV(  ",Tabla13[[#This Row],[Valor]],"), ",Tabla13[[#This Row],[adoptado]]," },"))</f>
        <v>{ OV(  41), 242 },</v>
      </c>
    </row>
    <row r="29" spans="1:9" x14ac:dyDescent="0.25">
      <c r="A29">
        <v>44</v>
      </c>
      <c r="B29">
        <v>255</v>
      </c>
      <c r="C29">
        <v>235</v>
      </c>
      <c r="D29">
        <f>-53.09*LN(Tabla13[[#This Row],[Valor]])+435.86</f>
        <v>234.95737233527953</v>
      </c>
      <c r="E29">
        <v>237</v>
      </c>
      <c r="F29">
        <f>-53.47*LN(Tabla13[[#This Row],[Valor]])+442.58</f>
        <v>240.23938027439058</v>
      </c>
      <c r="G29">
        <v>237</v>
      </c>
      <c r="H29" t="str">
        <f>CONCATENATE("{ OV(  ",Tabla13[[#This Row],[Valor]],"), ",Tabla13[[#This Row],[termocupla Ian]]," },")</f>
        <v>{ OV(  44), 235 },</v>
      </c>
      <c r="I29" t="str">
        <f>IF(Tabla13[[#This Row],[adoptado]]="","",CONCATENATE("{ OV(  ",Tabla13[[#This Row],[Valor]],"), ",Tabla13[[#This Row],[adoptado]]," },"))</f>
        <v>{ OV(  44), 237 },</v>
      </c>
    </row>
    <row r="30" spans="1:9" x14ac:dyDescent="0.25">
      <c r="A30">
        <v>48</v>
      </c>
      <c r="B30">
        <v>250</v>
      </c>
      <c r="C30">
        <v>230</v>
      </c>
      <c r="D30">
        <f>-53.09*LN(Tabla13[[#This Row],[Valor]])+435.86</f>
        <v>230.33793833090007</v>
      </c>
      <c r="E30">
        <v>233</v>
      </c>
      <c r="F30">
        <f>-53.47*LN(Tabla13[[#This Row],[Valor]])+442.58</f>
        <v>235.58688194675506</v>
      </c>
      <c r="G30">
        <v>233</v>
      </c>
      <c r="H30" t="str">
        <f>CONCATENATE("{ OV(  ",Tabla13[[#This Row],[Valor]],"), ",Tabla13[[#This Row],[termocupla Ian]]," },")</f>
        <v>{ OV(  48), 230 },</v>
      </c>
      <c r="I30" t="str">
        <f>IF(Tabla13[[#This Row],[adoptado]]="","",CONCATENATE("{ OV(  ",Tabla13[[#This Row],[Valor]],"), ",Tabla13[[#This Row],[adoptado]]," },"))</f>
        <v>{ OV(  48), 233 },</v>
      </c>
    </row>
    <row r="31" spans="1:9" x14ac:dyDescent="0.25">
      <c r="A31">
        <v>52</v>
      </c>
      <c r="B31">
        <v>245</v>
      </c>
      <c r="C31">
        <v>225</v>
      </c>
      <c r="D31">
        <f>-53.09*LN(Tabla13[[#This Row],[Valor]])+435.86</f>
        <v>226.088470980512</v>
      </c>
      <c r="E31">
        <v>228</v>
      </c>
      <c r="F31">
        <f>-53.47*LN(Tabla13[[#This Row],[Valor]])+442.58</f>
        <v>231.30699836745106</v>
      </c>
      <c r="G31">
        <v>228</v>
      </c>
      <c r="H31" t="str">
        <f>CONCATENATE("{ OV(  ",Tabla13[[#This Row],[Valor]],"), ",Tabla13[[#This Row],[termocupla Ian]]," },")</f>
        <v>{ OV(  52), 225 },</v>
      </c>
      <c r="I31" t="str">
        <f>IF(Tabla13[[#This Row],[adoptado]]="","",CONCATENATE("{ OV(  ",Tabla13[[#This Row],[Valor]],"), ",Tabla13[[#This Row],[adoptado]]," },"))</f>
        <v>{ OV(  52), 228 },</v>
      </c>
    </row>
    <row r="32" spans="1:9" x14ac:dyDescent="0.25">
      <c r="A32">
        <v>56</v>
      </c>
      <c r="B32">
        <v>240</v>
      </c>
      <c r="C32">
        <v>220</v>
      </c>
      <c r="D32">
        <f>-53.09*LN(Tabla13[[#This Row],[Valor]])+435.86</f>
        <v>222.15407873887091</v>
      </c>
      <c r="E32">
        <v>224</v>
      </c>
      <c r="F32">
        <f>-53.47*LN(Tabla13[[#This Row],[Valor]])+442.58</f>
        <v>227.34444509639152</v>
      </c>
      <c r="G32">
        <v>224</v>
      </c>
      <c r="H32" t="str">
        <f>CONCATENATE("{ OV(  ",Tabla13[[#This Row],[Valor]],"), ",Tabla13[[#This Row],[termocupla Ian]]," },")</f>
        <v>{ OV(  56), 220 },</v>
      </c>
      <c r="I32" t="str">
        <f>IF(Tabla13[[#This Row],[adoptado]]="","",CONCATENATE("{ OV(  ",Tabla13[[#This Row],[Valor]],"), ",Tabla13[[#This Row],[adoptado]]," },"))</f>
        <v>{ OV(  56), 224 },</v>
      </c>
    </row>
    <row r="33" spans="1:9" x14ac:dyDescent="0.25">
      <c r="A33">
        <v>61</v>
      </c>
      <c r="B33">
        <v>235</v>
      </c>
      <c r="C33">
        <v>217</v>
      </c>
      <c r="D33">
        <f>-53.09*LN(Tabla13[[#This Row],[Valor]])+435.86</f>
        <v>217.61370655103889</v>
      </c>
      <c r="E33">
        <v>219</v>
      </c>
      <c r="F33">
        <f>-53.47*LN(Tabla13[[#This Row],[Valor]])+442.58</f>
        <v>222.77157448265302</v>
      </c>
      <c r="G33">
        <v>219</v>
      </c>
      <c r="H33" t="str">
        <f>CONCATENATE("{ OV(  ",Tabla13[[#This Row],[Valor]],"), ",Tabla13[[#This Row],[termocupla Ian]]," },")</f>
        <v>{ OV(  61), 217 },</v>
      </c>
      <c r="I33" t="str">
        <f>IF(Tabla13[[#This Row],[adoptado]]="","",CONCATENATE("{ OV(  ",Tabla13[[#This Row],[Valor]],"), ",Tabla13[[#This Row],[adoptado]]," },"))</f>
        <v>{ OV(  61), 219 },</v>
      </c>
    </row>
    <row r="34" spans="1:9" x14ac:dyDescent="0.25">
      <c r="A34">
        <v>66</v>
      </c>
      <c r="B34">
        <v>230</v>
      </c>
      <c r="C34">
        <v>213</v>
      </c>
      <c r="D34">
        <f>-53.09*LN(Tabla13[[#This Row],[Valor]])+435.86</f>
        <v>213.43122974581709</v>
      </c>
      <c r="E34">
        <v>215</v>
      </c>
      <c r="F34">
        <f>-53.47*LN(Tabla13[[#This Row],[Valor]])+442.58</f>
        <v>218.55916094384705</v>
      </c>
      <c r="G34">
        <v>215</v>
      </c>
      <c r="H34" t="str">
        <f>CONCATENATE("{ OV(  ",Tabla13[[#This Row],[Valor]],"), ",Tabla13[[#This Row],[termocupla Ian]]," },")</f>
        <v>{ OV(  66), 213 },</v>
      </c>
      <c r="I34" t="str">
        <f>IF(Tabla13[[#This Row],[adoptado]]="","",CONCATENATE("{ OV(  ",Tabla13[[#This Row],[Valor]],"), ",Tabla13[[#This Row],[adoptado]]," },"))</f>
        <v>{ OV(  66), 215 },</v>
      </c>
    </row>
    <row r="35" spans="1:9" x14ac:dyDescent="0.25">
      <c r="A35">
        <v>71</v>
      </c>
      <c r="B35">
        <v>225</v>
      </c>
      <c r="C35">
        <v>209</v>
      </c>
      <c r="D35">
        <f>-53.09*LN(Tabla13[[#This Row],[Valor]])+435.86</f>
        <v>209.55432532787657</v>
      </c>
      <c r="E35">
        <v>211</v>
      </c>
      <c r="F35">
        <f>-53.47*LN(Tabla13[[#This Row],[Valor]])+442.58</f>
        <v>214.65450697460085</v>
      </c>
      <c r="G35">
        <v>211</v>
      </c>
      <c r="H35" t="str">
        <f>CONCATENATE("{ OV(  ",Tabla13[[#This Row],[Valor]],"), ",Tabla13[[#This Row],[termocupla Ian]]," },")</f>
        <v>{ OV(  71), 209 },</v>
      </c>
      <c r="I35" t="str">
        <f>IF(Tabla13[[#This Row],[adoptado]]="","",CONCATENATE("{ OV(  ",Tabla13[[#This Row],[Valor]],"), ",Tabla13[[#This Row],[adoptado]]," },"))</f>
        <v>{ OV(  71), 211 },</v>
      </c>
    </row>
    <row r="36" spans="1:9" x14ac:dyDescent="0.25">
      <c r="A36">
        <v>78</v>
      </c>
      <c r="B36">
        <v>220</v>
      </c>
      <c r="C36">
        <v>204</v>
      </c>
      <c r="D36">
        <f>-53.09*LN(Tabla13[[#This Row],[Valor]])+435.86</f>
        <v>204.56232839104956</v>
      </c>
      <c r="E36">
        <v>207</v>
      </c>
      <c r="F36">
        <f>-53.47*LN(Tabla13[[#This Row],[Valor]])+442.58</f>
        <v>209.62677903690752</v>
      </c>
      <c r="G36">
        <v>207</v>
      </c>
      <c r="H36" t="str">
        <f>CONCATENATE("{ OV(  ",Tabla13[[#This Row],[Valor]],"), ",Tabla13[[#This Row],[termocupla Ian]]," },")</f>
        <v>{ OV(  78), 204 },</v>
      </c>
      <c r="I36" t="str">
        <f>IF(Tabla13[[#This Row],[adoptado]]="","",CONCATENATE("{ OV(  ",Tabla13[[#This Row],[Valor]],"), ",Tabla13[[#This Row],[adoptado]]," },"))</f>
        <v>{ OV(  78), 207 },</v>
      </c>
    </row>
    <row r="37" spans="1:9" x14ac:dyDescent="0.25">
      <c r="A37">
        <v>84</v>
      </c>
      <c r="B37">
        <v>215</v>
      </c>
      <c r="C37">
        <v>200</v>
      </c>
      <c r="D37">
        <f>-53.09*LN(Tabla13[[#This Row],[Valor]])+435.86</f>
        <v>200.6279361494085</v>
      </c>
      <c r="E37">
        <v>202</v>
      </c>
      <c r="F37">
        <f>-53.47*LN(Tabla13[[#This Row],[Valor]])+442.58</f>
        <v>205.66422576584802</v>
      </c>
      <c r="G37">
        <v>202</v>
      </c>
      <c r="H37" t="str">
        <f>CONCATENATE("{ OV(  ",Tabla13[[#This Row],[Valor]],"), ",Tabla13[[#This Row],[termocupla Ian]]," },")</f>
        <v>{ OV(  84), 200 },</v>
      </c>
      <c r="I37" t="str">
        <f>IF(Tabla13[[#This Row],[adoptado]]="","",CONCATENATE("{ OV(  ",Tabla13[[#This Row],[Valor]],"), ",Tabla13[[#This Row],[adoptado]]," },"))</f>
        <v>{ OV(  84), 202 },</v>
      </c>
    </row>
    <row r="38" spans="1:9" x14ac:dyDescent="0.25">
      <c r="A38">
        <v>92</v>
      </c>
      <c r="B38">
        <v>210</v>
      </c>
      <c r="C38">
        <v>195</v>
      </c>
      <c r="D38">
        <f>-53.09*LN(Tabla13[[#This Row],[Valor]])+435.86</f>
        <v>195.79824444446643</v>
      </c>
      <c r="E38">
        <v>198</v>
      </c>
      <c r="F38">
        <f>-53.47*LN(Tabla13[[#This Row],[Valor]])+442.58</f>
        <v>200.7999647851878</v>
      </c>
      <c r="G38">
        <v>198</v>
      </c>
      <c r="H38" t="str">
        <f>CONCATENATE("{ OV(  ",Tabla13[[#This Row],[Valor]],"), ",Tabla13[[#This Row],[termocupla Ian]]," },")</f>
        <v>{ OV(  92), 195 },</v>
      </c>
      <c r="I38" t="str">
        <f>IF(Tabla13[[#This Row],[adoptado]]="","",CONCATENATE("{ OV(  ",Tabla13[[#This Row],[Valor]],"), ",Tabla13[[#This Row],[adoptado]]," },"))</f>
        <v>{ OV(  92), 198 },</v>
      </c>
    </row>
    <row r="39" spans="1:9" x14ac:dyDescent="0.25">
      <c r="A39">
        <v>100</v>
      </c>
      <c r="B39">
        <v>205</v>
      </c>
      <c r="C39">
        <v>190</v>
      </c>
      <c r="D39">
        <f>-53.09*LN(Tabla13[[#This Row],[Valor]])+435.86</f>
        <v>191.37151482589221</v>
      </c>
      <c r="E39">
        <v>193</v>
      </c>
      <c r="F39">
        <f>-53.47*LN(Tabla13[[#This Row],[Valor]])+442.58</f>
        <v>196.34155015521671</v>
      </c>
      <c r="G39">
        <v>193</v>
      </c>
      <c r="H39" t="str">
        <f>CONCATENATE("{ OV(  ",Tabla13[[#This Row],[Valor]],"), ",Tabla13[[#This Row],[termocupla Ian]]," },")</f>
        <v>{ OV(  100), 190 },</v>
      </c>
      <c r="I39" t="str">
        <f>IF(Tabla13[[#This Row],[adoptado]]="","",CONCATENATE("{ OV(  ",Tabla13[[#This Row],[Valor]],"), ",Tabla13[[#This Row],[adoptado]]," },"))</f>
        <v>{ OV(  100), 193 },</v>
      </c>
    </row>
    <row r="40" spans="1:9" x14ac:dyDescent="0.25">
      <c r="A40">
        <v>109</v>
      </c>
      <c r="B40">
        <v>200</v>
      </c>
      <c r="C40">
        <v>186</v>
      </c>
      <c r="D40">
        <f>-53.09*LN(Tabla13[[#This Row],[Valor]])+435.86</f>
        <v>186.79634093245477</v>
      </c>
      <c r="E40">
        <v>189</v>
      </c>
      <c r="F40">
        <f>-53.47*LN(Tabla13[[#This Row],[Valor]])+442.58</f>
        <v>191.73362873720768</v>
      </c>
      <c r="G40">
        <v>189</v>
      </c>
      <c r="H40" t="str">
        <f>CONCATENATE("{ OV(  ",Tabla13[[#This Row],[Valor]],"), ",Tabla13[[#This Row],[termocupla Ian]]," },")</f>
        <v>{ OV(  109), 186 },</v>
      </c>
      <c r="I40" t="str">
        <f>IF(Tabla13[[#This Row],[adoptado]]="","",CONCATENATE("{ OV(  ",Tabla13[[#This Row],[Valor]],"), ",Tabla13[[#This Row],[adoptado]]," },"))</f>
        <v>{ OV(  109), 189 },</v>
      </c>
    </row>
    <row r="41" spans="1:9" x14ac:dyDescent="0.25">
      <c r="A41">
        <v>120</v>
      </c>
      <c r="B41">
        <v>195</v>
      </c>
      <c r="C41">
        <v>181</v>
      </c>
      <c r="D41">
        <f>-53.09*LN(Tabla13[[#This Row],[Valor]])+435.86</f>
        <v>181.6920633757012</v>
      </c>
      <c r="E41">
        <v>184</v>
      </c>
      <c r="F41">
        <f>-53.47*LN(Tabla13[[#This Row],[Valor]])+442.58</f>
        <v>186.59281651344401</v>
      </c>
      <c r="G41">
        <v>184</v>
      </c>
      <c r="H41" t="str">
        <f>CONCATENATE("{ OV(  ",Tabla13[[#This Row],[Valor]],"), ",Tabla13[[#This Row],[termocupla Ian]]," },")</f>
        <v>{ OV(  120), 181 },</v>
      </c>
      <c r="I41" t="str">
        <f>IF(Tabla13[[#This Row],[adoptado]]="","",CONCATENATE("{ OV(  ",Tabla13[[#This Row],[Valor]],"), ",Tabla13[[#This Row],[adoptado]]," },"))</f>
        <v>{ OV(  120), 184 },</v>
      </c>
    </row>
    <row r="42" spans="1:9" x14ac:dyDescent="0.25">
      <c r="A42">
        <v>131</v>
      </c>
      <c r="B42">
        <v>190</v>
      </c>
      <c r="C42">
        <v>177</v>
      </c>
      <c r="D42">
        <f>-53.09*LN(Tabla13[[#This Row],[Valor]])+435.86</f>
        <v>177.03577411125087</v>
      </c>
      <c r="E42">
        <v>180</v>
      </c>
      <c r="F42">
        <f>-53.47*LN(Tabla13[[#This Row],[Valor]])+442.58</f>
        <v>181.90319912843444</v>
      </c>
      <c r="G42">
        <v>180</v>
      </c>
      <c r="H42" t="str">
        <f>CONCATENATE("{ OV(  ",Tabla13[[#This Row],[Valor]],"), ",Tabla13[[#This Row],[termocupla Ian]]," },")</f>
        <v>{ OV(  131), 177 },</v>
      </c>
      <c r="I42" t="str">
        <f>IF(Tabla13[[#This Row],[adoptado]]="","",CONCATENATE("{ OV(  ",Tabla13[[#This Row],[Valor]],"), ",Tabla13[[#This Row],[adoptado]]," },"))</f>
        <v>{ OV(  131), 180 },</v>
      </c>
    </row>
    <row r="43" spans="1:9" x14ac:dyDescent="0.25">
      <c r="A43">
        <v>143</v>
      </c>
      <c r="B43">
        <v>185</v>
      </c>
      <c r="C43">
        <v>173</v>
      </c>
      <c r="D43">
        <f>-53.09*LN(Tabla13[[#This Row],[Valor]])+435.86</f>
        <v>172.38257857950151</v>
      </c>
      <c r="E43">
        <v>176</v>
      </c>
      <c r="F43">
        <f>-53.47*LN(Tabla13[[#This Row],[Valor]])+442.58</f>
        <v>177.21669762000278</v>
      </c>
      <c r="G43">
        <v>176</v>
      </c>
      <c r="H43" t="str">
        <f>CONCATENATE("{ OV(  ",Tabla13[[#This Row],[Valor]],"), ",Tabla13[[#This Row],[termocupla Ian]]," },")</f>
        <v>{ OV(  143), 173 },</v>
      </c>
      <c r="I43" t="str">
        <f>IF(Tabla13[[#This Row],[adoptado]]="","",CONCATENATE("{ OV(  ",Tabla13[[#This Row],[Valor]],"), ",Tabla13[[#This Row],[adoptado]]," },"))</f>
        <v>{ OV(  143), 176 },</v>
      </c>
    </row>
    <row r="44" spans="1:9" x14ac:dyDescent="0.25">
      <c r="A44">
        <v>156</v>
      </c>
      <c r="B44">
        <v>180</v>
      </c>
      <c r="C44">
        <v>168</v>
      </c>
      <c r="D44">
        <f>-53.09*LN(Tabla13[[#This Row],[Valor]])+435.86</f>
        <v>167.76314457512206</v>
      </c>
      <c r="E44">
        <v>171</v>
      </c>
      <c r="F44">
        <f>-53.47*LN(Tabla13[[#This Row],[Valor]])+442.58</f>
        <v>172.56419929236722</v>
      </c>
      <c r="G44">
        <v>171</v>
      </c>
      <c r="H44" t="str">
        <f>CONCATENATE("{ OV(  ",Tabla13[[#This Row],[Valor]],"), ",Tabla13[[#This Row],[termocupla Ian]]," },")</f>
        <v>{ OV(  156), 168 },</v>
      </c>
      <c r="I44" t="str">
        <f>IF(Tabla13[[#This Row],[adoptado]]="","",CONCATENATE("{ OV(  ",Tabla13[[#This Row],[Valor]],"), ",Tabla13[[#This Row],[adoptado]]," },"))</f>
        <v>{ OV(  156), 171 },</v>
      </c>
    </row>
    <row r="45" spans="1:9" x14ac:dyDescent="0.25">
      <c r="A45">
        <v>171</v>
      </c>
      <c r="B45">
        <v>175</v>
      </c>
      <c r="C45">
        <v>162</v>
      </c>
      <c r="D45">
        <f>-53.09*LN(Tabla13[[#This Row],[Valor]])+435.86</f>
        <v>162.88908178527379</v>
      </c>
      <c r="E45">
        <v>168</v>
      </c>
      <c r="F45">
        <f>-53.47*LN(Tabla13[[#This Row],[Valor]])+442.58</f>
        <v>167.65524963380273</v>
      </c>
      <c r="G45">
        <v>168</v>
      </c>
      <c r="H45" t="str">
        <f>CONCATENATE("{ OV(  ",Tabla13[[#This Row],[Valor]],"), ",Tabla13[[#This Row],[termocupla Ian]]," },")</f>
        <v>{ OV(  171), 162 },</v>
      </c>
      <c r="I45" t="str">
        <f>IF(Tabla13[[#This Row],[adoptado]]="","",CONCATENATE("{ OV(  ",Tabla13[[#This Row],[Valor]],"), ",Tabla13[[#This Row],[adoptado]]," },"))</f>
        <v>{ OV(  171), 168 },</v>
      </c>
    </row>
    <row r="46" spans="1:9" x14ac:dyDescent="0.25">
      <c r="A46">
        <v>187</v>
      </c>
      <c r="B46">
        <v>170</v>
      </c>
      <c r="C46">
        <v>158</v>
      </c>
      <c r="D46">
        <f>-53.09*LN(Tabla13[[#This Row],[Valor]])+435.86</f>
        <v>158.14044353118999</v>
      </c>
      <c r="E46">
        <v>165</v>
      </c>
      <c r="F46">
        <f>-53.47*LN(Tabla13[[#This Row],[Valor]])+442.58</f>
        <v>162.87262225678523</v>
      </c>
      <c r="G46">
        <v>165</v>
      </c>
      <c r="H46" t="str">
        <f>CONCATENATE("{ OV(  ",Tabla13[[#This Row],[Valor]],"), ",Tabla13[[#This Row],[termocupla Ian]]," },")</f>
        <v>{ OV(  187), 158 },</v>
      </c>
      <c r="I46" t="str">
        <f>IF(Tabla13[[#This Row],[adoptado]]="","",CONCATENATE("{ OV(  ",Tabla13[[#This Row],[Valor]],"), ",Tabla13[[#This Row],[adoptado]]," },"))</f>
        <v>{ OV(  187), 165 },</v>
      </c>
    </row>
    <row r="47" spans="1:9" x14ac:dyDescent="0.25">
      <c r="A47">
        <v>205</v>
      </c>
      <c r="B47">
        <v>165</v>
      </c>
      <c r="C47">
        <v>154</v>
      </c>
      <c r="D47">
        <f>-53.09*LN(Tabla13[[#This Row],[Valor]])+435.86</f>
        <v>153.2614002075419</v>
      </c>
      <c r="E47">
        <v>160</v>
      </c>
      <c r="F47">
        <f>-53.47*LN(Tabla13[[#This Row],[Valor]])+442.58</f>
        <v>157.95865641546931</v>
      </c>
      <c r="G47">
        <v>160</v>
      </c>
      <c r="H47" t="str">
        <f>CONCATENATE("{ OV(  ",Tabla13[[#This Row],[Valor]],"), ",Tabla13[[#This Row],[termocupla Ian]]," },")</f>
        <v>{ OV(  205), 154 },</v>
      </c>
      <c r="I47" t="str">
        <f>IF(Tabla13[[#This Row],[adoptado]]="","",CONCATENATE("{ OV(  ",Tabla13[[#This Row],[Valor]],"), ",Tabla13[[#This Row],[adoptado]]," },"))</f>
        <v>{ OV(  205), 160 },</v>
      </c>
    </row>
    <row r="48" spans="1:9" x14ac:dyDescent="0.25">
      <c r="A48">
        <v>224</v>
      </c>
      <c r="B48">
        <v>160</v>
      </c>
      <c r="C48">
        <v>149</v>
      </c>
      <c r="D48">
        <f>-53.09*LN(Tabla13[[#This Row],[Valor]])+435.86</f>
        <v>148.55571110701595</v>
      </c>
      <c r="E48">
        <v>157</v>
      </c>
      <c r="F48">
        <f>-53.47*LN(Tabla13[[#This Row],[Valor]])+442.58</f>
        <v>153.21928560731101</v>
      </c>
      <c r="G48">
        <v>157</v>
      </c>
      <c r="H48" t="str">
        <f>CONCATENATE("{ OV(  ",Tabla13[[#This Row],[Valor]],"), ",Tabla13[[#This Row],[termocupla Ian]]," },")</f>
        <v>{ OV(  224), 149 },</v>
      </c>
      <c r="I48" t="str">
        <f>IF(Tabla13[[#This Row],[adoptado]]="","",CONCATENATE("{ OV(  ",Tabla13[[#This Row],[Valor]],"), ",Tabla13[[#This Row],[adoptado]]," },"))</f>
        <v>{ OV(  224), 157 },</v>
      </c>
    </row>
    <row r="49" spans="1:9" x14ac:dyDescent="0.25">
      <c r="A49">
        <v>245</v>
      </c>
      <c r="B49">
        <v>155</v>
      </c>
      <c r="C49">
        <v>145</v>
      </c>
      <c r="D49">
        <f>-53.09*LN(Tabla13[[#This Row],[Valor]])+435.86</f>
        <v>143.79820160218043</v>
      </c>
      <c r="E49">
        <v>152</v>
      </c>
      <c r="F49">
        <f>-53.47*LN(Tabla13[[#This Row],[Valor]])+442.58</f>
        <v>148.42772348217341</v>
      </c>
      <c r="G49">
        <v>152</v>
      </c>
      <c r="H49" t="str">
        <f>CONCATENATE("{ OV(  ",Tabla13[[#This Row],[Valor]],"), ",Tabla13[[#This Row],[termocupla Ian]]," },")</f>
        <v>{ OV(  245), 145 },</v>
      </c>
      <c r="I49" t="str">
        <f>IF(Tabla13[[#This Row],[adoptado]]="","",CONCATENATE("{ OV(  ",Tabla13[[#This Row],[Valor]],"), ",Tabla13[[#This Row],[adoptado]]," },"))</f>
        <v>{ OV(  245), 152 },</v>
      </c>
    </row>
    <row r="50" spans="1:9" x14ac:dyDescent="0.25">
      <c r="A50">
        <v>268</v>
      </c>
      <c r="B50">
        <v>150</v>
      </c>
      <c r="C50">
        <v>140</v>
      </c>
      <c r="D50">
        <f>-53.09*LN(Tabla13[[#This Row],[Valor]])+435.86</f>
        <v>139.03450120467863</v>
      </c>
      <c r="E50">
        <v>147</v>
      </c>
      <c r="F50">
        <f>-53.47*LN(Tabla13[[#This Row],[Valor]])+442.58</f>
        <v>143.62992615208447</v>
      </c>
      <c r="G50">
        <v>147</v>
      </c>
      <c r="H50" t="str">
        <f>CONCATENATE("{ OV(  ",Tabla13[[#This Row],[Valor]],"), ",Tabla13[[#This Row],[termocupla Ian]]," },")</f>
        <v>{ OV(  268), 140 },</v>
      </c>
      <c r="I50" t="str">
        <f>IF(Tabla13[[#This Row],[adoptado]]="","",CONCATENATE("{ OV(  ",Tabla13[[#This Row],[Valor]],"), ",Tabla13[[#This Row],[adoptado]]," },"))</f>
        <v>{ OV(  268), 147 },</v>
      </c>
    </row>
    <row r="51" spans="1:9" x14ac:dyDescent="0.25">
      <c r="A51">
        <v>293</v>
      </c>
      <c r="B51">
        <v>145</v>
      </c>
      <c r="C51">
        <v>135</v>
      </c>
      <c r="D51">
        <f>-53.09*LN(Tabla13[[#This Row],[Valor]])+435.86</f>
        <v>134.29963618728385</v>
      </c>
      <c r="E51">
        <v>142</v>
      </c>
      <c r="F51">
        <f>-53.47*LN(Tabla13[[#This Row],[Valor]])+442.58</f>
        <v>138.8611705958574</v>
      </c>
      <c r="G51">
        <v>142</v>
      </c>
      <c r="H51" t="str">
        <f>CONCATENATE("{ OV(  ",Tabla13[[#This Row],[Valor]],"), ",Tabla13[[#This Row],[termocupla Ian]]," },")</f>
        <v>{ OV(  293), 135 },</v>
      </c>
      <c r="I51" t="str">
        <f>IF(Tabla13[[#This Row],[adoptado]]="","",CONCATENATE("{ OV(  ",Tabla13[[#This Row],[Valor]],"), ",Tabla13[[#This Row],[adoptado]]," },"))</f>
        <v>{ OV(  293), 142 },</v>
      </c>
    </row>
    <row r="52" spans="1:9" x14ac:dyDescent="0.25">
      <c r="A52">
        <v>320</v>
      </c>
      <c r="B52">
        <v>140</v>
      </c>
      <c r="C52">
        <v>130</v>
      </c>
      <c r="D52">
        <f>-53.09*LN(Tabla13[[#This Row],[Valor]])+435.86</f>
        <v>129.61983833330862</v>
      </c>
      <c r="E52">
        <v>137</v>
      </c>
      <c r="F52">
        <f>-53.47*LN(Tabla13[[#This Row],[Valor]])+442.58</f>
        <v>134.147876354907</v>
      </c>
      <c r="G52">
        <v>137</v>
      </c>
      <c r="H52" t="str">
        <f>CONCATENATE("{ OV(  ",Tabla13[[#This Row],[Valor]],"), ",Tabla13[[#This Row],[termocupla Ian]]," },")</f>
        <v>{ OV(  320), 130 },</v>
      </c>
      <c r="I52" t="str">
        <f>IF(Tabla13[[#This Row],[adoptado]]="","",CONCATENATE("{ OV(  ",Tabla13[[#This Row],[Valor]],"), ",Tabla13[[#This Row],[adoptado]]," },"))</f>
        <v>{ OV(  320), 137 },</v>
      </c>
    </row>
    <row r="53" spans="1:9" x14ac:dyDescent="0.25">
      <c r="A53">
        <v>348</v>
      </c>
      <c r="B53">
        <v>135</v>
      </c>
      <c r="C53">
        <v>125</v>
      </c>
      <c r="D53">
        <f>-53.09*LN(Tabla13[[#This Row],[Valor]])+435.86</f>
        <v>125.16657034877312</v>
      </c>
      <c r="E53">
        <v>133</v>
      </c>
      <c r="F53">
        <f>-53.47*LN(Tabla13[[#This Row],[Valor]])+442.58</f>
        <v>129.66273340645881</v>
      </c>
      <c r="G53">
        <v>133</v>
      </c>
      <c r="H53" t="str">
        <f>CONCATENATE("{ OV(  ",Tabla13[[#This Row],[Valor]],"), ",Tabla13[[#This Row],[termocupla Ian]]," },")</f>
        <v>{ OV(  348), 125 },</v>
      </c>
      <c r="I53" t="str">
        <f>IF(Tabla13[[#This Row],[adoptado]]="","",CONCATENATE("{ OV(  ",Tabla13[[#This Row],[Valor]],"), ",Tabla13[[#This Row],[adoptado]]," },"))</f>
        <v>{ OV(  348), 133 },</v>
      </c>
    </row>
    <row r="54" spans="1:9" x14ac:dyDescent="0.25">
      <c r="A54">
        <v>379</v>
      </c>
      <c r="B54">
        <v>130</v>
      </c>
      <c r="C54">
        <v>121</v>
      </c>
      <c r="D54">
        <f>-53.09*LN(Tabla13[[#This Row],[Valor]])+435.86</f>
        <v>120.63620287217395</v>
      </c>
      <c r="E54">
        <v>127</v>
      </c>
      <c r="F54">
        <f>-53.47*LN(Tabla13[[#This Row],[Valor]])+442.58</f>
        <v>125.09993911424266</v>
      </c>
      <c r="G54">
        <v>127</v>
      </c>
      <c r="H54" t="str">
        <f>CONCATENATE("{ OV(  ",Tabla13[[#This Row],[Valor]],"), ",Tabla13[[#This Row],[termocupla Ian]]," },")</f>
        <v>{ OV(  379), 121 },</v>
      </c>
      <c r="I54" t="str">
        <f>IF(Tabla13[[#This Row],[adoptado]]="","",CONCATENATE("{ OV(  ",Tabla13[[#This Row],[Valor]],"), ",Tabla13[[#This Row],[adoptado]]," },"))</f>
        <v>{ OV(  379), 127 },</v>
      </c>
    </row>
    <row r="55" spans="1:9" x14ac:dyDescent="0.25">
      <c r="A55">
        <v>411</v>
      </c>
      <c r="B55">
        <v>125</v>
      </c>
      <c r="C55">
        <v>116</v>
      </c>
      <c r="D55">
        <f>-53.09*LN(Tabla13[[#This Row],[Valor]])+435.86</f>
        <v>116.33288624239492</v>
      </c>
      <c r="E55">
        <v>122</v>
      </c>
      <c r="F55">
        <f>-53.47*LN(Tabla13[[#This Row],[Valor]])+442.58</f>
        <v>120.76582082088635</v>
      </c>
      <c r="G55">
        <v>122</v>
      </c>
      <c r="H55" t="str">
        <f>CONCATENATE("{ OV(  ",Tabla13[[#This Row],[Valor]],"), ",Tabla13[[#This Row],[termocupla Ian]]," },")</f>
        <v>{ OV(  411), 116 },</v>
      </c>
      <c r="I55" t="str">
        <f>IF(Tabla13[[#This Row],[adoptado]]="","",CONCATENATE("{ OV(  ",Tabla13[[#This Row],[Valor]],"), ",Tabla13[[#This Row],[adoptado]]," },"))</f>
        <v>{ OV(  411), 122 },</v>
      </c>
    </row>
    <row r="56" spans="1:9" x14ac:dyDescent="0.25">
      <c r="A56">
        <v>445</v>
      </c>
      <c r="B56">
        <v>120</v>
      </c>
      <c r="C56">
        <v>111</v>
      </c>
      <c r="D56">
        <f>-53.09*LN(Tabla13[[#This Row],[Valor]])+435.86</f>
        <v>112.11323635979431</v>
      </c>
      <c r="E56">
        <v>117</v>
      </c>
      <c r="F56">
        <f>-53.47*LN(Tabla13[[#This Row],[Valor]])+442.58</f>
        <v>116.51596813257112</v>
      </c>
      <c r="G56">
        <v>117</v>
      </c>
      <c r="H56" t="str">
        <f>CONCATENATE("{ OV(  ",Tabla13[[#This Row],[Valor]],"), ",Tabla13[[#This Row],[termocupla Ian]]," },")</f>
        <v>{ OV(  445), 111 },</v>
      </c>
      <c r="I56" t="str">
        <f>IF(Tabla13[[#This Row],[adoptado]]="","",CONCATENATE("{ OV(  ",Tabla13[[#This Row],[Valor]],"), ",Tabla13[[#This Row],[adoptado]]," },"))</f>
        <v>{ OV(  445), 117 },</v>
      </c>
    </row>
    <row r="57" spans="1:9" x14ac:dyDescent="0.25">
      <c r="A57">
        <v>480</v>
      </c>
      <c r="B57">
        <v>115</v>
      </c>
      <c r="C57">
        <v>106</v>
      </c>
      <c r="D57">
        <f>-53.09*LN(Tabla13[[#This Row],[Valor]])+435.86</f>
        <v>108.09369574384618</v>
      </c>
      <c r="E57">
        <v>112</v>
      </c>
      <c r="F57">
        <f>-53.47*LN(Tabla13[[#This Row],[Valor]])+442.58</f>
        <v>112.46765702436346</v>
      </c>
      <c r="G57">
        <v>112</v>
      </c>
      <c r="H57" t="str">
        <f>CONCATENATE("{ OV(  ",Tabla13[[#This Row],[Valor]],"), ",Tabla13[[#This Row],[termocupla Ian]]," },")</f>
        <v>{ OV(  480), 106 },</v>
      </c>
      <c r="I57" t="str">
        <f>IF(Tabla13[[#This Row],[adoptado]]="","",CONCATENATE("{ OV(  ",Tabla13[[#This Row],[Valor]],"), ",Tabla13[[#This Row],[adoptado]]," },"))</f>
        <v>{ OV(  480), 112 },</v>
      </c>
    </row>
    <row r="58" spans="1:9" x14ac:dyDescent="0.25">
      <c r="A58">
        <v>516</v>
      </c>
      <c r="B58">
        <v>110</v>
      </c>
      <c r="C58">
        <v>102</v>
      </c>
      <c r="D58">
        <f>-53.09*LN(Tabla13[[#This Row],[Valor]])+435.86</f>
        <v>104.2541918205838</v>
      </c>
      <c r="E58">
        <v>108</v>
      </c>
      <c r="F58">
        <f>-53.47*LN(Tabla13[[#This Row],[Valor]])+442.58</f>
        <v>108.60067124970084</v>
      </c>
      <c r="G58">
        <v>108</v>
      </c>
      <c r="H58" t="str">
        <f>CONCATENATE("{ OV(  ",Tabla13[[#This Row],[Valor]],"), ",Tabla13[[#This Row],[termocupla Ian]]," },")</f>
        <v>{ OV(  516), 102 },</v>
      </c>
      <c r="I58" t="str">
        <f>IF(Tabla13[[#This Row],[adoptado]]="","",CONCATENATE("{ OV(  ",Tabla13[[#This Row],[Valor]],"), ",Tabla13[[#This Row],[adoptado]]," },"))</f>
        <v>{ OV(  516), 108 },</v>
      </c>
    </row>
    <row r="59" spans="1:9" x14ac:dyDescent="0.25">
      <c r="A59">
        <v>553</v>
      </c>
      <c r="B59">
        <v>105</v>
      </c>
      <c r="C59">
        <v>97</v>
      </c>
      <c r="D59">
        <f>-53.09*LN(Tabla13[[#This Row],[Valor]])+435.86</f>
        <v>100.57764369917925</v>
      </c>
      <c r="F59">
        <f>-53.47*LN(Tabla13[[#This Row],[Valor]])+442.58</f>
        <v>104.89780765860075</v>
      </c>
      <c r="G59">
        <v>105</v>
      </c>
      <c r="H59" t="str">
        <f>CONCATENATE("{ OV(  ",Tabla13[[#This Row],[Valor]],"), ",Tabla13[[#This Row],[termocupla Ian]]," },")</f>
        <v>{ OV(  553), 97 },</v>
      </c>
      <c r="I59" t="str">
        <f>IF(Tabla13[[#This Row],[adoptado]]="","",CONCATENATE("{ OV(  ",Tabla13[[#This Row],[Valor]],"), ",Tabla13[[#This Row],[adoptado]]," },"))</f>
        <v>{ OV(  553), 105 },</v>
      </c>
    </row>
    <row r="60" spans="1:9" x14ac:dyDescent="0.25">
      <c r="A60">
        <v>591</v>
      </c>
      <c r="B60">
        <v>100</v>
      </c>
      <c r="C60">
        <v>93</v>
      </c>
      <c r="D60">
        <f>-53.09*LN(Tabla13[[#This Row],[Valor]])+435.86</f>
        <v>97.04938763591025</v>
      </c>
      <c r="F60">
        <f>-53.47*LN(Tabla13[[#This Row],[Valor]])+442.58</f>
        <v>101.3442975492959</v>
      </c>
      <c r="G60">
        <v>100</v>
      </c>
      <c r="H60" t="str">
        <f>CONCATENATE("{ OV(  ",Tabla13[[#This Row],[Valor]],"), ",Tabla13[[#This Row],[termocupla Ian]]," },")</f>
        <v>{ OV(  591), 93 },</v>
      </c>
      <c r="I60" t="str">
        <f>IF(Tabla13[[#This Row],[adoptado]]="","",CONCATENATE("{ OV(  ",Tabla13[[#This Row],[Valor]],"), ",Tabla13[[#This Row],[adoptado]]," },"))</f>
        <v>{ OV(  591), 100 },</v>
      </c>
    </row>
    <row r="61" spans="1:9" x14ac:dyDescent="0.25">
      <c r="A61">
        <v>628</v>
      </c>
      <c r="B61">
        <v>95</v>
      </c>
      <c r="C61">
        <v>88</v>
      </c>
      <c r="D61">
        <f>-53.09*LN(Tabla13[[#This Row],[Valor]])+435.86</f>
        <v>93.825542562203339</v>
      </c>
      <c r="F61">
        <f>-53.47*LN(Tabla13[[#This Row],[Valor]])+442.58</f>
        <v>98.097377298945446</v>
      </c>
      <c r="G61">
        <v>95</v>
      </c>
      <c r="H61" t="str">
        <f>CONCATENATE("{ OV(  ",Tabla13[[#This Row],[Valor]],"), ",Tabla13[[#This Row],[termocupla Ian]]," },")</f>
        <v>{ OV(  628), 88 },</v>
      </c>
      <c r="I61" t="str">
        <f>IF(Tabla13[[#This Row],[adoptado]]="","",CONCATENATE("{ OV(  ",Tabla13[[#This Row],[Valor]],"), ",Tabla13[[#This Row],[adoptado]]," },"))</f>
        <v>{ OV(  628), 95 },</v>
      </c>
    </row>
    <row r="62" spans="1:9" x14ac:dyDescent="0.25">
      <c r="A62">
        <v>665</v>
      </c>
      <c r="B62">
        <v>90</v>
      </c>
      <c r="C62">
        <v>84</v>
      </c>
      <c r="D62">
        <f>-53.09*LN(Tabla13[[#This Row],[Valor]])+435.86</f>
        <v>90.786306011580677</v>
      </c>
      <c r="F62">
        <f>-53.47*LN(Tabla13[[#This Row],[Valor]])+442.58</f>
        <v>95.036386936131464</v>
      </c>
      <c r="G62">
        <v>90</v>
      </c>
      <c r="H62" t="str">
        <f>CONCATENATE("{ OV(  ",Tabla13[[#This Row],[Valor]],"), ",Tabla13[[#This Row],[termocupla Ian]]," },")</f>
        <v>{ OV(  665), 84 },</v>
      </c>
      <c r="I62" t="str">
        <f>IF(Tabla13[[#This Row],[adoptado]]="","",CONCATENATE("{ OV(  ",Tabla13[[#This Row],[Valor]],"), ",Tabla13[[#This Row],[adoptado]]," },"))</f>
        <v>{ OV(  665), 90 },</v>
      </c>
    </row>
    <row r="63" spans="1:9" x14ac:dyDescent="0.25">
      <c r="A63">
        <v>702</v>
      </c>
      <c r="B63">
        <v>85</v>
      </c>
      <c r="C63">
        <v>79</v>
      </c>
      <c r="D63">
        <f>-53.09*LN(Tabla13[[#This Row],[Valor]])+435.86</f>
        <v>87.911675580269673</v>
      </c>
      <c r="F63">
        <f>-53.47*LN(Tabla13[[#This Row],[Valor]])+442.58</f>
        <v>92.141180886739903</v>
      </c>
      <c r="G63">
        <v>85</v>
      </c>
      <c r="H63" t="str">
        <f>CONCATENATE("{ OV(  ",Tabla13[[#This Row],[Valor]],"), ",Tabla13[[#This Row],[termocupla Ian]]," },")</f>
        <v>{ OV(  702), 79 },</v>
      </c>
      <c r="I63" t="str">
        <f>IF(Tabla13[[#This Row],[adoptado]]="","",CONCATENATE("{ OV(  ",Tabla13[[#This Row],[Valor]],"), ",Tabla13[[#This Row],[adoptado]]," },"))</f>
        <v>{ OV(  702), 85 },</v>
      </c>
    </row>
    <row r="64" spans="1:9" x14ac:dyDescent="0.25">
      <c r="A64">
        <v>737</v>
      </c>
      <c r="B64">
        <v>80</v>
      </c>
      <c r="C64">
        <v>74</v>
      </c>
      <c r="D64">
        <f>-53.09*LN(Tabla13[[#This Row],[Valor]])+435.86</f>
        <v>85.328608803668146</v>
      </c>
      <c r="F64">
        <f>-53.47*LN(Tabla13[[#This Row],[Valor]])+442.58</f>
        <v>89.539625404636183</v>
      </c>
      <c r="G64">
        <v>80</v>
      </c>
      <c r="H64" t="str">
        <f>CONCATENATE("{ OV(  ",Tabla13[[#This Row],[Valor]],"), ",Tabla13[[#This Row],[termocupla Ian]]," },")</f>
        <v>{ OV(  737), 74 },</v>
      </c>
      <c r="I64" t="str">
        <f>IF(Tabla13[[#This Row],[adoptado]]="","",CONCATENATE("{ OV(  ",Tabla13[[#This Row],[Valor]],"), ",Tabla13[[#This Row],[adoptado]]," },"))</f>
        <v>{ OV(  737), 80 },</v>
      </c>
    </row>
    <row r="65" spans="1:9" x14ac:dyDescent="0.25">
      <c r="A65">
        <v>770</v>
      </c>
      <c r="B65">
        <v>75</v>
      </c>
      <c r="C65">
        <v>69</v>
      </c>
      <c r="D65">
        <f>-53.09*LN(Tabla13[[#This Row],[Valor]])+435.86</f>
        <v>83.003127566734065</v>
      </c>
      <c r="F65">
        <f>-53.47*LN(Tabla13[[#This Row],[Valor]])+442.58</f>
        <v>87.19749917109192</v>
      </c>
      <c r="G65">
        <v>75</v>
      </c>
      <c r="H65" t="str">
        <f>CONCATENATE("{ OV(  ",Tabla13[[#This Row],[Valor]],"), ",Tabla13[[#This Row],[termocupla Ian]]," },")</f>
        <v>{ OV(  770), 69 },</v>
      </c>
      <c r="I65" t="str">
        <f>IF(Tabla13[[#This Row],[adoptado]]="","",CONCATENATE("{ OV(  ",Tabla13[[#This Row],[Valor]],"), ",Tabla13[[#This Row],[adoptado]]," },"))</f>
        <v>{ OV(  770), 75 },</v>
      </c>
    </row>
    <row r="66" spans="1:9" x14ac:dyDescent="0.25">
      <c r="A66">
        <v>801</v>
      </c>
      <c r="B66">
        <v>70</v>
      </c>
      <c r="C66">
        <v>65</v>
      </c>
      <c r="D66">
        <f>-53.09*LN(Tabla13[[#This Row],[Valor]])+435.86</f>
        <v>80.907642320140781</v>
      </c>
      <c r="F66">
        <f>-53.47*LN(Tabla13[[#This Row],[Valor]])+442.58</f>
        <v>85.087015160254793</v>
      </c>
      <c r="G66">
        <v>70</v>
      </c>
      <c r="H66" t="str">
        <f>CONCATENATE("{ OV(  ",Tabla13[[#This Row],[Valor]],"), ",Tabla13[[#This Row],[termocupla Ian]]," },")</f>
        <v>{ OV(  801), 65 },</v>
      </c>
      <c r="I66" t="str">
        <f>IF(Tabla13[[#This Row],[adoptado]]="","",CONCATENATE("{ OV(  ",Tabla13[[#This Row],[Valor]],"), ",Tabla13[[#This Row],[adoptado]]," },"))</f>
        <v>{ OV(  801), 70 },</v>
      </c>
    </row>
    <row r="67" spans="1:9" x14ac:dyDescent="0.25">
      <c r="A67">
        <v>830</v>
      </c>
      <c r="B67">
        <v>65</v>
      </c>
      <c r="C67">
        <v>60</v>
      </c>
      <c r="D67">
        <f>-53.09*LN(Tabla13[[#This Row],[Valor]])+435.86</f>
        <v>79.019509545024732</v>
      </c>
      <c r="F67">
        <f>-53.47*LN(Tabla13[[#This Row],[Valor]])+442.58</f>
        <v>83.185367778724299</v>
      </c>
      <c r="G67">
        <v>64</v>
      </c>
      <c r="H67" t="str">
        <f>CONCATENATE("{ OV(  ",Tabla13[[#This Row],[Valor]],"), ",Tabla13[[#This Row],[termocupla Ian]]," },")</f>
        <v>{ OV(  830), 60 },</v>
      </c>
      <c r="I67" t="str">
        <f>IF(Tabla13[[#This Row],[adoptado]]="","",CONCATENATE("{ OV(  ",Tabla13[[#This Row],[Valor]],"), ",Tabla13[[#This Row],[adoptado]]," },"))</f>
        <v>{ OV(  830), 64 },</v>
      </c>
    </row>
    <row r="68" spans="1:9" x14ac:dyDescent="0.25">
      <c r="A68">
        <v>857</v>
      </c>
      <c r="B68">
        <v>60</v>
      </c>
      <c r="C68">
        <v>56</v>
      </c>
      <c r="D68">
        <f>-53.09*LN(Tabla13[[#This Row],[Valor]])+435.86</f>
        <v>77.319980901643873</v>
      </c>
      <c r="F68">
        <f>-53.47*LN(Tabla13[[#This Row],[Valor]])+442.58</f>
        <v>81.47367449257672</v>
      </c>
      <c r="G68">
        <v>60</v>
      </c>
      <c r="H68" t="str">
        <f>CONCATENATE("{ OV(  ",Tabla13[[#This Row],[Valor]],"), ",Tabla13[[#This Row],[termocupla Ian]]," },")</f>
        <v>{ OV(  857), 56 },</v>
      </c>
      <c r="I68" t="str">
        <f>IF(Tabla13[[#This Row],[adoptado]]="","",CONCATENATE("{ OV(  ",Tabla13[[#This Row],[Valor]],"), ",Tabla13[[#This Row],[adoptado]]," },"))</f>
        <v>{ OV(  857), 60 },</v>
      </c>
    </row>
    <row r="69" spans="1:9" x14ac:dyDescent="0.25">
      <c r="A69">
        <v>881</v>
      </c>
      <c r="B69">
        <v>55</v>
      </c>
      <c r="C69">
        <v>51</v>
      </c>
      <c r="D69">
        <f>-53.09*LN(Tabla13[[#This Row],[Valor]])+435.86</f>
        <v>75.853650639048226</v>
      </c>
      <c r="F69">
        <f>-53.47*LN(Tabla13[[#This Row],[Valor]])+442.58</f>
        <v>79.99684874119248</v>
      </c>
      <c r="G69">
        <v>54</v>
      </c>
      <c r="H69" t="str">
        <f>CONCATENATE("{ OV(  ",Tabla13[[#This Row],[Valor]],"), ",Tabla13[[#This Row],[termocupla Ian]]," },")</f>
        <v>{ OV(  881), 51 },</v>
      </c>
      <c r="I69" t="str">
        <f>IF(Tabla13[[#This Row],[adoptado]]="","",CONCATENATE("{ OV(  ",Tabla13[[#This Row],[Valor]],"), ",Tabla13[[#This Row],[adoptado]]," },"))</f>
        <v>{ OV(  881), 54 },</v>
      </c>
    </row>
    <row r="70" spans="1:9" x14ac:dyDescent="0.25">
      <c r="A70">
        <v>903</v>
      </c>
      <c r="B70">
        <v>50</v>
      </c>
      <c r="C70">
        <v>47</v>
      </c>
      <c r="D70">
        <f>-53.09*LN(Tabla13[[#This Row],[Valor]])+435.86</f>
        <v>74.544189639092224</v>
      </c>
      <c r="F70">
        <f>-53.47*LN(Tabla13[[#This Row],[Valor]])+442.58</f>
        <v>78.678015068793798</v>
      </c>
      <c r="G70">
        <v>50</v>
      </c>
      <c r="H70" t="str">
        <f>CONCATENATE("{ OV(  ",Tabla13[[#This Row],[Valor]],"), ",Tabla13[[#This Row],[termocupla Ian]]," },")</f>
        <v>{ OV(  903), 47 },</v>
      </c>
      <c r="I70" t="str">
        <f>IF(Tabla13[[#This Row],[adoptado]]="","",CONCATENATE("{ OV(  ",Tabla13[[#This Row],[Valor]],"), ",Tabla13[[#This Row],[adoptado]]," },"))</f>
        <v>{ OV(  903), 50 },</v>
      </c>
    </row>
    <row r="71" spans="1:9" x14ac:dyDescent="0.25">
      <c r="A71">
        <v>922</v>
      </c>
      <c r="B71">
        <v>45</v>
      </c>
      <c r="C71">
        <v>42</v>
      </c>
      <c r="D71">
        <f>-53.09*LN(Tabla13[[#This Row],[Valor]])+435.86</f>
        <v>73.438714081380397</v>
      </c>
      <c r="F71">
        <f>-53.47*LN(Tabla13[[#This Row],[Valor]])+442.58</f>
        <v>77.564626896428933</v>
      </c>
      <c r="G71">
        <v>45</v>
      </c>
      <c r="H71" t="str">
        <f>CONCATENATE("{ OV(  ",Tabla13[[#This Row],[Valor]],"), ",Tabla13[[#This Row],[termocupla Ian]]," },")</f>
        <v>{ OV(  922), 42 },</v>
      </c>
      <c r="I71" t="str">
        <f>IF(Tabla13[[#This Row],[adoptado]]="","",CONCATENATE("{ OV(  ",Tabla13[[#This Row],[Valor]],"), ",Tabla13[[#This Row],[adoptado]]," },"))</f>
        <v>{ OV(  922), 45 },</v>
      </c>
    </row>
    <row r="72" spans="1:9" x14ac:dyDescent="0.25">
      <c r="A72">
        <v>939</v>
      </c>
      <c r="B72">
        <v>40</v>
      </c>
      <c r="C72">
        <v>38</v>
      </c>
      <c r="D72">
        <f>-53.09*LN(Tabla13[[#This Row],[Valor]])+435.86</f>
        <v>72.468746208833295</v>
      </c>
      <c r="F72">
        <f>-53.47*LN(Tabla13[[#This Row],[Valor]])+442.58</f>
        <v>76.587716326734153</v>
      </c>
      <c r="G72">
        <v>40</v>
      </c>
      <c r="H72" t="str">
        <f>CONCATENATE("{ OV(  ",Tabla13[[#This Row],[Valor]],"), ",Tabla13[[#This Row],[termocupla Ian]]," },")</f>
        <v>{ OV(  939), 38 },</v>
      </c>
      <c r="I72" t="str">
        <f>IF(Tabla13[[#This Row],[adoptado]]="","",CONCATENATE("{ OV(  ",Tabla13[[#This Row],[Valor]],"), ",Tabla13[[#This Row],[adoptado]]," },"))</f>
        <v>{ OV(  939), 40 },</v>
      </c>
    </row>
    <row r="73" spans="1:9" x14ac:dyDescent="0.25">
      <c r="A73">
        <v>954</v>
      </c>
      <c r="B73">
        <v>35</v>
      </c>
      <c r="C73">
        <v>33</v>
      </c>
      <c r="D73">
        <f>-53.09*LN(Tabla13[[#This Row],[Valor]])+435.86</f>
        <v>71.627365682810421</v>
      </c>
      <c r="F73">
        <f>-53.47*LN(Tabla13[[#This Row],[Valor]])+442.58</f>
        <v>75.740313487660103</v>
      </c>
      <c r="G73">
        <v>35</v>
      </c>
      <c r="H73" t="str">
        <f>CONCATENATE("{ OV(  ",Tabla13[[#This Row],[Valor]],"), ",Tabla13[[#This Row],[termocupla Ian]]," },")</f>
        <v>{ OV(  954), 33 },</v>
      </c>
      <c r="I73" t="str">
        <f>IF(Tabla13[[#This Row],[adoptado]]="","",CONCATENATE("{ OV(  ",Tabla13[[#This Row],[Valor]],"), ",Tabla13[[#This Row],[adoptado]]," },"))</f>
        <v>{ OV(  954), 35 },</v>
      </c>
    </row>
    <row r="74" spans="1:9" x14ac:dyDescent="0.25">
      <c r="A74">
        <v>966</v>
      </c>
      <c r="B74">
        <v>30</v>
      </c>
      <c r="C74">
        <v>29</v>
      </c>
      <c r="D74">
        <f>-53.09*LN(Tabla13[[#This Row],[Valor]])+435.86</f>
        <v>70.963732041657408</v>
      </c>
      <c r="F74">
        <f>-53.47*LN(Tabla13[[#This Row],[Valor]])+442.58</f>
        <v>75.071929784656675</v>
      </c>
      <c r="G74">
        <v>30</v>
      </c>
      <c r="H74" t="str">
        <f>CONCATENATE("{ OV(  ",Tabla13[[#This Row],[Valor]],"), ",Tabla13[[#This Row],[termocupla Ian]]," },")</f>
        <v>{ OV(  966), 29 },</v>
      </c>
      <c r="I74" t="str">
        <f>IF(Tabla13[[#This Row],[adoptado]]="","",CONCATENATE("{ OV(  ",Tabla13[[#This Row],[Valor]],"), ",Tabla13[[#This Row],[adoptado]]," },"))</f>
        <v>{ OV(  966), 30 },</v>
      </c>
    </row>
    <row r="75" spans="1:9" x14ac:dyDescent="0.25">
      <c r="A75">
        <v>977</v>
      </c>
      <c r="B75">
        <v>25</v>
      </c>
      <c r="C75">
        <v>25</v>
      </c>
      <c r="D75">
        <f>-53.09*LN(Tabla13[[#This Row],[Valor]])+435.86</f>
        <v>70.362603643048658</v>
      </c>
      <c r="F75">
        <f>-53.47*LN(Tabla13[[#This Row],[Valor]])+442.58</f>
        <v>74.466498715272394</v>
      </c>
      <c r="G75">
        <v>25</v>
      </c>
      <c r="H75" t="str">
        <f>CONCATENATE("{ OV(  ",Tabla13[[#This Row],[Valor]],"), ",Tabla13[[#This Row],[termocupla Ian]]," },")</f>
        <v>{ OV(  977), 25 },</v>
      </c>
      <c r="I75" t="str">
        <f>IF(Tabla13[[#This Row],[adoptado]]="","",CONCATENATE("{ OV(  ",Tabla13[[#This Row],[Valor]],"), ",Tabla13[[#This Row],[adoptado]]," },"))</f>
        <v>{ OV(  977), 25 },</v>
      </c>
    </row>
    <row r="76" spans="1:9" x14ac:dyDescent="0.25">
      <c r="A76">
        <v>985</v>
      </c>
      <c r="B76">
        <v>20</v>
      </c>
      <c r="C76">
        <v>20</v>
      </c>
      <c r="D76">
        <f>-53.09*LN(Tabla13[[#This Row],[Valor]])+435.86</f>
        <v>69.929655270173782</v>
      </c>
      <c r="F76">
        <f>-53.47*LN(Tabla13[[#This Row],[Valor]])+442.58</f>
        <v>74.030451446528389</v>
      </c>
      <c r="G76">
        <v>20</v>
      </c>
      <c r="H76" t="str">
        <f>CONCATENATE("{ OV(  ",Tabla13[[#This Row],[Valor]],"), ",Tabla13[[#This Row],[termocupla Ian]]," },")</f>
        <v>{ OV(  985), 20 },</v>
      </c>
      <c r="I76" t="str">
        <f>IF(Tabla13[[#This Row],[adoptado]]="","",CONCATENATE("{ OV(  ",Tabla13[[#This Row],[Valor]],"), ",Tabla13[[#This Row],[adoptado]]," },"))</f>
        <v>{ OV(  985), 20 },</v>
      </c>
    </row>
    <row r="77" spans="1:9" x14ac:dyDescent="0.25">
      <c r="A77">
        <v>993</v>
      </c>
      <c r="B77">
        <v>15</v>
      </c>
      <c r="C77">
        <v>15</v>
      </c>
      <c r="D77">
        <f>-53.09*LN(Tabla13[[#This Row],[Valor]])+435.86</f>
        <v>69.500209045841757</v>
      </c>
      <c r="F77">
        <f>-53.47*LN(Tabla13[[#This Row],[Valor]])+442.58</f>
        <v>73.597931393504609</v>
      </c>
      <c r="G77">
        <v>15</v>
      </c>
      <c r="H77" t="str">
        <f>CONCATENATE("{ OV(  ",Tabla13[[#This Row],[Valor]],"), ",Tabla13[[#This Row],[termocupla Ian]]," },")</f>
        <v>{ OV(  993), 15 },</v>
      </c>
      <c r="I77" t="str">
        <f>IF(Tabla13[[#This Row],[adoptado]]="","",CONCATENATE("{ OV(  ",Tabla13[[#This Row],[Valor]],"), ",Tabla13[[#This Row],[adoptado]]," },"))</f>
        <v>{ OV(  993), 15 },</v>
      </c>
    </row>
    <row r="78" spans="1:9" x14ac:dyDescent="0.25">
      <c r="A78">
        <v>999</v>
      </c>
      <c r="B78">
        <v>10</v>
      </c>
      <c r="C78">
        <v>10</v>
      </c>
      <c r="D78">
        <f>-53.09*LN(Tabla13[[#This Row],[Valor]])+435.86</f>
        <v>69.180388801548247</v>
      </c>
      <c r="F78">
        <f>-53.47*LN(Tabla13[[#This Row],[Valor]])+442.58</f>
        <v>73.275821985661821</v>
      </c>
      <c r="G78">
        <v>10</v>
      </c>
      <c r="H78" t="str">
        <f>CONCATENATE("{ OV(  ",Tabla13[[#This Row],[Valor]],"), ",Tabla13[[#This Row],[termocupla Ian]]," },")</f>
        <v>{ OV(  999), 10 },</v>
      </c>
      <c r="I78" t="str">
        <f>IF(Tabla13[[#This Row],[adoptado]]="","",CONCATENATE("{ OV(  ",Tabla13[[#This Row],[Valor]],"), ",Tabla13[[#This Row],[adoptado]]," },"))</f>
        <v>{ OV(  999), 10 },</v>
      </c>
    </row>
    <row r="79" spans="1:9" x14ac:dyDescent="0.25">
      <c r="A79">
        <v>1004</v>
      </c>
      <c r="B79">
        <v>5</v>
      </c>
      <c r="C79">
        <v>5</v>
      </c>
      <c r="D79">
        <f>-53.09*LN(Tabla13[[#This Row],[Valor]])+435.86</f>
        <v>68.915335829638593</v>
      </c>
      <c r="F79">
        <f>-53.47*LN(Tabla13[[#This Row],[Valor]])+442.58</f>
        <v>73.008871855542964</v>
      </c>
      <c r="G79">
        <v>5</v>
      </c>
      <c r="H79" t="str">
        <f>CONCATENATE("{ OV(  ",Tabla13[[#This Row],[Valor]],"), ",Tabla13[[#This Row],[termocupla Ian]]," },")</f>
        <v>{ OV(  1004), 5 },</v>
      </c>
      <c r="I79" t="str">
        <f>IF(Tabla13[[#This Row],[adoptado]]="","",CONCATENATE("{ OV(  ",Tabla13[[#This Row],[Valor]],"), ",Tabla13[[#This Row],[adoptado]]," },"))</f>
        <v>{ OV(  1004), 5 },</v>
      </c>
    </row>
    <row r="80" spans="1:9" x14ac:dyDescent="0.25">
      <c r="A80">
        <v>1008</v>
      </c>
      <c r="B80">
        <v>0</v>
      </c>
      <c r="C80">
        <v>0</v>
      </c>
      <c r="D80">
        <f>-53.09*LN(Tabla13[[#This Row],[Valor]])+435.86</f>
        <v>68.704242112163513</v>
      </c>
      <c r="F80">
        <f>-53.47*LN(Tabla13[[#This Row],[Valor]])+442.58</f>
        <v>72.796267201683634</v>
      </c>
      <c r="G80">
        <v>0</v>
      </c>
      <c r="H80" t="str">
        <f>CONCATENATE("{ OV(  ",Tabla13[[#This Row],[Valor]],"), ",Tabla13[[#This Row],[termocupla Ian]]," },")</f>
        <v>{ OV(  1008), 0 },</v>
      </c>
      <c r="I80" t="str">
        <f>IF(Tabla13[[#This Row],[adoptado]]="","",CONCATENATE("{ OV(  ",Tabla13[[#This Row],[Valor]],"), ",Tabla13[[#This Row],[adoptado]]," },"))</f>
        <v>{ OV(  1008), 0 },</v>
      </c>
    </row>
    <row r="81" spans="1:9" x14ac:dyDescent="0.25">
      <c r="A81">
        <v>1012</v>
      </c>
      <c r="B81">
        <v>-5</v>
      </c>
      <c r="C81">
        <v>-5</v>
      </c>
      <c r="D81">
        <f>-53.09*LN(Tabla13[[#This Row],[Valor]])+435.86</f>
        <v>68.493984411600934</v>
      </c>
      <c r="F81">
        <f>-53.47*LN(Tabla13[[#This Row],[Valor]])+442.58</f>
        <v>72.584504548658913</v>
      </c>
      <c r="G81">
        <v>-5</v>
      </c>
      <c r="H81" t="str">
        <f>CONCATENATE("{ OV(  ",Tabla13[[#This Row],[Valor]],"), ",Tabla13[[#This Row],[termocupla Ian]]," },")</f>
        <v>{ OV(  1012), -5 },</v>
      </c>
      <c r="I81" t="str">
        <f>IF(Tabla13[[#This Row],[adoptado]]="","",CONCATENATE("{ OV(  ",Tabla13[[#This Row],[Valor]],"), ",Tabla13[[#This Row],[adoptado]]," },"))</f>
        <v>{ OV(  1012), -5 },</v>
      </c>
    </row>
    <row r="82" spans="1:9" x14ac:dyDescent="0.25">
      <c r="A82">
        <v>1016</v>
      </c>
      <c r="B82">
        <v>-10</v>
      </c>
      <c r="C82">
        <v>-10</v>
      </c>
      <c r="D82">
        <f>-53.09*LN(Tabla13[[#This Row],[Valor]])+435.86</f>
        <v>68.284556132130888</v>
      </c>
      <c r="F82">
        <f>-53.47*LN(Tabla13[[#This Row],[Valor]])+442.58</f>
        <v>72.37357725343827</v>
      </c>
      <c r="G82">
        <v>-10</v>
      </c>
      <c r="H82" t="str">
        <f>CONCATENATE("{ OV(  ",Tabla13[[#This Row],[Valor]],"), ",Tabla13[[#This Row],[termocupla Ian]]," },")</f>
        <v>{ OV(  1016), -10 },</v>
      </c>
      <c r="I82" t="str">
        <f>IF(Tabla13[[#This Row],[adoptado]]="","",CONCATENATE("{ OV(  ",Tabla13[[#This Row],[Valor]],"), ",Tabla13[[#This Row],[adoptado]]," },"))</f>
        <v>{ OV(  1016), -10 },</v>
      </c>
    </row>
    <row r="83" spans="1:9" x14ac:dyDescent="0.25">
      <c r="A83">
        <v>1020</v>
      </c>
      <c r="B83">
        <v>-15</v>
      </c>
      <c r="C83">
        <v>-15</v>
      </c>
      <c r="D83">
        <f>-53.09*LN(Tabla13[[#This Row],[Valor]])+435.86</f>
        <v>68.075950755684175</v>
      </c>
      <c r="F83">
        <f>-53.47*LN(Tabla13[[#This Row],[Valor]])+442.58</f>
        <v>72.163478751298385</v>
      </c>
      <c r="G83">
        <v>-15</v>
      </c>
      <c r="H83" t="str">
        <f>CONCATENATE("{ OV(  ",Tabla13[[#This Row],[Valor]],"), ",Tabla13[[#This Row],[termocupla Ian]]," },")</f>
        <v>{ OV(  1020), -15 },</v>
      </c>
      <c r="I83" t="str">
        <f>IF(Tabla13[[#This Row],[adoptado]]="","",CONCATENATE("{ OV(  ",Tabla13[[#This Row],[Valor]],"), ",Tabla13[[#This Row],[adoptado]]," },"))</f>
        <v>{ OV(  1020), -15 },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</dc:creator>
  <cp:lastModifiedBy>Ian Bassi</cp:lastModifiedBy>
  <dcterms:created xsi:type="dcterms:W3CDTF">2021-09-19T19:52:52Z</dcterms:created>
  <dcterms:modified xsi:type="dcterms:W3CDTF">2025-01-20T13:28:48Z</dcterms:modified>
</cp:coreProperties>
</file>