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ianbaime/Desktop/excel/"/>
    </mc:Choice>
  </mc:AlternateContent>
  <xr:revisionPtr revIDLastSave="0" documentId="8_{C8B0418D-0509-1D44-8BD9-82160490BBC2}" xr6:coauthVersionLast="47" xr6:coauthVersionMax="47" xr10:uidLastSave="{00000000-0000-0000-0000-000000000000}"/>
  <bookViews>
    <workbookView xWindow="2260" yWindow="1380" windowWidth="24500" windowHeight="15580" xr2:uid="{00000000-000D-0000-FFFF-FFFF00000000}"/>
  </bookViews>
  <sheets>
    <sheet name="Introduction" sheetId="1" r:id="rId1"/>
    <sheet name="Assumptions" sheetId="2" r:id="rId2"/>
    <sheet name="Operating Model" sheetId="3" r:id="rId3"/>
    <sheet name="DCF Model" sheetId="4" r:id="rId4"/>
    <sheet name="OneYearForecast" sheetId="5" r:id="rId5"/>
    <sheet name="5YearProjection" sheetId="6" r:id="rId6"/>
  </sheets>
  <definedNames>
    <definedName name="_xlnm.Print_Area" localSheetId="1">Assumptions!$B$1:$K$28</definedName>
    <definedName name="_xlnm.Print_Area" localSheetId="3">'DCF Model'!$B$1:$K$51</definedName>
    <definedName name="_xlnm.Print_Area" localSheetId="0">Introduction!$B$1:$C$16</definedName>
    <definedName name="_xlnm.Print_Area" localSheetId="2">'Operating Model'!$B$1:$K$74</definedName>
  </definedName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6" l="1"/>
  <c r="E27" i="6"/>
  <c r="D27" i="6"/>
  <c r="C27" i="6"/>
  <c r="B27" i="6"/>
  <c r="B9" i="6"/>
  <c r="B8" i="6"/>
  <c r="B10" i="6" s="1"/>
  <c r="B12" i="6" s="1"/>
  <c r="B7" i="6"/>
  <c r="B6" i="6"/>
  <c r="B5" i="6"/>
  <c r="C4" i="6"/>
  <c r="C7" i="6" s="1"/>
  <c r="E45" i="4"/>
  <c r="J20" i="4"/>
  <c r="I20" i="4"/>
  <c r="H20" i="4"/>
  <c r="G20" i="4"/>
  <c r="J14" i="4"/>
  <c r="I14" i="4"/>
  <c r="H14" i="4"/>
  <c r="G14" i="4"/>
  <c r="F14" i="4"/>
  <c r="F20" i="4" s="1"/>
  <c r="F5" i="4"/>
  <c r="G5" i="4" s="1"/>
  <c r="H5" i="4" s="1"/>
  <c r="I5" i="4" s="1"/>
  <c r="J5" i="4" s="1"/>
  <c r="J57" i="3"/>
  <c r="I57" i="3"/>
  <c r="H57" i="3"/>
  <c r="G57" i="3"/>
  <c r="F57" i="3"/>
  <c r="F5" i="3"/>
  <c r="G5" i="3" s="1"/>
  <c r="H5" i="3" s="1"/>
  <c r="I5" i="3" s="1"/>
  <c r="J5" i="3" s="1"/>
  <c r="H20" i="2"/>
  <c r="I20" i="2" s="1"/>
  <c r="J20" i="2" s="1"/>
  <c r="G20" i="2"/>
  <c r="F5" i="2"/>
  <c r="G5" i="2" s="1"/>
  <c r="H5" i="2" s="1"/>
  <c r="I5" i="2" s="1"/>
  <c r="J5" i="2" s="1"/>
  <c r="B13" i="6" l="1"/>
  <c r="B14" i="6" s="1"/>
  <c r="B30" i="6"/>
  <c r="C5" i="6"/>
  <c r="C6" i="6" s="1"/>
  <c r="C8" i="6" s="1"/>
  <c r="D4" i="6"/>
  <c r="C9" i="6"/>
  <c r="B24" i="6" l="1"/>
  <c r="B31" i="6"/>
  <c r="D5" i="6"/>
  <c r="D6" i="6"/>
  <c r="D9" i="6"/>
  <c r="E4" i="6"/>
  <c r="D7" i="6"/>
  <c r="C10" i="6"/>
  <c r="C12" i="6" s="1"/>
  <c r="C30" i="6"/>
  <c r="E9" i="6" l="1"/>
  <c r="F4" i="6"/>
  <c r="E7" i="6"/>
  <c r="E5" i="6"/>
  <c r="E6" i="6"/>
  <c r="E8" i="6" s="1"/>
  <c r="E26" i="6"/>
  <c r="E32" i="6" s="1"/>
  <c r="D8" i="6"/>
  <c r="C13" i="6"/>
  <c r="C14" i="6" s="1"/>
  <c r="F26" i="3"/>
  <c r="E26" i="3"/>
  <c r="C24" i="6" l="1"/>
  <c r="C31" i="6"/>
  <c r="E30" i="6"/>
  <c r="E10" i="6"/>
  <c r="E12" i="6" s="1"/>
  <c r="D30" i="6"/>
  <c r="D10" i="6"/>
  <c r="D12" i="6" s="1"/>
  <c r="G26" i="3"/>
  <c r="F7" i="6"/>
  <c r="F9" i="6"/>
  <c r="F26" i="6"/>
  <c r="F32" i="6" s="1"/>
  <c r="F5" i="6"/>
  <c r="F6" i="6" s="1"/>
  <c r="F8" i="6" s="1"/>
  <c r="F30" i="6" l="1"/>
  <c r="F10" i="6"/>
  <c r="F12" i="6" s="1"/>
  <c r="H26" i="3"/>
  <c r="D13" i="6"/>
  <c r="D14" i="6"/>
  <c r="E13" i="6"/>
  <c r="E14" i="6"/>
  <c r="D24" i="6" l="1"/>
  <c r="B26" i="6" s="1"/>
  <c r="B32" i="6" s="1"/>
  <c r="D31" i="6"/>
  <c r="E24" i="6"/>
  <c r="C26" i="6" s="1"/>
  <c r="C32" i="6" s="1"/>
  <c r="E31" i="6"/>
  <c r="F13" i="6"/>
  <c r="F14" i="6" s="1"/>
  <c r="I26" i="3"/>
  <c r="J26" i="3"/>
  <c r="F31" i="6" l="1"/>
  <c r="F24" i="6"/>
  <c r="D26" i="6" s="1"/>
  <c r="D32" i="6" s="1"/>
</calcChain>
</file>

<file path=xl/sharedStrings.xml><?xml version="1.0" encoding="utf-8"?>
<sst xmlns="http://schemas.openxmlformats.org/spreadsheetml/2006/main" count="137" uniqueCount="103">
  <si>
    <t>Summary</t>
  </si>
  <si>
    <t>ValCo is a public company which is to be sold. The owners want to have a value for ValCo which shall be calculated using the Discounted Cash Flow method.</t>
  </si>
  <si>
    <t>Tasks</t>
  </si>
  <si>
    <t>- Complete the operating model using the assumptions provided for the projection period 2023E - 2027E and make sure that the three financial statements add up</t>
  </si>
  <si>
    <t>- Please assume that the company does not want to exceed the mandatory debt repayment rate (revolver excluded)</t>
  </si>
  <si>
    <t>- Complete the DCF Model assuming a valuation date as of 31. December 2022</t>
  </si>
  <si>
    <t>- Create a sensitivity analysis table for the Enterprise Value of ValCo using the WACC and the Terminal Growth Rate in 0.5% increments</t>
  </si>
  <si>
    <t>© RKS CashFlowsLab UG (haftungsbeschränkt), 2023. All rights reserved. This document and its contents are protected by copyright law and the intellectual property rights of the author. No part of this document may be reproduced, distributed, or transmitted in any form or by any means, including photocopying, recording, or other electronic or mechanical methods, without the prior written permission of the author, except in the case of brief quotations embodied in critical reviews and certain other noncommercial uses permitted by copyright law.</t>
  </si>
  <si>
    <t>P&amp;L Statement</t>
  </si>
  <si>
    <t>Revenue (Yoy.)</t>
  </si>
  <si>
    <t>COGS (increasing marging)</t>
  </si>
  <si>
    <t>SG&amp;A (% of Rev.)</t>
  </si>
  <si>
    <t>D&amp;A (% of Rev.)</t>
  </si>
  <si>
    <t>Tax</t>
  </si>
  <si>
    <t>Balance Sheet Statement</t>
  </si>
  <si>
    <t>Inventory Days</t>
  </si>
  <si>
    <t>Debtor Days</t>
  </si>
  <si>
    <t>Creditor Days</t>
  </si>
  <si>
    <t>CapEx (% of Rev.)</t>
  </si>
  <si>
    <t>Financial Assumptions</t>
  </si>
  <si>
    <t>Cash Interest</t>
  </si>
  <si>
    <t>Long-Term Debt Interest</t>
  </si>
  <si>
    <t>Revolver Interest</t>
  </si>
  <si>
    <t>Debt redemption (mandatory)</t>
  </si>
  <si>
    <t>Revenue</t>
  </si>
  <si>
    <t>COGS</t>
  </si>
  <si>
    <t>Gross Profit</t>
  </si>
  <si>
    <t>% margin</t>
  </si>
  <si>
    <t>SG&amp;A</t>
  </si>
  <si>
    <t>D&amp;A</t>
  </si>
  <si>
    <t>EBIT</t>
  </si>
  <si>
    <t>Interest Income</t>
  </si>
  <si>
    <t>Interest Expense</t>
  </si>
  <si>
    <t>Proft before Taxes</t>
  </si>
  <si>
    <t>Tax Expenses</t>
  </si>
  <si>
    <t>Net Income</t>
  </si>
  <si>
    <t>Assets</t>
  </si>
  <si>
    <t>PP&amp;E</t>
  </si>
  <si>
    <t>Inventory</t>
  </si>
  <si>
    <t>Accounts Receivable</t>
  </si>
  <si>
    <t>Cash</t>
  </si>
  <si>
    <t>Total Assets</t>
  </si>
  <si>
    <t>Equity and Liabilities</t>
  </si>
  <si>
    <t>Accounts Payable</t>
  </si>
  <si>
    <t>Revolver</t>
  </si>
  <si>
    <t>Long-Term Debt</t>
  </si>
  <si>
    <t>Shareholder's Equity</t>
  </si>
  <si>
    <t>Total Equity and Liabilities</t>
  </si>
  <si>
    <t>Check</t>
  </si>
  <si>
    <t>Cash Flow Statement</t>
  </si>
  <si>
    <t>Δ NWC</t>
  </si>
  <si>
    <t>Capex</t>
  </si>
  <si>
    <t>Pre-Financing Cash Flow</t>
  </si>
  <si>
    <t>Cash &amp; Debt Schedule</t>
  </si>
  <si>
    <t>Cash available for Debt Redemption</t>
  </si>
  <si>
    <t>Long Term Debt BoP</t>
  </si>
  <si>
    <t>Long Term Debt (Repayment)</t>
  </si>
  <si>
    <t>Long Term Debt EoP</t>
  </si>
  <si>
    <t>Cash available for Revolver</t>
  </si>
  <si>
    <t>Revolver BoP</t>
  </si>
  <si>
    <t>Revolver (Repayment)/Drawdown</t>
  </si>
  <si>
    <t>Revolver EoP</t>
  </si>
  <si>
    <t>Cash EoB</t>
  </si>
  <si>
    <t>DCF Model</t>
  </si>
  <si>
    <t>EBITDA</t>
  </si>
  <si>
    <t>NOPAT</t>
  </si>
  <si>
    <t>FCFF</t>
  </si>
  <si>
    <t>Discount Factor</t>
  </si>
  <si>
    <t>PV of FCFF</t>
  </si>
  <si>
    <t>Accumulated PV of FCFF</t>
  </si>
  <si>
    <t>Terminal Value</t>
  </si>
  <si>
    <t>Enterprise Value</t>
  </si>
  <si>
    <t>Net Debt</t>
  </si>
  <si>
    <t>Equity Value</t>
  </si>
  <si>
    <t>EV/EBITDA</t>
  </si>
  <si>
    <t>WACC</t>
  </si>
  <si>
    <t>Terminal growth Rate</t>
  </si>
  <si>
    <t xml:space="preserve">Scenario Analysis </t>
  </si>
  <si>
    <t>CapEx</t>
  </si>
  <si>
    <t>Cash Flow</t>
  </si>
  <si>
    <t>5-Year Financial Projection Model</t>
  </si>
  <si>
    <t>Category</t>
  </si>
  <si>
    <t>2022</t>
  </si>
  <si>
    <t>2023</t>
  </si>
  <si>
    <t>2024</t>
  </si>
  <si>
    <t>2025</t>
  </si>
  <si>
    <t>2026</t>
  </si>
  <si>
    <t>Pre-tax Income</t>
  </si>
  <si>
    <t>Taxes</t>
  </si>
  <si>
    <t>Assumptions</t>
  </si>
  <si>
    <t>Revenue Growth</t>
  </si>
  <si>
    <t>COGS %</t>
  </si>
  <si>
    <t>SG&amp;A %</t>
  </si>
  <si>
    <t>D&amp;A %</t>
  </si>
  <si>
    <t>Tax Rate</t>
  </si>
  <si>
    <t>Cash Flow Metrics</t>
  </si>
  <si>
    <t>Operating Cash Flow</t>
  </si>
  <si>
    <t>CapEx (% of Rev)</t>
  </si>
  <si>
    <t>Free Cash Flow</t>
  </si>
  <si>
    <t>Key Financial Ratios</t>
  </si>
  <si>
    <t>EBITDA Margin</t>
  </si>
  <si>
    <t>Net Profit Margin</t>
  </si>
  <si>
    <t>Free Cash Flow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</si>
</sst>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General&quot;A&quot;"/>
    <numFmt numFmtId="167" formatCode="General&quot;E&quot;"/>
    <numFmt numFmtId="168" formatCode="0.0%;\(0.0%\)"/>
    <numFmt numFmtId="169" formatCode="0.0%"/>
    <numFmt numFmtId="170" formatCode="#,##0.00;\(#,##0.00\);\-"/>
    <numFmt numFmtId="171" formatCode="0.0\x;\(0.0\x\)"/>
  </numFmts>
  <fonts count="18" x14ac:knownFonts="1">
    <font>
      <sz val="11"/>
      <color theme="1"/>
      <name val="Calibri"/>
      <family val="2"/>
      <scheme val="minor"/>
    </font>
    <font>
      <sz val="10"/>
      <color theme="1"/>
      <name val="Arial"/>
      <family val="2"/>
    </font>
    <font>
      <b/>
      <sz val="10"/>
      <color theme="1"/>
      <name val="Arial"/>
      <family val="2"/>
    </font>
    <font>
      <i/>
      <sz val="10"/>
      <color theme="1"/>
      <name val="Arial"/>
      <family val="2"/>
    </font>
    <font>
      <sz val="10"/>
      <color rgb="FF0000FF"/>
      <name val="Arial"/>
      <family val="2"/>
    </font>
    <font>
      <b/>
      <sz val="10"/>
      <color rgb="FF0000FF"/>
      <name val="Arial"/>
      <family val="2"/>
    </font>
    <font>
      <sz val="10"/>
      <name val="Arial"/>
      <family val="2"/>
    </font>
    <font>
      <b/>
      <sz val="10"/>
      <name val="Arial"/>
      <family val="2"/>
    </font>
    <font>
      <i/>
      <sz val="10"/>
      <name val="Arial"/>
      <family val="2"/>
    </font>
    <font>
      <sz val="10"/>
      <color theme="0"/>
      <name val="Arial"/>
      <family val="2"/>
    </font>
    <font>
      <sz val="11"/>
      <color theme="1"/>
      <name val="Calibri"/>
      <family val="2"/>
      <scheme val="minor"/>
    </font>
    <font>
      <i/>
      <sz val="10"/>
      <color rgb="FF00B050"/>
      <name val="Arial"/>
      <family val="2"/>
    </font>
    <font>
      <b/>
      <sz val="10"/>
      <color rgb="FF001F3F"/>
      <name val="Arial"/>
      <family val="2"/>
    </font>
    <font>
      <sz val="11"/>
      <color theme="1"/>
      <name val="Arial"/>
      <family val="2"/>
    </font>
    <font>
      <sz val="8"/>
      <color rgb="FF666666"/>
      <name val="Arial"/>
      <family val="2"/>
    </font>
    <font>
      <sz val="11"/>
      <name val="Calibri"/>
      <family val="2"/>
    </font>
    <font>
      <b/>
      <sz val="11"/>
      <name val="Calibri"/>
      <family val="2"/>
    </font>
    <font>
      <sz val="11"/>
      <name val="Calibri"/>
      <family val="2"/>
    </font>
  </fonts>
  <fills count="4">
    <fill>
      <patternFill patternType="none"/>
    </fill>
    <fill>
      <patternFill patternType="gray125"/>
    </fill>
    <fill>
      <patternFill patternType="solid">
        <fgColor rgb="FFE6EBF6"/>
        <bgColor indexed="64"/>
      </patternFill>
    </fill>
    <fill>
      <patternFill patternType="solid">
        <fgColor rgb="FF001F3F"/>
        <bgColor indexed="64"/>
      </patternFill>
    </fill>
  </fills>
  <borders count="8">
    <border>
      <left/>
      <right/>
      <top/>
      <bottom/>
      <diagonal/>
    </border>
    <border>
      <left/>
      <right/>
      <top style="thin">
        <color indexed="64"/>
      </top>
      <bottom style="double">
        <color indexed="64"/>
      </bottom>
      <diagonal/>
    </border>
    <border>
      <left/>
      <right/>
      <top/>
      <bottom style="thin">
        <color indexed="64"/>
      </bottom>
      <diagonal/>
    </border>
    <border>
      <left style="hair">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cellStyleXfs>
  <cellXfs count="63">
    <xf numFmtId="0" fontId="0" fillId="0" borderId="0" xfId="0"/>
    <xf numFmtId="164" fontId="1" fillId="0" borderId="2" xfId="0" applyNumberFormat="1" applyFont="1" applyBorder="1" applyAlignment="1">
      <alignment vertical="center"/>
    </xf>
    <xf numFmtId="0" fontId="0" fillId="0" borderId="0" xfId="0" applyAlignment="1">
      <alignment vertical="center"/>
    </xf>
    <xf numFmtId="0" fontId="1" fillId="0" borderId="0" xfId="0" applyFont="1" applyAlignment="1">
      <alignment vertical="center"/>
    </xf>
    <xf numFmtId="164" fontId="2" fillId="0" borderId="0" xfId="0" applyNumberFormat="1" applyFont="1" applyAlignment="1">
      <alignment vertical="center"/>
    </xf>
    <xf numFmtId="164" fontId="4" fillId="0" borderId="0" xfId="0" applyNumberFormat="1" applyFont="1" applyAlignment="1">
      <alignment vertical="center"/>
    </xf>
    <xf numFmtId="165" fontId="1" fillId="0" borderId="0" xfId="0" applyNumberFormat="1" applyFont="1" applyAlignment="1">
      <alignment vertical="center"/>
    </xf>
    <xf numFmtId="9" fontId="1" fillId="0" borderId="0" xfId="0" applyNumberFormat="1" applyFont="1" applyAlignment="1">
      <alignment vertical="center"/>
    </xf>
    <xf numFmtId="166" fontId="2" fillId="0" borderId="0" xfId="0" applyNumberFormat="1" applyFont="1" applyAlignment="1">
      <alignment vertical="center"/>
    </xf>
    <xf numFmtId="167" fontId="2" fillId="0" borderId="0" xfId="0" applyNumberFormat="1" applyFont="1" applyAlignment="1">
      <alignment vertical="center"/>
    </xf>
    <xf numFmtId="0" fontId="2" fillId="0" borderId="0" xfId="0" applyFont="1" applyAlignment="1">
      <alignment vertical="center"/>
    </xf>
    <xf numFmtId="164" fontId="1" fillId="0" borderId="0" xfId="0" applyNumberFormat="1" applyFont="1" applyAlignment="1">
      <alignment vertical="center"/>
    </xf>
    <xf numFmtId="164" fontId="7" fillId="0" borderId="1" xfId="0" applyNumberFormat="1" applyFont="1" applyBorder="1" applyAlignment="1">
      <alignment vertical="center"/>
    </xf>
    <xf numFmtId="1" fontId="3" fillId="0" borderId="0" xfId="0" applyNumberFormat="1" applyFont="1" applyAlignment="1">
      <alignment horizontal="right" vertical="center"/>
    </xf>
    <xf numFmtId="0" fontId="1" fillId="0" borderId="2" xfId="0" applyFont="1" applyBorder="1" applyAlignment="1">
      <alignment vertical="center"/>
    </xf>
    <xf numFmtId="164" fontId="7" fillId="0" borderId="0" xfId="0" applyNumberFormat="1" applyFont="1" applyAlignment="1">
      <alignment vertical="center"/>
    </xf>
    <xf numFmtId="0" fontId="3" fillId="0" borderId="0" xfId="0" applyFont="1" applyAlignment="1">
      <alignment vertical="center"/>
    </xf>
    <xf numFmtId="168" fontId="8" fillId="0" borderId="0" xfId="0" applyNumberFormat="1" applyFont="1" applyAlignment="1">
      <alignment vertical="center"/>
    </xf>
    <xf numFmtId="169" fontId="4" fillId="0" borderId="0" xfId="0" applyNumberFormat="1" applyFont="1" applyAlignment="1">
      <alignment vertical="center"/>
    </xf>
    <xf numFmtId="169" fontId="1" fillId="0" borderId="0" xfId="0" applyNumberFormat="1" applyFont="1" applyAlignment="1">
      <alignment vertical="center"/>
    </xf>
    <xf numFmtId="164" fontId="2" fillId="0" borderId="1" xfId="0" applyNumberFormat="1" applyFont="1" applyBorder="1" applyAlignment="1">
      <alignment vertical="center"/>
    </xf>
    <xf numFmtId="0" fontId="4" fillId="0" borderId="0" xfId="0" applyFont="1" applyAlignment="1">
      <alignment vertical="center"/>
    </xf>
    <xf numFmtId="166" fontId="2" fillId="0" borderId="0" xfId="0" applyNumberFormat="1" applyFont="1" applyAlignment="1">
      <alignment horizontal="right" vertical="center"/>
    </xf>
    <xf numFmtId="9" fontId="4" fillId="0" borderId="0" xfId="0" applyNumberFormat="1" applyFont="1" applyAlignment="1">
      <alignment vertical="center"/>
    </xf>
    <xf numFmtId="164" fontId="6" fillId="0" borderId="0" xfId="0" applyNumberFormat="1" applyFont="1" applyAlignment="1">
      <alignment vertical="center"/>
    </xf>
    <xf numFmtId="170" fontId="6" fillId="0" borderId="0" xfId="0" applyNumberFormat="1" applyFont="1" applyAlignment="1">
      <alignment vertical="center"/>
    </xf>
    <xf numFmtId="164" fontId="4" fillId="0" borderId="3" xfId="0" applyNumberFormat="1" applyFont="1" applyBorder="1" applyAlignment="1">
      <alignment vertical="center"/>
    </xf>
    <xf numFmtId="0" fontId="2" fillId="0" borderId="2" xfId="0" applyFont="1" applyBorder="1" applyAlignment="1">
      <alignment vertical="center"/>
    </xf>
    <xf numFmtId="9" fontId="4" fillId="0" borderId="2" xfId="0" applyNumberFormat="1" applyFont="1" applyBorder="1" applyAlignment="1">
      <alignment vertical="center"/>
    </xf>
    <xf numFmtId="9" fontId="1" fillId="0" borderId="2" xfId="0" applyNumberFormat="1" applyFont="1" applyBorder="1" applyAlignment="1">
      <alignment vertical="center"/>
    </xf>
    <xf numFmtId="0" fontId="4" fillId="0" borderId="2" xfId="0" applyFont="1" applyBorder="1" applyAlignment="1">
      <alignment vertical="center"/>
    </xf>
    <xf numFmtId="169" fontId="4" fillId="2" borderId="3" xfId="0" applyNumberFormat="1" applyFont="1" applyFill="1" applyBorder="1" applyAlignment="1">
      <alignment vertical="center"/>
    </xf>
    <xf numFmtId="164" fontId="4" fillId="2" borderId="3" xfId="0" applyNumberFormat="1" applyFont="1" applyFill="1" applyBorder="1" applyAlignment="1">
      <alignment vertical="center"/>
    </xf>
    <xf numFmtId="171" fontId="1" fillId="0" borderId="0" xfId="0" applyNumberFormat="1" applyFont="1" applyAlignment="1">
      <alignment vertical="center"/>
    </xf>
    <xf numFmtId="164" fontId="4" fillId="0" borderId="4" xfId="0" applyNumberFormat="1" applyFont="1" applyBorder="1" applyAlignment="1">
      <alignment vertical="center"/>
    </xf>
    <xf numFmtId="171" fontId="2" fillId="0" borderId="0" xfId="0" applyNumberFormat="1" applyFont="1" applyAlignment="1">
      <alignment vertical="center"/>
    </xf>
    <xf numFmtId="0" fontId="2" fillId="0" borderId="0" xfId="0" applyFont="1" applyAlignment="1">
      <alignment horizontal="center" vertical="center"/>
    </xf>
    <xf numFmtId="168" fontId="1" fillId="0" borderId="2" xfId="0" applyNumberFormat="1" applyFont="1" applyBorder="1" applyAlignment="1">
      <alignment vertical="center"/>
    </xf>
    <xf numFmtId="168" fontId="1" fillId="0" borderId="5" xfId="0" applyNumberFormat="1" applyFont="1" applyBorder="1" applyAlignment="1">
      <alignment vertical="center"/>
    </xf>
    <xf numFmtId="168" fontId="5" fillId="0" borderId="2" xfId="0" applyNumberFormat="1" applyFont="1" applyBorder="1" applyAlignment="1">
      <alignment vertical="center"/>
    </xf>
    <xf numFmtId="168" fontId="5" fillId="0" borderId="5" xfId="0" applyNumberFormat="1" applyFont="1" applyBorder="1" applyAlignment="1">
      <alignment vertical="center"/>
    </xf>
    <xf numFmtId="164" fontId="9" fillId="0" borderId="0" xfId="0" applyNumberFormat="1" applyFont="1" applyAlignment="1">
      <alignment vertical="center"/>
    </xf>
    <xf numFmtId="0" fontId="2" fillId="0" borderId="0" xfId="0" applyFont="1" applyAlignment="1">
      <alignment horizontal="right" vertical="center"/>
    </xf>
    <xf numFmtId="169" fontId="1" fillId="0" borderId="3" xfId="0" applyNumberFormat="1" applyFont="1" applyBorder="1" applyAlignment="1">
      <alignment vertical="center"/>
    </xf>
    <xf numFmtId="10" fontId="1" fillId="0" borderId="3" xfId="0" applyNumberFormat="1" applyFont="1" applyBorder="1" applyAlignment="1">
      <alignment vertical="center"/>
    </xf>
    <xf numFmtId="164" fontId="1" fillId="0" borderId="3" xfId="0" applyNumberFormat="1" applyFont="1" applyBorder="1" applyAlignment="1">
      <alignment vertical="center"/>
    </xf>
    <xf numFmtId="9" fontId="1" fillId="0" borderId="3" xfId="0" applyNumberFormat="1" applyFont="1" applyBorder="1" applyAlignment="1">
      <alignment vertical="center"/>
    </xf>
    <xf numFmtId="0" fontId="1" fillId="0" borderId="0" xfId="0" applyFont="1" applyAlignment="1">
      <alignment vertical="center" wrapText="1"/>
    </xf>
    <xf numFmtId="0" fontId="1" fillId="0" borderId="0" xfId="0" quotePrefix="1" applyFont="1" applyAlignment="1">
      <alignment vertical="center"/>
    </xf>
    <xf numFmtId="0" fontId="1" fillId="0" borderId="0" xfId="0" quotePrefix="1" applyFont="1" applyAlignment="1">
      <alignment vertical="center" wrapText="1"/>
    </xf>
    <xf numFmtId="168" fontId="4" fillId="2" borderId="3" xfId="0" applyNumberFormat="1" applyFont="1" applyFill="1" applyBorder="1" applyAlignment="1">
      <alignment vertical="center"/>
    </xf>
    <xf numFmtId="9" fontId="1" fillId="0" borderId="0" xfId="1" applyFont="1" applyAlignment="1">
      <alignment vertical="center"/>
    </xf>
    <xf numFmtId="0" fontId="11" fillId="0" borderId="0" xfId="0" applyFont="1" applyAlignment="1">
      <alignment horizontal="right" vertical="center"/>
    </xf>
    <xf numFmtId="0" fontId="12" fillId="0" borderId="0" xfId="0" applyFont="1" applyAlignment="1">
      <alignment horizontal="left" vertical="center"/>
    </xf>
    <xf numFmtId="0" fontId="13" fillId="0" borderId="0" xfId="0" applyFont="1" applyAlignment="1">
      <alignment vertical="center"/>
    </xf>
    <xf numFmtId="0" fontId="13" fillId="3" borderId="0" xfId="0" applyFont="1" applyFill="1" applyAlignment="1">
      <alignment vertical="center"/>
    </xf>
    <xf numFmtId="0" fontId="14" fillId="0" borderId="0" xfId="0" applyFont="1" applyAlignment="1">
      <alignment vertical="center" wrapText="1"/>
    </xf>
    <xf numFmtId="0" fontId="15" fillId="0" borderId="0" xfId="0" applyFont="1"/>
    <xf numFmtId="0" fontId="15" fillId="0" borderId="6" xfId="0" applyFont="1" applyBorder="1"/>
    <xf numFmtId="0" fontId="16" fillId="0" borderId="0" xfId="0" applyFont="1"/>
    <xf numFmtId="0" fontId="17" fillId="0" borderId="7" xfId="0" applyFont="1" applyBorder="1"/>
    <xf numFmtId="3" fontId="17" fillId="0" borderId="7" xfId="0" applyNumberFormat="1" applyFont="1" applyBorder="1"/>
    <xf numFmtId="10" fontId="17" fillId="0" borderId="7" xfId="0" applyNumberFormat="1" applyFont="1" applyBorder="1"/>
  </cellXfs>
  <cellStyles count="2">
    <cellStyle name="Normal" xfId="0" builtinId="0"/>
    <cellStyle name="Percent" xfId="1"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8"/>
  <sheetViews>
    <sheetView showGridLines="0" tabSelected="1" view="pageBreakPreview" zoomScale="86" zoomScaleNormal="130" zoomScaleSheetLayoutView="130" workbookViewId="0">
      <pane ySplit="4" topLeftCell="A5" activePane="bottomLeft" state="frozen"/>
      <selection pane="bottomLeft" activeCell="C10" sqref="C10"/>
    </sheetView>
  </sheetViews>
  <sheetFormatPr baseColWidth="10" defaultColWidth="9.1640625" defaultRowHeight="13" x14ac:dyDescent="0.2"/>
  <cols>
    <col min="1" max="1" width="9.1640625" style="3" customWidth="1"/>
    <col min="2" max="2" width="2.5" style="3" customWidth="1"/>
    <col min="3" max="3" width="90.1640625" style="3" customWidth="1"/>
    <col min="4" max="4" width="6.6640625" style="3" customWidth="1"/>
    <col min="5" max="10" width="9.1640625" style="3" customWidth="1"/>
    <col min="11" max="11" width="2.5" style="3" customWidth="1"/>
    <col min="12" max="14" width="9.1640625" style="3" customWidth="1"/>
    <col min="15" max="16384" width="9.1640625" style="3"/>
  </cols>
  <sheetData>
    <row r="1" spans="2:4" s="54" customFormat="1" ht="17.25" customHeight="1" x14ac:dyDescent="0.2">
      <c r="B1" s="55"/>
      <c r="C1" s="55"/>
      <c r="D1" s="55"/>
    </row>
    <row r="2" spans="2:4" s="54" customFormat="1" ht="27" customHeight="1" x14ac:dyDescent="0.2">
      <c r="B2" s="55"/>
      <c r="C2" s="55"/>
      <c r="D2" s="55"/>
    </row>
    <row r="3" spans="2:4" s="54" customFormat="1" ht="14" customHeight="1" x14ac:dyDescent="0.2">
      <c r="B3" s="55"/>
      <c r="C3" s="55"/>
      <c r="D3" s="55"/>
    </row>
    <row r="4" spans="2:4" s="54" customFormat="1" ht="14" customHeight="1" x14ac:dyDescent="0.2">
      <c r="B4" s="55"/>
      <c r="C4" s="55"/>
      <c r="D4" s="55"/>
    </row>
    <row r="5" spans="2:4" ht="13.25" customHeight="1" x14ac:dyDescent="0.2"/>
    <row r="6" spans="2:4" ht="13.25" customHeight="1" x14ac:dyDescent="0.2">
      <c r="C6" s="10" t="s">
        <v>0</v>
      </c>
    </row>
    <row r="7" spans="2:4" ht="26.5" customHeight="1" x14ac:dyDescent="0.2">
      <c r="C7" s="47" t="s">
        <v>1</v>
      </c>
    </row>
    <row r="8" spans="2:4" ht="13.25" customHeight="1" x14ac:dyDescent="0.2">
      <c r="C8" s="10"/>
    </row>
    <row r="9" spans="2:4" ht="13.25" customHeight="1" x14ac:dyDescent="0.2">
      <c r="C9" s="10" t="s">
        <v>2</v>
      </c>
    </row>
    <row r="10" spans="2:4" ht="26.5" customHeight="1" x14ac:dyDescent="0.2">
      <c r="C10" s="49" t="s">
        <v>3</v>
      </c>
    </row>
    <row r="11" spans="2:4" ht="26.5" customHeight="1" x14ac:dyDescent="0.2">
      <c r="C11" s="49" t="s">
        <v>4</v>
      </c>
    </row>
    <row r="12" spans="2:4" ht="13.25" customHeight="1" x14ac:dyDescent="0.2">
      <c r="C12" s="48" t="s">
        <v>5</v>
      </c>
    </row>
    <row r="13" spans="2:4" ht="26.5" customHeight="1" x14ac:dyDescent="0.2">
      <c r="C13" s="49" t="s">
        <v>6</v>
      </c>
    </row>
    <row r="14" spans="2:4" ht="13.25" customHeight="1" x14ac:dyDescent="0.2"/>
    <row r="15" spans="2:4" ht="40" customHeight="1" x14ac:dyDescent="0.2">
      <c r="C15" s="56" t="s">
        <v>7</v>
      </c>
    </row>
    <row r="16" spans="2:4" ht="13.25" customHeight="1" x14ac:dyDescent="0.2"/>
    <row r="17" ht="13.25" customHeight="1" x14ac:dyDescent="0.2"/>
    <row r="18" ht="13.25" customHeight="1" x14ac:dyDescent="0.2"/>
    <row r="19" ht="13.25" customHeight="1" x14ac:dyDescent="0.2"/>
    <row r="20" ht="13.25" customHeight="1" x14ac:dyDescent="0.2"/>
    <row r="21" ht="13.25" customHeight="1" x14ac:dyDescent="0.2"/>
    <row r="22" ht="13.25" customHeight="1" x14ac:dyDescent="0.2"/>
    <row r="23" ht="13.25" customHeight="1" x14ac:dyDescent="0.2"/>
    <row r="24" ht="13.25" customHeight="1" x14ac:dyDescent="0.2"/>
    <row r="25" ht="13.25" customHeight="1" x14ac:dyDescent="0.2"/>
    <row r="26" ht="13.25" customHeight="1" x14ac:dyDescent="0.2"/>
    <row r="27" ht="13.25" customHeight="1" x14ac:dyDescent="0.2"/>
    <row r="28" ht="13.25" customHeight="1" x14ac:dyDescent="0.2"/>
    <row r="29" ht="13.25" customHeight="1" x14ac:dyDescent="0.2"/>
    <row r="30" ht="13.25" customHeight="1" x14ac:dyDescent="0.2"/>
    <row r="31" ht="13.25" customHeight="1" x14ac:dyDescent="0.2"/>
    <row r="32" ht="13.25" customHeight="1" x14ac:dyDescent="0.2"/>
    <row r="33" spans="4:5" ht="13.25" customHeight="1" x14ac:dyDescent="0.2"/>
    <row r="34" spans="4:5" x14ac:dyDescent="0.2">
      <c r="D34" s="21"/>
      <c r="E34" s="21"/>
    </row>
    <row r="35" spans="4:5" x14ac:dyDescent="0.2">
      <c r="D35" s="21"/>
      <c r="E35" s="21"/>
    </row>
    <row r="36" spans="4:5" x14ac:dyDescent="0.2">
      <c r="D36" s="21"/>
      <c r="E36" s="21"/>
    </row>
    <row r="37" spans="4:5" x14ac:dyDescent="0.2">
      <c r="D37" s="21"/>
      <c r="E37" s="21"/>
    </row>
    <row r="38" spans="4:5" x14ac:dyDescent="0.2">
      <c r="D38" s="21"/>
      <c r="E38" s="21"/>
    </row>
  </sheetData>
  <pageMargins left="0.7" right="0.7" top="0.75" bottom="0.75" header="0.3" footer="0.3"/>
  <pageSetup paperSize="9" scale="84"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J33"/>
  <sheetViews>
    <sheetView showGridLines="0" view="pageBreakPreview" zoomScale="130" zoomScaleNormal="130" zoomScaleSheetLayoutView="130" workbookViewId="0">
      <pane ySplit="5" topLeftCell="A6" activePane="bottomLeft" state="frozen"/>
      <selection pane="bottomLeft" activeCell="M15" sqref="M15"/>
    </sheetView>
  </sheetViews>
  <sheetFormatPr baseColWidth="10" defaultColWidth="9.1640625" defaultRowHeight="13" x14ac:dyDescent="0.2"/>
  <cols>
    <col min="1" max="1" width="9.1640625" style="3" customWidth="1"/>
    <col min="2" max="2" width="2.5" style="3" customWidth="1"/>
    <col min="3" max="3" width="34.1640625" style="3" customWidth="1"/>
    <col min="4" max="4" width="6.6640625" style="3" customWidth="1"/>
    <col min="5" max="10" width="9.1640625" style="3" customWidth="1"/>
    <col min="11" max="11" width="2.5" style="3" customWidth="1"/>
    <col min="12" max="14" width="9.1640625" style="3" customWidth="1"/>
    <col min="1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D5" s="22"/>
      <c r="E5" s="22">
        <v>2022</v>
      </c>
      <c r="F5" s="9">
        <f>E5+1</f>
        <v>2023</v>
      </c>
      <c r="G5" s="9">
        <f>F5+1</f>
        <v>2024</v>
      </c>
      <c r="H5" s="9">
        <f>G5+1</f>
        <v>2025</v>
      </c>
      <c r="I5" s="9">
        <f>H5+1</f>
        <v>2026</v>
      </c>
      <c r="J5" s="9">
        <f>I5+1</f>
        <v>2027</v>
      </c>
    </row>
    <row r="7" spans="3:10" ht="13" customHeight="1" x14ac:dyDescent="0.2">
      <c r="C7" s="27" t="s">
        <v>8</v>
      </c>
      <c r="D7" s="28"/>
      <c r="E7" s="28"/>
      <c r="F7" s="29"/>
      <c r="G7" s="29"/>
      <c r="H7" s="29"/>
      <c r="I7" s="29"/>
      <c r="J7" s="29"/>
    </row>
    <row r="8" spans="3:10" ht="5.25" customHeight="1" x14ac:dyDescent="0.2">
      <c r="D8" s="23"/>
      <c r="E8" s="23"/>
      <c r="F8" s="7"/>
      <c r="G8" s="7"/>
      <c r="H8" s="7"/>
      <c r="I8" s="7"/>
      <c r="J8" s="7"/>
    </row>
    <row r="9" spans="3:10" x14ac:dyDescent="0.2">
      <c r="C9" s="3" t="s">
        <v>9</v>
      </c>
      <c r="D9" s="18"/>
      <c r="E9" s="18"/>
      <c r="F9" s="43">
        <v>0.05</v>
      </c>
      <c r="G9" s="43">
        <v>0.05</v>
      </c>
      <c r="H9" s="43">
        <v>0.05</v>
      </c>
      <c r="I9" s="43">
        <v>0.05</v>
      </c>
      <c r="J9" s="43">
        <v>0.05</v>
      </c>
    </row>
    <row r="10" spans="3:10" x14ac:dyDescent="0.2">
      <c r="C10" s="3" t="s">
        <v>10</v>
      </c>
      <c r="D10" s="21"/>
      <c r="E10" s="18"/>
      <c r="F10" s="44">
        <v>1.5E-3</v>
      </c>
      <c r="G10" s="44">
        <v>1.5E-3</v>
      </c>
      <c r="H10" s="44">
        <v>1.5E-3</v>
      </c>
      <c r="I10" s="44">
        <v>1.5E-3</v>
      </c>
      <c r="J10" s="44">
        <v>1.5E-3</v>
      </c>
    </row>
    <row r="11" spans="3:10" x14ac:dyDescent="0.2">
      <c r="C11" s="3" t="s">
        <v>11</v>
      </c>
      <c r="D11" s="21"/>
      <c r="E11" s="31">
        <v>0.115</v>
      </c>
      <c r="F11" s="43">
        <v>0.12</v>
      </c>
      <c r="G11" s="43">
        <v>0.12</v>
      </c>
      <c r="H11" s="43">
        <v>0.12</v>
      </c>
      <c r="I11" s="43">
        <v>0.12</v>
      </c>
      <c r="J11" s="43">
        <v>0.12</v>
      </c>
    </row>
    <row r="12" spans="3:10" x14ac:dyDescent="0.2">
      <c r="C12" s="3" t="s">
        <v>12</v>
      </c>
      <c r="D12" s="21"/>
      <c r="E12" s="31">
        <v>0.05</v>
      </c>
      <c r="F12" s="43">
        <v>0.05</v>
      </c>
      <c r="G12" s="43">
        <v>0.05</v>
      </c>
      <c r="H12" s="43">
        <v>0.05</v>
      </c>
      <c r="I12" s="43">
        <v>0.05</v>
      </c>
      <c r="J12" s="43">
        <v>0.05</v>
      </c>
    </row>
    <row r="13" spans="3:10" x14ac:dyDescent="0.2">
      <c r="C13" s="3" t="s">
        <v>13</v>
      </c>
      <c r="D13" s="21"/>
      <c r="E13" s="31">
        <v>0.30219780219780218</v>
      </c>
      <c r="F13" s="43">
        <v>0.28000000000000003</v>
      </c>
      <c r="G13" s="43">
        <v>0.28000000000000003</v>
      </c>
      <c r="H13" s="43">
        <v>0.28000000000000003</v>
      </c>
      <c r="I13" s="43">
        <v>0.28000000000000003</v>
      </c>
      <c r="J13" s="43">
        <v>0.28000000000000003</v>
      </c>
    </row>
    <row r="14" spans="3:10" x14ac:dyDescent="0.2">
      <c r="D14" s="21"/>
      <c r="E14" s="21"/>
    </row>
    <row r="15" spans="3:10" ht="13" customHeight="1" x14ac:dyDescent="0.2">
      <c r="C15" s="27" t="s">
        <v>14</v>
      </c>
      <c r="D15" s="30"/>
      <c r="E15" s="28"/>
      <c r="F15" s="29"/>
      <c r="G15" s="29"/>
      <c r="H15" s="29"/>
      <c r="I15" s="29"/>
      <c r="J15" s="29"/>
    </row>
    <row r="16" spans="3:10" ht="5.25" customHeight="1" x14ac:dyDescent="0.2">
      <c r="D16" s="21"/>
      <c r="E16" s="23"/>
      <c r="F16" s="7"/>
      <c r="G16" s="7"/>
      <c r="H16" s="7"/>
      <c r="I16" s="7"/>
      <c r="J16" s="7"/>
    </row>
    <row r="17" spans="3:10" x14ac:dyDescent="0.2">
      <c r="C17" s="3" t="s">
        <v>15</v>
      </c>
      <c r="D17" s="21"/>
      <c r="E17" s="32">
        <v>48</v>
      </c>
      <c r="F17" s="45">
        <v>41</v>
      </c>
      <c r="G17" s="45">
        <v>41</v>
      </c>
      <c r="H17" s="45">
        <v>41</v>
      </c>
      <c r="I17" s="45">
        <v>41</v>
      </c>
      <c r="J17" s="45">
        <v>41</v>
      </c>
    </row>
    <row r="18" spans="3:10" x14ac:dyDescent="0.2">
      <c r="C18" s="3" t="s">
        <v>16</v>
      </c>
      <c r="D18" s="21"/>
      <c r="E18" s="32">
        <v>55</v>
      </c>
      <c r="F18" s="45">
        <v>50</v>
      </c>
      <c r="G18" s="45">
        <v>50</v>
      </c>
      <c r="H18" s="45">
        <v>50</v>
      </c>
      <c r="I18" s="45">
        <v>50</v>
      </c>
      <c r="J18" s="45">
        <v>50</v>
      </c>
    </row>
    <row r="19" spans="3:10" x14ac:dyDescent="0.2">
      <c r="C19" s="3" t="s">
        <v>17</v>
      </c>
      <c r="D19" s="21"/>
      <c r="E19" s="32">
        <v>48</v>
      </c>
      <c r="F19" s="45">
        <v>45</v>
      </c>
      <c r="G19" s="45">
        <v>45</v>
      </c>
      <c r="H19" s="45">
        <v>45</v>
      </c>
      <c r="I19" s="45">
        <v>45</v>
      </c>
      <c r="J19" s="45">
        <v>45</v>
      </c>
    </row>
    <row r="20" spans="3:10" x14ac:dyDescent="0.2">
      <c r="C20" s="3" t="s">
        <v>18</v>
      </c>
      <c r="D20" s="21"/>
      <c r="E20" s="18"/>
      <c r="F20" s="43">
        <v>4.4999999999999998E-2</v>
      </c>
      <c r="G20" s="43">
        <f>F20+0.1%</f>
        <v>4.5999999999999999E-2</v>
      </c>
      <c r="H20" s="43">
        <f>G20+0.1%</f>
        <v>4.7E-2</v>
      </c>
      <c r="I20" s="43">
        <f>H20+0.1%</f>
        <v>4.8000000000000001E-2</v>
      </c>
      <c r="J20" s="43">
        <f>I20+0.1%</f>
        <v>4.9000000000000002E-2</v>
      </c>
    </row>
    <row r="21" spans="3:10" x14ac:dyDescent="0.2">
      <c r="D21" s="21"/>
      <c r="E21" s="21"/>
    </row>
    <row r="22" spans="3:10" ht="13" customHeight="1" x14ac:dyDescent="0.2">
      <c r="C22" s="27" t="s">
        <v>19</v>
      </c>
      <c r="D22" s="30"/>
      <c r="E22" s="30"/>
      <c r="F22" s="14"/>
      <c r="G22" s="14"/>
      <c r="H22" s="14"/>
      <c r="I22" s="14"/>
      <c r="J22" s="14"/>
    </row>
    <row r="23" spans="3:10" ht="5.25" customHeight="1" x14ac:dyDescent="0.2">
      <c r="D23" s="23"/>
      <c r="E23" s="23"/>
      <c r="F23" s="7"/>
      <c r="G23" s="7"/>
      <c r="H23" s="7"/>
      <c r="I23" s="7"/>
      <c r="J23" s="7"/>
    </row>
    <row r="24" spans="3:10" x14ac:dyDescent="0.2">
      <c r="C24" s="3" t="s">
        <v>20</v>
      </c>
      <c r="D24" s="23"/>
      <c r="E24" s="23"/>
      <c r="F24" s="46">
        <v>0.02</v>
      </c>
      <c r="G24" s="46">
        <v>0.02</v>
      </c>
      <c r="H24" s="46">
        <v>0.02</v>
      </c>
      <c r="I24" s="46">
        <v>0.02</v>
      </c>
      <c r="J24" s="46">
        <v>0.02</v>
      </c>
    </row>
    <row r="25" spans="3:10" x14ac:dyDescent="0.2">
      <c r="C25" s="3" t="s">
        <v>21</v>
      </c>
      <c r="D25" s="23"/>
      <c r="E25" s="23"/>
      <c r="F25" s="46">
        <v>0.05</v>
      </c>
      <c r="G25" s="46">
        <v>0.05</v>
      </c>
      <c r="H25" s="46">
        <v>0.05</v>
      </c>
      <c r="I25" s="46">
        <v>0.05</v>
      </c>
      <c r="J25" s="46">
        <v>0.05</v>
      </c>
    </row>
    <row r="26" spans="3:10" x14ac:dyDescent="0.2">
      <c r="C26" s="3" t="s">
        <v>22</v>
      </c>
      <c r="D26" s="23"/>
      <c r="E26" s="23"/>
      <c r="F26" s="46">
        <v>7.0000000000000007E-2</v>
      </c>
      <c r="G26" s="46">
        <v>7.0000000000000007E-2</v>
      </c>
      <c r="H26" s="46">
        <v>7.0000000000000007E-2</v>
      </c>
      <c r="I26" s="46">
        <v>7.0000000000000007E-2</v>
      </c>
      <c r="J26" s="46">
        <v>7.0000000000000007E-2</v>
      </c>
    </row>
    <row r="27" spans="3:10" x14ac:dyDescent="0.2">
      <c r="C27" s="3" t="s">
        <v>23</v>
      </c>
      <c r="D27" s="21"/>
      <c r="E27" s="21"/>
      <c r="F27" s="45">
        <v>115</v>
      </c>
      <c r="G27" s="45">
        <v>115</v>
      </c>
      <c r="H27" s="45">
        <v>115</v>
      </c>
      <c r="I27" s="45">
        <v>115</v>
      </c>
      <c r="J27" s="45">
        <v>115</v>
      </c>
    </row>
    <row r="28" spans="3:10" x14ac:dyDescent="0.2">
      <c r="D28" s="21"/>
      <c r="E28" s="21"/>
    </row>
    <row r="29" spans="3:10" x14ac:dyDescent="0.2">
      <c r="D29" s="21"/>
      <c r="E29" s="21"/>
    </row>
    <row r="30" spans="3:10" x14ac:dyDescent="0.2">
      <c r="D30" s="21"/>
      <c r="E30" s="21"/>
    </row>
    <row r="31" spans="3:10" x14ac:dyDescent="0.2">
      <c r="D31" s="21"/>
      <c r="E31" s="21"/>
    </row>
    <row r="32" spans="3:10" x14ac:dyDescent="0.2">
      <c r="D32" s="21"/>
      <c r="E32" s="21"/>
    </row>
    <row r="33" spans="4:5" x14ac:dyDescent="0.2">
      <c r="D33" s="21"/>
      <c r="E33" s="21"/>
    </row>
  </sheetData>
  <pageMargins left="0.7" right="0.7" top="0.75" bottom="0.75" header="0.3" footer="0.3"/>
  <pageSetup paperSize="9" scale="84"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J74"/>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E66" sqref="E66"/>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customWidth="1"/>
    <col min="5" max="10" width="9.1640625" style="3" customWidth="1"/>
    <col min="11" max="11" width="2.5" style="3" customWidth="1"/>
    <col min="12" max="14" width="9.1640625" style="3" customWidth="1"/>
    <col min="15"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E5" s="8">
        <v>2022</v>
      </c>
      <c r="F5" s="9">
        <f>E5+1</f>
        <v>2023</v>
      </c>
      <c r="G5" s="9">
        <f>F5+1</f>
        <v>2024</v>
      </c>
      <c r="H5" s="9">
        <f>G5+1</f>
        <v>2025</v>
      </c>
      <c r="I5" s="9">
        <f>H5+1</f>
        <v>2026</v>
      </c>
      <c r="J5" s="9">
        <f>I5+1</f>
        <v>2027</v>
      </c>
    </row>
    <row r="6" spans="3:10" ht="13" customHeight="1" x14ac:dyDescent="0.2">
      <c r="E6" s="8"/>
      <c r="F6" s="9"/>
      <c r="G6" s="9"/>
      <c r="H6" s="9"/>
      <c r="I6" s="9"/>
      <c r="J6" s="9"/>
    </row>
    <row r="7" spans="3:10" ht="13" customHeight="1" x14ac:dyDescent="0.2">
      <c r="C7" s="27" t="s">
        <v>8</v>
      </c>
      <c r="D7" s="27"/>
      <c r="E7" s="29"/>
      <c r="F7" s="29"/>
      <c r="G7" s="29"/>
      <c r="H7" s="29"/>
      <c r="I7" s="29"/>
      <c r="J7" s="29"/>
    </row>
    <row r="8" spans="3:10" ht="5.25" customHeight="1" x14ac:dyDescent="0.2">
      <c r="E8" s="7"/>
      <c r="F8" s="7"/>
      <c r="G8" s="7"/>
      <c r="H8" s="7"/>
      <c r="I8" s="7"/>
      <c r="J8" s="7"/>
    </row>
    <row r="9" spans="3:10" x14ac:dyDescent="0.2">
      <c r="C9" s="3" t="s">
        <v>24</v>
      </c>
      <c r="E9" s="26"/>
      <c r="F9" s="11"/>
      <c r="G9" s="11"/>
      <c r="H9" s="11"/>
      <c r="I9" s="11"/>
      <c r="J9" s="11"/>
    </row>
    <row r="10" spans="3:10" x14ac:dyDescent="0.2">
      <c r="C10" s="3" t="s">
        <v>25</v>
      </c>
      <c r="E10" s="34"/>
      <c r="F10" s="11"/>
      <c r="G10" s="11"/>
      <c r="H10" s="11"/>
      <c r="I10" s="11"/>
      <c r="J10" s="11"/>
    </row>
    <row r="11" spans="3:10" ht="13" customHeight="1" x14ac:dyDescent="0.2">
      <c r="C11" s="10" t="s">
        <v>26</v>
      </c>
      <c r="D11" s="10"/>
      <c r="E11" s="15"/>
      <c r="F11" s="15"/>
      <c r="G11" s="15"/>
      <c r="H11" s="15"/>
      <c r="I11" s="15"/>
      <c r="J11" s="15"/>
    </row>
    <row r="12" spans="3:10" ht="13" customHeight="1" x14ac:dyDescent="0.2">
      <c r="C12" s="16" t="s">
        <v>27</v>
      </c>
      <c r="D12" s="16"/>
      <c r="E12" s="17"/>
      <c r="F12" s="17"/>
      <c r="G12" s="17"/>
      <c r="H12" s="17"/>
      <c r="I12" s="17"/>
      <c r="J12" s="17"/>
    </row>
    <row r="13" spans="3:10" ht="5.25" customHeight="1" x14ac:dyDescent="0.2">
      <c r="E13" s="18"/>
      <c r="F13" s="19"/>
      <c r="G13" s="19"/>
      <c r="H13" s="19"/>
      <c r="I13" s="19"/>
      <c r="J13" s="19"/>
    </row>
    <row r="14" spans="3:10" x14ac:dyDescent="0.2">
      <c r="C14" s="3" t="s">
        <v>28</v>
      </c>
      <c r="E14" s="26"/>
      <c r="F14" s="11"/>
      <c r="G14" s="11"/>
      <c r="H14" s="11"/>
      <c r="I14" s="11"/>
      <c r="J14" s="11"/>
    </row>
    <row r="15" spans="3:10" x14ac:dyDescent="0.2">
      <c r="C15" s="3" t="s">
        <v>29</v>
      </c>
      <c r="E15" s="34"/>
      <c r="F15" s="11"/>
      <c r="G15" s="11"/>
      <c r="H15" s="11"/>
      <c r="I15" s="11"/>
      <c r="J15" s="11"/>
    </row>
    <row r="16" spans="3:10" ht="13" customHeight="1" x14ac:dyDescent="0.2">
      <c r="C16" s="10" t="s">
        <v>30</v>
      </c>
      <c r="D16" s="10"/>
      <c r="E16" s="15"/>
      <c r="F16" s="15"/>
      <c r="G16" s="15"/>
      <c r="H16" s="15"/>
      <c r="I16" s="15"/>
      <c r="J16" s="15"/>
    </row>
    <row r="17" spans="3:10" ht="13" customHeight="1" x14ac:dyDescent="0.2">
      <c r="C17" s="16" t="s">
        <v>27</v>
      </c>
      <c r="D17" s="16"/>
      <c r="E17" s="17"/>
      <c r="F17" s="17"/>
      <c r="G17" s="17"/>
      <c r="H17" s="17"/>
      <c r="I17" s="17"/>
      <c r="J17" s="17"/>
    </row>
    <row r="18" spans="3:10" ht="5.25" customHeight="1" x14ac:dyDescent="0.2">
      <c r="E18" s="5"/>
    </row>
    <row r="19" spans="3:10" x14ac:dyDescent="0.2">
      <c r="C19" s="3" t="s">
        <v>31</v>
      </c>
      <c r="E19" s="26"/>
      <c r="F19" s="6"/>
      <c r="G19" s="6"/>
      <c r="H19" s="6"/>
      <c r="I19" s="6"/>
      <c r="J19" s="6"/>
    </row>
    <row r="20" spans="3:10" x14ac:dyDescent="0.2">
      <c r="C20" s="3" t="s">
        <v>32</v>
      </c>
      <c r="E20" s="26"/>
      <c r="F20" s="11"/>
      <c r="G20" s="11"/>
      <c r="H20" s="11"/>
      <c r="I20" s="11"/>
      <c r="J20" s="11"/>
    </row>
    <row r="21" spans="3:10" ht="13" customHeight="1" x14ac:dyDescent="0.2">
      <c r="C21" s="10" t="s">
        <v>33</v>
      </c>
      <c r="D21" s="10"/>
      <c r="E21" s="15"/>
      <c r="F21" s="15"/>
      <c r="G21" s="15"/>
      <c r="H21" s="15"/>
      <c r="I21" s="15"/>
      <c r="J21" s="15"/>
    </row>
    <row r="22" spans="3:10" ht="13" customHeight="1" x14ac:dyDescent="0.2">
      <c r="C22" s="16" t="s">
        <v>27</v>
      </c>
      <c r="D22" s="16"/>
      <c r="E22" s="17"/>
      <c r="F22" s="17"/>
      <c r="G22" s="17"/>
      <c r="H22" s="17"/>
      <c r="I22" s="17"/>
      <c r="J22" s="17"/>
    </row>
    <row r="23" spans="3:10" ht="5.25" customHeight="1" x14ac:dyDescent="0.2">
      <c r="E23" s="5"/>
      <c r="F23" s="7"/>
      <c r="G23" s="7"/>
      <c r="H23" s="7"/>
      <c r="I23" s="7"/>
      <c r="J23" s="7"/>
    </row>
    <row r="24" spans="3:10" x14ac:dyDescent="0.2">
      <c r="C24" s="3" t="s">
        <v>34</v>
      </c>
      <c r="E24" s="26"/>
      <c r="F24" s="11"/>
      <c r="G24" s="11"/>
      <c r="H24" s="11"/>
      <c r="I24" s="11"/>
      <c r="J24" s="11"/>
    </row>
    <row r="25" spans="3:10" ht="5.25" customHeight="1" x14ac:dyDescent="0.2">
      <c r="E25" s="5"/>
      <c r="F25" s="7"/>
      <c r="G25" s="7"/>
      <c r="H25" s="7"/>
      <c r="I25" s="7"/>
      <c r="J25" s="7"/>
    </row>
    <row r="26" spans="3:10" ht="13.5" customHeight="1" thickBot="1" x14ac:dyDescent="0.25">
      <c r="C26" s="10" t="s">
        <v>35</v>
      </c>
      <c r="D26" s="10"/>
      <c r="E26" s="12">
        <f t="shared" ref="E26:J26" si="0">E21+E24</f>
        <v>0</v>
      </c>
      <c r="F26" s="12">
        <f t="shared" si="0"/>
        <v>0</v>
      </c>
      <c r="G26" s="12">
        <f t="shared" si="0"/>
        <v>0</v>
      </c>
      <c r="H26" s="12">
        <f t="shared" si="0"/>
        <v>0</v>
      </c>
      <c r="I26" s="12">
        <f t="shared" si="0"/>
        <v>0</v>
      </c>
      <c r="J26" s="12">
        <f t="shared" si="0"/>
        <v>0</v>
      </c>
    </row>
    <row r="27" spans="3:10" ht="13" customHeight="1" thickTop="1" x14ac:dyDescent="0.2">
      <c r="E27" s="5"/>
      <c r="F27" s="7"/>
      <c r="G27" s="7"/>
      <c r="H27" s="7"/>
      <c r="I27" s="7"/>
      <c r="J27" s="7"/>
    </row>
    <row r="28" spans="3:10" x14ac:dyDescent="0.2">
      <c r="E28" s="5"/>
    </row>
    <row r="29" spans="3:10" ht="13" customHeight="1" x14ac:dyDescent="0.2">
      <c r="C29" s="27" t="s">
        <v>14</v>
      </c>
      <c r="D29" s="27"/>
      <c r="E29" s="29"/>
      <c r="F29" s="29"/>
      <c r="G29" s="29"/>
      <c r="H29" s="29"/>
      <c r="I29" s="29"/>
      <c r="J29" s="29"/>
    </row>
    <row r="30" spans="3:10" ht="5.25" customHeight="1" x14ac:dyDescent="0.2">
      <c r="E30" s="5"/>
    </row>
    <row r="31" spans="3:10" ht="13" customHeight="1" x14ac:dyDescent="0.2">
      <c r="C31" s="10" t="s">
        <v>36</v>
      </c>
      <c r="D31" s="10"/>
      <c r="E31" s="5"/>
    </row>
    <row r="32" spans="3:10" x14ac:dyDescent="0.2">
      <c r="C32" s="3" t="s">
        <v>37</v>
      </c>
      <c r="E32" s="26"/>
      <c r="F32" s="11"/>
      <c r="G32" s="11"/>
      <c r="H32" s="11"/>
      <c r="I32" s="11"/>
      <c r="J32" s="11"/>
    </row>
    <row r="33" spans="3:10" x14ac:dyDescent="0.2">
      <c r="C33" s="3" t="s">
        <v>38</v>
      </c>
      <c r="E33" s="26"/>
      <c r="F33" s="11"/>
      <c r="G33" s="11"/>
      <c r="H33" s="11"/>
      <c r="I33" s="11"/>
      <c r="J33" s="11"/>
    </row>
    <row r="34" spans="3:10" x14ac:dyDescent="0.2">
      <c r="C34" s="3" t="s">
        <v>39</v>
      </c>
      <c r="E34" s="26"/>
      <c r="F34" s="11"/>
      <c r="G34" s="11"/>
      <c r="H34" s="11"/>
      <c r="I34" s="11"/>
      <c r="J34" s="11"/>
    </row>
    <row r="35" spans="3:10" x14ac:dyDescent="0.2">
      <c r="C35" s="3" t="s">
        <v>40</v>
      </c>
      <c r="E35" s="26"/>
      <c r="F35" s="11"/>
      <c r="G35" s="11"/>
      <c r="H35" s="11"/>
      <c r="I35" s="11"/>
      <c r="J35" s="11"/>
    </row>
    <row r="36" spans="3:10" ht="5.25" customHeight="1" x14ac:dyDescent="0.2">
      <c r="E36" s="5"/>
    </row>
    <row r="37" spans="3:10" ht="13.5" customHeight="1" thickBot="1" x14ac:dyDescent="0.25">
      <c r="C37" s="10" t="s">
        <v>41</v>
      </c>
      <c r="D37" s="10"/>
      <c r="E37" s="20"/>
      <c r="F37" s="20"/>
      <c r="G37" s="20"/>
      <c r="H37" s="20"/>
      <c r="I37" s="20"/>
      <c r="J37" s="20"/>
    </row>
    <row r="38" spans="3:10" ht="13" customHeight="1" thickTop="1" x14ac:dyDescent="0.2">
      <c r="E38" s="5"/>
    </row>
    <row r="39" spans="3:10" ht="13" customHeight="1" x14ac:dyDescent="0.2">
      <c r="C39" s="10" t="s">
        <v>42</v>
      </c>
      <c r="D39" s="10"/>
      <c r="E39" s="5"/>
    </row>
    <row r="40" spans="3:10" x14ac:dyDescent="0.2">
      <c r="C40" s="3" t="s">
        <v>43</v>
      </c>
      <c r="E40" s="26"/>
      <c r="F40" s="11"/>
      <c r="G40" s="11"/>
      <c r="H40" s="11"/>
      <c r="I40" s="11"/>
      <c r="J40" s="11"/>
    </row>
    <row r="41" spans="3:10" x14ac:dyDescent="0.2">
      <c r="C41" s="3" t="s">
        <v>44</v>
      </c>
      <c r="E41" s="26"/>
      <c r="F41" s="11"/>
      <c r="G41" s="11"/>
      <c r="H41" s="11"/>
      <c r="I41" s="11"/>
      <c r="J41" s="11"/>
    </row>
    <row r="42" spans="3:10" x14ac:dyDescent="0.2">
      <c r="C42" s="3" t="s">
        <v>45</v>
      </c>
      <c r="E42" s="26"/>
      <c r="F42" s="11"/>
      <c r="G42" s="11"/>
      <c r="H42" s="11"/>
      <c r="I42" s="11"/>
      <c r="J42" s="11"/>
    </row>
    <row r="43" spans="3:10" x14ac:dyDescent="0.2">
      <c r="C43" s="3" t="s">
        <v>46</v>
      </c>
      <c r="E43" s="26"/>
      <c r="F43" s="11"/>
      <c r="G43" s="11"/>
      <c r="H43" s="11"/>
      <c r="I43" s="11"/>
      <c r="J43" s="11"/>
    </row>
    <row r="44" spans="3:10" ht="5.25" customHeight="1" x14ac:dyDescent="0.2">
      <c r="E44" s="21"/>
    </row>
    <row r="45" spans="3:10" ht="13.5" customHeight="1" thickBot="1" x14ac:dyDescent="0.25">
      <c r="C45" s="10" t="s">
        <v>47</v>
      </c>
      <c r="D45" s="10"/>
      <c r="E45" s="20"/>
      <c r="F45" s="20"/>
      <c r="G45" s="20"/>
      <c r="H45" s="20"/>
      <c r="I45" s="20"/>
      <c r="J45" s="20"/>
    </row>
    <row r="46" spans="3:10" ht="5.25" customHeight="1" thickTop="1" x14ac:dyDescent="0.2"/>
    <row r="47" spans="3:10" ht="13" customHeight="1" x14ac:dyDescent="0.2">
      <c r="C47" s="16" t="s">
        <v>48</v>
      </c>
      <c r="D47" s="16"/>
      <c r="E47" s="52"/>
      <c r="F47" s="52"/>
      <c r="G47" s="52"/>
      <c r="H47" s="52"/>
      <c r="I47" s="52"/>
      <c r="J47" s="52"/>
    </row>
    <row r="50" spans="3:10" ht="13" customHeight="1" x14ac:dyDescent="0.2">
      <c r="C50" s="27" t="s">
        <v>49</v>
      </c>
      <c r="D50" s="27"/>
      <c r="E50" s="29"/>
      <c r="F50" s="29"/>
      <c r="G50" s="29"/>
      <c r="H50" s="29"/>
      <c r="I50" s="29"/>
      <c r="J50" s="29"/>
    </row>
    <row r="51" spans="3:10" ht="5.25" customHeight="1" x14ac:dyDescent="0.2"/>
    <row r="52" spans="3:10" ht="14.5" customHeight="1" x14ac:dyDescent="0.2">
      <c r="C52" s="3" t="s">
        <v>35</v>
      </c>
      <c r="E52" s="2"/>
      <c r="F52" s="11"/>
      <c r="G52" s="11"/>
      <c r="H52" s="11"/>
      <c r="I52" s="11"/>
      <c r="J52" s="11"/>
    </row>
    <row r="53" spans="3:10" ht="14.5" customHeight="1" x14ac:dyDescent="0.2">
      <c r="C53" s="3" t="s">
        <v>29</v>
      </c>
      <c r="E53" s="2"/>
      <c r="F53" s="11"/>
      <c r="G53" s="11"/>
      <c r="H53" s="11"/>
      <c r="I53" s="11"/>
      <c r="J53" s="11"/>
    </row>
    <row r="54" spans="3:10" ht="14.5" customHeight="1" x14ac:dyDescent="0.2">
      <c r="C54" s="3" t="s">
        <v>50</v>
      </c>
      <c r="E54" s="2"/>
      <c r="F54" s="11"/>
      <c r="G54" s="11"/>
      <c r="H54" s="11"/>
      <c r="I54" s="11"/>
      <c r="J54" s="11"/>
    </row>
    <row r="55" spans="3:10" ht="14.5" customHeight="1" x14ac:dyDescent="0.2">
      <c r="C55" s="3" t="s">
        <v>51</v>
      </c>
      <c r="E55" s="2"/>
      <c r="F55" s="11"/>
      <c r="G55" s="11"/>
      <c r="H55" s="11"/>
      <c r="I55" s="11"/>
      <c r="J55" s="11"/>
    </row>
    <row r="56" spans="3:10" ht="5.25" customHeight="1" x14ac:dyDescent="0.2">
      <c r="C56" s="10"/>
      <c r="D56" s="10"/>
      <c r="E56" s="2"/>
      <c r="F56" s="11"/>
      <c r="G56" s="11"/>
      <c r="H56" s="11"/>
      <c r="I56" s="11"/>
      <c r="J56" s="11"/>
    </row>
    <row r="57" spans="3:10" ht="15" customHeight="1" thickBot="1" x14ac:dyDescent="0.25">
      <c r="C57" s="10" t="s">
        <v>52</v>
      </c>
      <c r="D57" s="10"/>
      <c r="E57" s="2"/>
      <c r="F57" s="20">
        <f>SUM(F52:F55)</f>
        <v>0</v>
      </c>
      <c r="G57" s="20">
        <f>SUM(G52:G55)</f>
        <v>0</v>
      </c>
      <c r="H57" s="20">
        <f>SUM(H52:H55)</f>
        <v>0</v>
      </c>
      <c r="I57" s="20">
        <f>SUM(I52:I55)</f>
        <v>0</v>
      </c>
      <c r="J57" s="20">
        <f>SUM(J52:J55)</f>
        <v>0</v>
      </c>
    </row>
    <row r="58" spans="3:10" ht="13" customHeight="1" thickTop="1" x14ac:dyDescent="0.2">
      <c r="E58" s="21"/>
    </row>
    <row r="59" spans="3:10" x14ac:dyDescent="0.2">
      <c r="E59" s="21"/>
    </row>
    <row r="60" spans="3:10" ht="13" customHeight="1" x14ac:dyDescent="0.2">
      <c r="C60" s="27" t="s">
        <v>53</v>
      </c>
      <c r="D60" s="27"/>
      <c r="E60" s="29"/>
      <c r="F60" s="29"/>
      <c r="G60" s="29"/>
      <c r="H60" s="29"/>
      <c r="I60" s="29"/>
      <c r="J60" s="29"/>
    </row>
    <row r="61" spans="3:10" ht="5.25" customHeight="1" x14ac:dyDescent="0.2">
      <c r="E61" s="21"/>
    </row>
    <row r="62" spans="3:10" ht="13" customHeight="1" x14ac:dyDescent="0.2">
      <c r="C62" s="10" t="s">
        <v>54</v>
      </c>
      <c r="E62" s="5"/>
      <c r="F62" s="11"/>
      <c r="G62" s="11"/>
      <c r="H62" s="11"/>
      <c r="I62" s="11"/>
      <c r="J62" s="11"/>
    </row>
    <row r="63" spans="3:10" ht="5.25" customHeight="1" x14ac:dyDescent="0.2">
      <c r="E63" s="21"/>
    </row>
    <row r="64" spans="3:10" x14ac:dyDescent="0.2">
      <c r="C64" s="3" t="s">
        <v>55</v>
      </c>
      <c r="E64" s="5"/>
      <c r="F64" s="11"/>
      <c r="G64" s="11"/>
      <c r="H64" s="11"/>
      <c r="I64" s="11"/>
      <c r="J64" s="11"/>
    </row>
    <row r="65" spans="3:10" x14ac:dyDescent="0.2">
      <c r="C65" s="3" t="s">
        <v>56</v>
      </c>
      <c r="E65" s="5"/>
      <c r="F65" s="11"/>
      <c r="G65" s="11"/>
      <c r="H65" s="11"/>
      <c r="I65" s="11"/>
      <c r="J65" s="11"/>
    </row>
    <row r="66" spans="3:10" x14ac:dyDescent="0.2">
      <c r="C66" s="3" t="s">
        <v>57</v>
      </c>
      <c r="E66" s="26"/>
      <c r="F66" s="11"/>
      <c r="G66" s="11"/>
      <c r="H66" s="11"/>
      <c r="I66" s="11"/>
      <c r="J66" s="11"/>
    </row>
    <row r="67" spans="3:10" ht="5.25" customHeight="1" x14ac:dyDescent="0.2">
      <c r="E67" s="5"/>
      <c r="F67" s="11"/>
      <c r="G67" s="11"/>
      <c r="H67" s="11"/>
      <c r="I67" s="11"/>
      <c r="J67" s="11"/>
    </row>
    <row r="68" spans="3:10" x14ac:dyDescent="0.2">
      <c r="C68" s="3" t="s">
        <v>58</v>
      </c>
      <c r="E68" s="5"/>
      <c r="F68" s="11"/>
      <c r="G68" s="11"/>
      <c r="H68" s="11"/>
      <c r="I68" s="11"/>
      <c r="J68" s="11"/>
    </row>
    <row r="69" spans="3:10" x14ac:dyDescent="0.2">
      <c r="C69" s="3" t="s">
        <v>59</v>
      </c>
      <c r="E69" s="5"/>
      <c r="F69" s="11"/>
      <c r="G69" s="11"/>
      <c r="H69" s="11"/>
      <c r="I69" s="11"/>
      <c r="J69" s="11"/>
    </row>
    <row r="70" spans="3:10" x14ac:dyDescent="0.2">
      <c r="C70" s="3" t="s">
        <v>60</v>
      </c>
      <c r="E70" s="5"/>
      <c r="F70" s="11"/>
      <c r="G70" s="11"/>
      <c r="H70" s="11"/>
      <c r="I70" s="11"/>
      <c r="J70" s="11"/>
    </row>
    <row r="71" spans="3:10" x14ac:dyDescent="0.2">
      <c r="C71" s="3" t="s">
        <v>61</v>
      </c>
      <c r="E71" s="26">
        <v>0</v>
      </c>
      <c r="F71" s="11"/>
      <c r="G71" s="11"/>
      <c r="H71" s="11"/>
      <c r="I71" s="11"/>
      <c r="J71" s="11"/>
    </row>
    <row r="72" spans="3:10" ht="5.25" customHeight="1" x14ac:dyDescent="0.2">
      <c r="E72" s="21"/>
    </row>
    <row r="73" spans="3:10" ht="15" customHeight="1" thickBot="1" x14ac:dyDescent="0.25">
      <c r="C73" s="10" t="s">
        <v>62</v>
      </c>
      <c r="D73" s="10"/>
      <c r="F73" s="20"/>
      <c r="G73" s="20"/>
      <c r="H73" s="20"/>
      <c r="I73" s="20"/>
      <c r="J73" s="20"/>
    </row>
    <row r="74" spans="3:10" ht="13" customHeight="1" thickTop="1" x14ac:dyDescent="0.2"/>
  </sheetData>
  <conditionalFormatting sqref="E47:J47">
    <cfRule type="notContainsText" dxfId="0" priority="1" operator="notContains" text="Ok!">
      <formula>ISERROR(SEARCH("Ok!",E47))</formula>
    </cfRule>
  </conditionalFormatting>
  <pageMargins left="0.7" right="0.7" top="0.75" bottom="0.75" header="0.3" footer="0.3"/>
  <pageSetup paperSize="9" scale="73"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82"/>
  <sheetViews>
    <sheetView showGridLines="0" view="pageBreakPreview" zoomScale="130" zoomScaleNormal="130" zoomScaleSheetLayoutView="130" workbookViewId="0">
      <pane xSplit="3" ySplit="5" topLeftCell="D6" activePane="bottomRight" state="frozen"/>
      <selection pane="topRight" activeCell="C1" sqref="C1"/>
      <selection pane="bottomLeft" activeCell="A3" sqref="A3"/>
      <selection pane="bottomRight" activeCell="C17" sqref="C17"/>
    </sheetView>
  </sheetViews>
  <sheetFormatPr baseColWidth="10" defaultColWidth="9.1640625" defaultRowHeight="13" x14ac:dyDescent="0.2"/>
  <cols>
    <col min="1" max="1" width="9.1640625" style="3" customWidth="1"/>
    <col min="2" max="2" width="2.5" style="3" customWidth="1"/>
    <col min="3" max="3" width="34.1640625" style="3" bestFit="1" customWidth="1"/>
    <col min="4" max="4" width="6.6640625" style="3" bestFit="1" customWidth="1"/>
    <col min="5" max="10" width="9.1640625" style="3" customWidth="1"/>
    <col min="11" max="11" width="2.5" style="3" customWidth="1"/>
    <col min="12" max="15" width="9.1640625" style="3" customWidth="1"/>
    <col min="16" max="16384" width="9.1640625" style="3"/>
  </cols>
  <sheetData>
    <row r="1" spans="3:10" s="54" customFormat="1" ht="17.25" customHeight="1" x14ac:dyDescent="0.2"/>
    <row r="2" spans="3:10" s="54" customFormat="1" ht="27" customHeight="1" x14ac:dyDescent="0.2"/>
    <row r="3" spans="3:10" s="54" customFormat="1" ht="14" customHeight="1" x14ac:dyDescent="0.2"/>
    <row r="4" spans="3:10" s="54" customFormat="1" ht="14" customHeight="1" x14ac:dyDescent="0.2"/>
    <row r="5" spans="3:10" ht="13" customHeight="1" x14ac:dyDescent="0.2">
      <c r="C5" s="53"/>
      <c r="E5" s="8">
        <v>2022</v>
      </c>
      <c r="F5" s="9">
        <f>E5+1</f>
        <v>2023</v>
      </c>
      <c r="G5" s="9">
        <f>F5+1</f>
        <v>2024</v>
      </c>
      <c r="H5" s="9">
        <f>G5+1</f>
        <v>2025</v>
      </c>
      <c r="I5" s="9">
        <f>H5+1</f>
        <v>2026</v>
      </c>
      <c r="J5" s="9">
        <f>I5+1</f>
        <v>2027</v>
      </c>
    </row>
    <row r="6" spans="3:10" ht="13.25" customHeight="1" x14ac:dyDescent="0.2">
      <c r="E6" s="8"/>
      <c r="F6" s="9"/>
      <c r="G6" s="9"/>
      <c r="H6" s="9"/>
      <c r="I6" s="9"/>
      <c r="J6" s="9"/>
    </row>
    <row r="7" spans="3:10" ht="13.25" customHeight="1" x14ac:dyDescent="0.2">
      <c r="C7" s="27" t="s">
        <v>63</v>
      </c>
      <c r="D7" s="27"/>
      <c r="E7" s="29"/>
      <c r="F7" s="29"/>
      <c r="G7" s="29"/>
      <c r="H7" s="29"/>
      <c r="I7" s="29"/>
      <c r="J7" s="29"/>
    </row>
    <row r="8" spans="3:10" ht="5.25" customHeight="1" x14ac:dyDescent="0.2">
      <c r="F8" s="7"/>
      <c r="G8" s="7"/>
      <c r="H8" s="7"/>
      <c r="I8" s="7"/>
      <c r="J8" s="7"/>
    </row>
    <row r="9" spans="3:10" ht="13.25" customHeight="1" x14ac:dyDescent="0.2">
      <c r="C9" s="10" t="s">
        <v>64</v>
      </c>
      <c r="F9" s="11"/>
      <c r="G9" s="11"/>
      <c r="H9" s="11"/>
      <c r="I9" s="11"/>
      <c r="J9" s="11"/>
    </row>
    <row r="10" spans="3:10" ht="13.25" customHeight="1" x14ac:dyDescent="0.2">
      <c r="C10" s="3" t="s">
        <v>29</v>
      </c>
      <c r="F10" s="11"/>
      <c r="G10" s="11"/>
      <c r="H10" s="11"/>
      <c r="I10" s="11"/>
      <c r="J10" s="11"/>
    </row>
    <row r="11" spans="3:10" ht="13.25" customHeight="1" x14ac:dyDescent="0.2">
      <c r="C11" s="3" t="s">
        <v>30</v>
      </c>
      <c r="D11" s="10"/>
      <c r="F11" s="11"/>
      <c r="G11" s="11"/>
      <c r="H11" s="11"/>
      <c r="I11" s="11"/>
      <c r="J11" s="11"/>
    </row>
    <row r="12" spans="3:10" ht="13.25" customHeight="1" x14ac:dyDescent="0.2">
      <c r="C12" s="3" t="s">
        <v>34</v>
      </c>
      <c r="F12" s="11"/>
      <c r="G12" s="11"/>
      <c r="H12" s="11"/>
      <c r="I12" s="11"/>
      <c r="J12" s="11"/>
    </row>
    <row r="13" spans="3:10" ht="5.25" customHeight="1" x14ac:dyDescent="0.2">
      <c r="F13" s="11"/>
      <c r="G13" s="11"/>
      <c r="H13" s="11"/>
      <c r="I13" s="11"/>
      <c r="J13" s="11"/>
    </row>
    <row r="14" spans="3:10" ht="13.25" customHeight="1" thickBot="1" x14ac:dyDescent="0.25">
      <c r="C14" s="10" t="s">
        <v>65</v>
      </c>
      <c r="F14" s="12">
        <f>F11+F12</f>
        <v>0</v>
      </c>
      <c r="G14" s="12">
        <f>G11+G12</f>
        <v>0</v>
      </c>
      <c r="H14" s="12">
        <f>H11+H12</f>
        <v>0</v>
      </c>
      <c r="I14" s="12">
        <f>I11+I12</f>
        <v>0</v>
      </c>
      <c r="J14" s="12">
        <f>J11+J12</f>
        <v>0</v>
      </c>
    </row>
    <row r="15" spans="3:10" ht="5.25" customHeight="1" thickTop="1" x14ac:dyDescent="0.2"/>
    <row r="16" spans="3:10" ht="13.25" customHeight="1" x14ac:dyDescent="0.2">
      <c r="C16" s="3" t="s">
        <v>29</v>
      </c>
      <c r="D16" s="16"/>
      <c r="F16" s="6"/>
      <c r="G16" s="6"/>
      <c r="H16" s="6"/>
      <c r="I16" s="6"/>
      <c r="J16" s="6"/>
    </row>
    <row r="17" spans="3:10" ht="13.25" customHeight="1" x14ac:dyDescent="0.2">
      <c r="C17" s="3" t="s">
        <v>50</v>
      </c>
      <c r="D17" s="16"/>
      <c r="F17" s="6"/>
      <c r="G17" s="6"/>
      <c r="H17" s="6"/>
      <c r="I17" s="6"/>
      <c r="J17" s="6"/>
    </row>
    <row r="18" spans="3:10" ht="13.25" customHeight="1" x14ac:dyDescent="0.2">
      <c r="C18" s="3" t="s">
        <v>51</v>
      </c>
      <c r="F18" s="24"/>
      <c r="G18" s="24"/>
      <c r="H18" s="24"/>
      <c r="I18" s="24"/>
      <c r="J18" s="24"/>
    </row>
    <row r="19" spans="3:10" ht="5.25" customHeight="1" x14ac:dyDescent="0.2"/>
    <row r="20" spans="3:10" ht="13.25" customHeight="1" thickBot="1" x14ac:dyDescent="0.25">
      <c r="C20" s="10" t="s">
        <v>66</v>
      </c>
      <c r="F20" s="12">
        <f>F14+F16+F17+F18</f>
        <v>0</v>
      </c>
      <c r="G20" s="12">
        <f>G14+G16+G17+G18</f>
        <v>0</v>
      </c>
      <c r="H20" s="12">
        <f>H14+H16+H17+H18</f>
        <v>0</v>
      </c>
      <c r="I20" s="12">
        <f>I14+I16+I17+I18</f>
        <v>0</v>
      </c>
      <c r="J20" s="12">
        <f>J14+J16+J17+J18</f>
        <v>0</v>
      </c>
    </row>
    <row r="21" spans="3:10" ht="5.25" customHeight="1" thickTop="1" x14ac:dyDescent="0.2">
      <c r="D21" s="10"/>
    </row>
    <row r="22" spans="3:10" ht="13.25" customHeight="1" x14ac:dyDescent="0.2">
      <c r="C22" s="3" t="s">
        <v>67</v>
      </c>
      <c r="D22" s="16"/>
      <c r="F22" s="25"/>
      <c r="G22" s="25"/>
      <c r="H22" s="25"/>
      <c r="I22" s="25"/>
      <c r="J22" s="25"/>
    </row>
    <row r="23" spans="3:10" ht="5.25" customHeight="1" x14ac:dyDescent="0.2"/>
    <row r="24" spans="3:10" ht="13.25" customHeight="1" thickBot="1" x14ac:dyDescent="0.25">
      <c r="C24" s="10" t="s">
        <v>68</v>
      </c>
      <c r="F24" s="12"/>
      <c r="G24" s="12"/>
      <c r="H24" s="12"/>
      <c r="I24" s="12"/>
      <c r="J24" s="12"/>
    </row>
    <row r="25" spans="3:10" ht="13.25" customHeight="1" thickTop="1" x14ac:dyDescent="0.2">
      <c r="F25" s="11"/>
      <c r="G25" s="11"/>
      <c r="H25" s="11"/>
      <c r="I25" s="11"/>
      <c r="J25" s="11"/>
    </row>
    <row r="26" spans="3:10" ht="13.25" customHeight="1" x14ac:dyDescent="0.2">
      <c r="C26" s="3" t="s">
        <v>69</v>
      </c>
      <c r="D26" s="10"/>
      <c r="E26" s="11"/>
      <c r="G26" s="11"/>
      <c r="H26" s="51"/>
      <c r="I26" s="11"/>
      <c r="J26" s="11"/>
    </row>
    <row r="27" spans="3:10" ht="13.25" customHeight="1" x14ac:dyDescent="0.2">
      <c r="C27" s="14" t="s">
        <v>70</v>
      </c>
      <c r="D27" s="14"/>
      <c r="E27" s="1"/>
      <c r="G27" s="11"/>
      <c r="H27" s="51"/>
      <c r="I27" s="11"/>
      <c r="J27" s="11"/>
    </row>
    <row r="28" spans="3:10" ht="5.25" customHeight="1" x14ac:dyDescent="0.2"/>
    <row r="29" spans="3:10" ht="13.25" customHeight="1" x14ac:dyDescent="0.2">
      <c r="C29" s="10" t="s">
        <v>71</v>
      </c>
      <c r="D29" s="10"/>
      <c r="E29" s="4"/>
    </row>
    <row r="30" spans="3:10" ht="13.25" customHeight="1" x14ac:dyDescent="0.2"/>
    <row r="31" spans="3:10" ht="13.25" customHeight="1" x14ac:dyDescent="0.2">
      <c r="C31" s="3" t="s">
        <v>45</v>
      </c>
      <c r="D31" s="10"/>
    </row>
    <row r="32" spans="3:10" ht="13.25" customHeight="1" x14ac:dyDescent="0.2">
      <c r="C32" s="14" t="s">
        <v>40</v>
      </c>
      <c r="D32" s="14"/>
      <c r="E32" s="1"/>
      <c r="G32" s="11"/>
      <c r="H32" s="11"/>
      <c r="I32" s="11"/>
      <c r="J32" s="11"/>
    </row>
    <row r="33" spans="3:10" ht="5.25" customHeight="1" x14ac:dyDescent="0.2"/>
    <row r="34" spans="3:10" ht="13.25" customHeight="1" x14ac:dyDescent="0.2">
      <c r="C34" s="10" t="s">
        <v>72</v>
      </c>
      <c r="E34" s="4"/>
      <c r="G34" s="11"/>
      <c r="H34" s="11"/>
      <c r="I34" s="11"/>
      <c r="J34" s="11"/>
    </row>
    <row r="35" spans="3:10" ht="13.25" customHeight="1" x14ac:dyDescent="0.2">
      <c r="C35" s="14"/>
      <c r="D35" s="14"/>
      <c r="E35" s="1"/>
      <c r="G35" s="13"/>
      <c r="H35" s="13"/>
      <c r="I35" s="13"/>
      <c r="J35" s="13"/>
    </row>
    <row r="36" spans="3:10" ht="5.25" customHeight="1" x14ac:dyDescent="0.2"/>
    <row r="37" spans="3:10" ht="13.25" customHeight="1" x14ac:dyDescent="0.2">
      <c r="C37" s="10" t="s">
        <v>73</v>
      </c>
      <c r="D37" s="10"/>
      <c r="E37" s="4"/>
    </row>
    <row r="38" spans="3:10" ht="5" customHeight="1" x14ac:dyDescent="0.2">
      <c r="E38" s="13"/>
      <c r="G38" s="13"/>
      <c r="H38" s="13"/>
      <c r="I38" s="13"/>
      <c r="J38" s="13"/>
    </row>
    <row r="39" spans="3:10" ht="13.25" customHeight="1" x14ac:dyDescent="0.2">
      <c r="C39" s="10" t="s">
        <v>74</v>
      </c>
      <c r="D39" s="10"/>
      <c r="E39" s="35"/>
      <c r="G39" s="33"/>
    </row>
    <row r="40" spans="3:10" ht="13.25" customHeight="1" x14ac:dyDescent="0.2">
      <c r="C40" s="10"/>
      <c r="D40" s="10"/>
      <c r="F40" s="35"/>
      <c r="G40" s="33"/>
    </row>
    <row r="41" spans="3:10" ht="13.25" customHeight="1" x14ac:dyDescent="0.2">
      <c r="C41" s="10" t="s">
        <v>75</v>
      </c>
      <c r="D41" s="50">
        <v>0.08</v>
      </c>
    </row>
    <row r="42" spans="3:10" ht="13.25" customHeight="1" x14ac:dyDescent="0.2">
      <c r="C42" s="10" t="s">
        <v>76</v>
      </c>
      <c r="D42" s="50">
        <v>2.5000000000000001E-2</v>
      </c>
    </row>
    <row r="43" spans="3:10" ht="13.25" customHeight="1" x14ac:dyDescent="0.2"/>
    <row r="44" spans="3:10" ht="13.25" customHeight="1" x14ac:dyDescent="0.2">
      <c r="H44" s="36" t="s">
        <v>70</v>
      </c>
    </row>
    <row r="45" spans="3:10" ht="13.25" customHeight="1" x14ac:dyDescent="0.2">
      <c r="E45" s="41">
        <f>E29</f>
        <v>0</v>
      </c>
      <c r="F45" s="37"/>
      <c r="G45" s="37"/>
      <c r="H45" s="39">
        <v>2.5000000000000001E-2</v>
      </c>
      <c r="I45" s="37"/>
      <c r="J45" s="37"/>
    </row>
    <row r="46" spans="3:10" ht="13.25" customHeight="1" x14ac:dyDescent="0.2">
      <c r="E46" s="38"/>
      <c r="F46" s="11"/>
      <c r="G46" s="11"/>
      <c r="H46" s="11"/>
      <c r="I46" s="11"/>
      <c r="J46" s="11"/>
    </row>
    <row r="47" spans="3:10" ht="13.25" customHeight="1" x14ac:dyDescent="0.2">
      <c r="E47" s="38"/>
      <c r="F47" s="11"/>
      <c r="G47" s="11"/>
      <c r="H47" s="11"/>
      <c r="I47" s="11"/>
      <c r="J47" s="11"/>
    </row>
    <row r="48" spans="3:10" ht="13.25" customHeight="1" x14ac:dyDescent="0.2">
      <c r="C48" s="10" t="s">
        <v>77</v>
      </c>
      <c r="D48" s="42" t="s">
        <v>75</v>
      </c>
      <c r="E48" s="40">
        <v>0.08</v>
      </c>
      <c r="F48" s="11"/>
      <c r="G48" s="11"/>
      <c r="H48" s="11"/>
      <c r="I48" s="11"/>
      <c r="J48" s="11"/>
    </row>
    <row r="49" spans="4:10" ht="13.25" customHeight="1" x14ac:dyDescent="0.2">
      <c r="E49" s="38"/>
      <c r="F49" s="11"/>
      <c r="G49" s="11"/>
      <c r="H49" s="11"/>
      <c r="I49" s="11"/>
      <c r="J49" s="11"/>
    </row>
    <row r="50" spans="4:10" ht="13.25" customHeight="1" x14ac:dyDescent="0.2">
      <c r="E50" s="38"/>
      <c r="F50" s="11"/>
      <c r="G50" s="11"/>
      <c r="H50" s="11"/>
      <c r="I50" s="11"/>
      <c r="J50" s="11"/>
    </row>
    <row r="51" spans="4:10" ht="13.25" customHeight="1" x14ac:dyDescent="0.2">
      <c r="D51" s="10"/>
    </row>
    <row r="52" spans="4:10" ht="13.25" customHeight="1" x14ac:dyDescent="0.2"/>
    <row r="53" spans="4:10" ht="13.25" customHeight="1" x14ac:dyDescent="0.2"/>
    <row r="54" spans="4:10" ht="13.25" customHeight="1" x14ac:dyDescent="0.2"/>
    <row r="55" spans="4:10" ht="13.25" customHeight="1" x14ac:dyDescent="0.2"/>
    <row r="56" spans="4:10" ht="13" customHeight="1" x14ac:dyDescent="0.2">
      <c r="D56" s="10"/>
    </row>
    <row r="57" spans="4:10" ht="13" customHeight="1" x14ac:dyDescent="0.2">
      <c r="D57" s="10"/>
    </row>
    <row r="59" spans="4:10" ht="13" customHeight="1" x14ac:dyDescent="0.2">
      <c r="D59" s="10"/>
    </row>
    <row r="60" spans="4:10" ht="13" customHeight="1" x14ac:dyDescent="0.2">
      <c r="D60" s="10"/>
    </row>
    <row r="62" spans="4:10" ht="13" customHeight="1" x14ac:dyDescent="0.2">
      <c r="D62" s="10"/>
    </row>
    <row r="64" spans="4:10" ht="13" customHeight="1" x14ac:dyDescent="0.2">
      <c r="D64" s="10"/>
    </row>
    <row r="67" spans="4:4" ht="13" customHeight="1" x14ac:dyDescent="0.2">
      <c r="D67" s="10"/>
    </row>
    <row r="82" spans="4:4" ht="13" customHeight="1" x14ac:dyDescent="0.2">
      <c r="D82" s="10"/>
    </row>
  </sheetData>
  <pageMargins left="0.7" right="0.7" top="0.75" bottom="0.75" header="0.3" footer="0.3"/>
  <pageSetup paperSize="9" scale="84"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9:F18"/>
  <sheetViews>
    <sheetView topLeftCell="A5" zoomScale="150" zoomScaleNormal="150" workbookViewId="0">
      <selection activeCell="F19" sqref="F19"/>
    </sheetView>
  </sheetViews>
  <sheetFormatPr baseColWidth="10" defaultColWidth="8.83203125" defaultRowHeight="15" x14ac:dyDescent="0.2"/>
  <sheetData>
    <row r="9" spans="3:6" x14ac:dyDescent="0.2">
      <c r="C9" t="s">
        <v>24</v>
      </c>
      <c r="E9">
        <v>950</v>
      </c>
      <c r="F9">
        <v>997.5</v>
      </c>
    </row>
    <row r="10" spans="3:6" x14ac:dyDescent="0.2">
      <c r="C10" t="s">
        <v>25</v>
      </c>
      <c r="E10">
        <v>-650</v>
      </c>
      <c r="F10">
        <v>-650.97500000000002</v>
      </c>
    </row>
    <row r="11" spans="3:6" x14ac:dyDescent="0.2">
      <c r="C11" t="s">
        <v>28</v>
      </c>
      <c r="E11">
        <v>-115</v>
      </c>
      <c r="F11">
        <v>-119.7</v>
      </c>
    </row>
    <row r="12" spans="3:6" x14ac:dyDescent="0.2">
      <c r="C12" t="s">
        <v>29</v>
      </c>
      <c r="E12">
        <v>-50</v>
      </c>
      <c r="F12">
        <v>-49.875</v>
      </c>
    </row>
    <row r="13" spans="3:6" x14ac:dyDescent="0.2">
      <c r="C13" t="s">
        <v>30</v>
      </c>
      <c r="E13">
        <v>176.92500000000001</v>
      </c>
      <c r="F13">
        <v>176.92500000000001</v>
      </c>
    </row>
    <row r="14" spans="3:6" x14ac:dyDescent="0.2">
      <c r="C14" t="s">
        <v>13</v>
      </c>
      <c r="E14">
        <v>0</v>
      </c>
      <c r="F14">
        <v>49.539000000000001</v>
      </c>
    </row>
    <row r="15" spans="3:6" x14ac:dyDescent="0.2">
      <c r="C15" t="s">
        <v>35</v>
      </c>
      <c r="E15">
        <v>0</v>
      </c>
      <c r="F15">
        <v>127.386</v>
      </c>
    </row>
    <row r="16" spans="3:6" x14ac:dyDescent="0.2">
      <c r="C16" t="s">
        <v>78</v>
      </c>
      <c r="E16">
        <v>0</v>
      </c>
      <c r="F16">
        <v>44.887500000000003</v>
      </c>
    </row>
    <row r="17" spans="3:6" x14ac:dyDescent="0.2">
      <c r="C17" t="s">
        <v>50</v>
      </c>
      <c r="E17">
        <v>0</v>
      </c>
      <c r="F17">
        <v>150.31</v>
      </c>
    </row>
    <row r="18" spans="3:6" x14ac:dyDescent="0.2">
      <c r="C18" t="s">
        <v>79</v>
      </c>
      <c r="E18">
        <v>0</v>
      </c>
      <c r="F18">
        <v>-18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2"/>
  <sheetViews>
    <sheetView zoomScale="144" workbookViewId="0">
      <selection activeCell="G10" sqref="G10"/>
    </sheetView>
  </sheetViews>
  <sheetFormatPr baseColWidth="10" defaultColWidth="8.83203125" defaultRowHeight="15" x14ac:dyDescent="0.2"/>
  <sheetData>
    <row r="1" spans="1:6" x14ac:dyDescent="0.2">
      <c r="A1" s="59" t="s">
        <v>80</v>
      </c>
      <c r="B1" s="59"/>
      <c r="C1" s="59"/>
      <c r="D1" s="59"/>
      <c r="E1" s="59"/>
      <c r="F1" s="59"/>
    </row>
    <row r="2" spans="1:6" x14ac:dyDescent="0.2">
      <c r="A2" s="57"/>
      <c r="B2" s="57"/>
      <c r="C2" s="57"/>
      <c r="D2" s="57">
        <v>0.05</v>
      </c>
      <c r="E2" s="57"/>
      <c r="F2" s="57"/>
    </row>
    <row r="3" spans="1:6" x14ac:dyDescent="0.2">
      <c r="A3" s="60" t="s">
        <v>81</v>
      </c>
      <c r="B3" s="60" t="s">
        <v>82</v>
      </c>
      <c r="C3" s="60" t="s">
        <v>83</v>
      </c>
      <c r="D3" s="60" t="s">
        <v>84</v>
      </c>
      <c r="E3" s="60" t="s">
        <v>85</v>
      </c>
      <c r="F3" s="60" t="s">
        <v>86</v>
      </c>
    </row>
    <row r="4" spans="1:6" x14ac:dyDescent="0.2">
      <c r="A4" s="60" t="s">
        <v>24</v>
      </c>
      <c r="B4" s="61">
        <v>1000</v>
      </c>
      <c r="C4" s="61">
        <f>B4*(1+$D$16)</f>
        <v>1050</v>
      </c>
      <c r="D4" s="61">
        <f>C4*(1+$D$16)</f>
        <v>1102.5</v>
      </c>
      <c r="E4" s="61">
        <f>D4*(1+$D$16)</f>
        <v>1157.625</v>
      </c>
      <c r="F4" s="61">
        <f>E4*(1+$D$16)</f>
        <v>1215.5062500000001</v>
      </c>
    </row>
    <row r="5" spans="1:6" x14ac:dyDescent="0.2">
      <c r="A5" s="60" t="s">
        <v>25</v>
      </c>
      <c r="B5" s="61">
        <f>B4*$D$17</f>
        <v>0</v>
      </c>
      <c r="C5" s="61">
        <f>C4*$D$17</f>
        <v>0</v>
      </c>
      <c r="D5" s="61">
        <f>D4*$D$17</f>
        <v>0</v>
      </c>
      <c r="E5" s="61">
        <f>E4*$D$17</f>
        <v>0</v>
      </c>
      <c r="F5" s="61">
        <f>F4*$D$17</f>
        <v>0</v>
      </c>
    </row>
    <row r="6" spans="1:6" x14ac:dyDescent="0.2">
      <c r="A6" s="60" t="s">
        <v>26</v>
      </c>
      <c r="B6" s="61">
        <f>B4-B5</f>
        <v>1000</v>
      </c>
      <c r="C6" s="61">
        <f>C4-C5</f>
        <v>1050</v>
      </c>
      <c r="D6" s="61">
        <f>D4-D5</f>
        <v>1102.5</v>
      </c>
      <c r="E6" s="61">
        <f>E4-E5</f>
        <v>1157.625</v>
      </c>
      <c r="F6" s="61">
        <f>F4-F5</f>
        <v>1215.5062500000001</v>
      </c>
    </row>
    <row r="7" spans="1:6" x14ac:dyDescent="0.2">
      <c r="A7" s="60" t="s">
        <v>28</v>
      </c>
      <c r="B7" s="61">
        <f>B4*$D$18</f>
        <v>0</v>
      </c>
      <c r="C7" s="61">
        <f>C4*$D$18</f>
        <v>0</v>
      </c>
      <c r="D7" s="61">
        <f>D4*$D$18</f>
        <v>0</v>
      </c>
      <c r="E7" s="61">
        <f>E4*$D$18</f>
        <v>0</v>
      </c>
      <c r="F7" s="61">
        <f>F4*$D$18</f>
        <v>0</v>
      </c>
    </row>
    <row r="8" spans="1:6" x14ac:dyDescent="0.2">
      <c r="A8" s="60" t="s">
        <v>64</v>
      </c>
      <c r="B8" s="61">
        <f>B6-B7</f>
        <v>1000</v>
      </c>
      <c r="C8" s="61">
        <f>C6-C7</f>
        <v>1050</v>
      </c>
      <c r="D8" s="61">
        <f>D6-D7</f>
        <v>1102.5</v>
      </c>
      <c r="E8" s="61">
        <f>E6-E7</f>
        <v>1157.625</v>
      </c>
      <c r="F8" s="61">
        <f>F6-F7</f>
        <v>1215.5062500000001</v>
      </c>
    </row>
    <row r="9" spans="1:6" x14ac:dyDescent="0.2">
      <c r="A9" s="60" t="s">
        <v>29</v>
      </c>
      <c r="B9" s="61">
        <f>B4*$D$19</f>
        <v>0</v>
      </c>
      <c r="C9" s="61">
        <f>C4*$D$19</f>
        <v>0</v>
      </c>
      <c r="D9" s="61">
        <f>D4*$D$19</f>
        <v>0</v>
      </c>
      <c r="E9" s="61">
        <f>E4*$D$19</f>
        <v>0</v>
      </c>
      <c r="F9" s="61">
        <f>F4*$D$19</f>
        <v>0</v>
      </c>
    </row>
    <row r="10" spans="1:6" x14ac:dyDescent="0.2">
      <c r="A10" s="60" t="s">
        <v>30</v>
      </c>
      <c r="B10" s="61">
        <f>B8-B9</f>
        <v>1000</v>
      </c>
      <c r="C10" s="61">
        <f>C8-C9</f>
        <v>1050</v>
      </c>
      <c r="D10" s="61">
        <f>D8-D9</f>
        <v>1102.5</v>
      </c>
      <c r="E10" s="61">
        <f>E8-E9</f>
        <v>1157.625</v>
      </c>
      <c r="F10" s="61">
        <f>F8-F9</f>
        <v>1215.5062500000001</v>
      </c>
    </row>
    <row r="11" spans="1:6" x14ac:dyDescent="0.2">
      <c r="A11" s="60" t="s">
        <v>32</v>
      </c>
      <c r="B11" s="61">
        <v>50</v>
      </c>
      <c r="C11" s="61">
        <v>50</v>
      </c>
      <c r="D11" s="61">
        <v>50</v>
      </c>
      <c r="E11" s="61">
        <v>50</v>
      </c>
      <c r="F11" s="61">
        <v>50</v>
      </c>
    </row>
    <row r="12" spans="1:6" x14ac:dyDescent="0.2">
      <c r="A12" s="60" t="s">
        <v>87</v>
      </c>
      <c r="B12" s="61">
        <f>B10-B11</f>
        <v>950</v>
      </c>
      <c r="C12" s="61">
        <f>C10-C11</f>
        <v>1000</v>
      </c>
      <c r="D12" s="61">
        <f>D10-D11</f>
        <v>1052.5</v>
      </c>
      <c r="E12" s="61">
        <f>E10-E11</f>
        <v>1107.625</v>
      </c>
      <c r="F12" s="61">
        <f>F10-F11</f>
        <v>1165.5062500000001</v>
      </c>
    </row>
    <row r="13" spans="1:6" x14ac:dyDescent="0.2">
      <c r="A13" s="60" t="s">
        <v>88</v>
      </c>
      <c r="B13" s="61">
        <f>B12*$D$20</f>
        <v>0</v>
      </c>
      <c r="C13" s="61">
        <f>C12*$D$20</f>
        <v>0</v>
      </c>
      <c r="D13" s="61">
        <f>D12*$D$20</f>
        <v>0</v>
      </c>
      <c r="E13" s="61">
        <f>E12*$D$20</f>
        <v>0</v>
      </c>
      <c r="F13" s="61">
        <f>F12*$D$20</f>
        <v>0</v>
      </c>
    </row>
    <row r="14" spans="1:6" x14ac:dyDescent="0.2">
      <c r="A14" s="60" t="s">
        <v>35</v>
      </c>
      <c r="B14" s="60">
        <f>B12-B13</f>
        <v>950</v>
      </c>
      <c r="C14" s="60">
        <f>C12-C13</f>
        <v>1000</v>
      </c>
      <c r="D14" s="60">
        <f>D12-D13</f>
        <v>1052.5</v>
      </c>
      <c r="E14" s="60">
        <f>E12-E13</f>
        <v>1107.625</v>
      </c>
      <c r="F14" s="60">
        <f>F12-F13</f>
        <v>1165.5062500000001</v>
      </c>
    </row>
    <row r="15" spans="1:6" x14ac:dyDescent="0.2">
      <c r="A15" s="58"/>
      <c r="B15" s="58"/>
      <c r="C15" s="58"/>
      <c r="D15" s="58"/>
      <c r="E15" s="57"/>
      <c r="F15" s="57"/>
    </row>
    <row r="16" spans="1:6" x14ac:dyDescent="0.2">
      <c r="A16" s="60" t="s">
        <v>89</v>
      </c>
      <c r="B16" s="60"/>
      <c r="C16" s="60"/>
      <c r="D16" s="62">
        <v>0.05</v>
      </c>
      <c r="E16" s="60"/>
    </row>
    <row r="17" spans="1:6" x14ac:dyDescent="0.2">
      <c r="A17" s="60" t="s">
        <v>90</v>
      </c>
      <c r="B17" s="60"/>
      <c r="C17" s="60"/>
      <c r="D17" s="62"/>
      <c r="E17" s="60">
        <v>0.05</v>
      </c>
    </row>
    <row r="18" spans="1:6" x14ac:dyDescent="0.2">
      <c r="A18" s="60" t="s">
        <v>91</v>
      </c>
      <c r="B18" s="60"/>
      <c r="C18" s="60"/>
      <c r="D18" s="62"/>
      <c r="E18" s="60">
        <v>1.5E-3</v>
      </c>
    </row>
    <row r="19" spans="1:6" x14ac:dyDescent="0.2">
      <c r="A19" s="60" t="s">
        <v>92</v>
      </c>
      <c r="B19" s="60"/>
      <c r="C19" s="60"/>
      <c r="D19" s="62"/>
      <c r="E19" s="60">
        <v>0.12</v>
      </c>
    </row>
    <row r="20" spans="1:6" x14ac:dyDescent="0.2">
      <c r="A20" s="60" t="s">
        <v>93</v>
      </c>
      <c r="B20" s="60"/>
      <c r="C20" s="60"/>
      <c r="D20" s="60"/>
      <c r="E20" s="60">
        <v>0.05</v>
      </c>
    </row>
    <row r="21" spans="1:6" x14ac:dyDescent="0.2">
      <c r="A21" t="s">
        <v>94</v>
      </c>
      <c r="E21">
        <v>0.28000000000000003</v>
      </c>
    </row>
    <row r="22" spans="1:6" x14ac:dyDescent="0.2">
      <c r="A22" s="60"/>
      <c r="B22" s="60"/>
      <c r="C22" s="60"/>
      <c r="D22" s="60"/>
      <c r="E22" s="60"/>
      <c r="F22" s="60"/>
    </row>
    <row r="23" spans="1:6" x14ac:dyDescent="0.2">
      <c r="A23" s="60" t="s">
        <v>95</v>
      </c>
      <c r="B23" s="60"/>
      <c r="C23" s="60"/>
      <c r="D23" s="60"/>
      <c r="E23" s="60"/>
      <c r="F23" s="60"/>
    </row>
    <row r="24" spans="1:6" x14ac:dyDescent="0.2">
      <c r="A24" s="60" t="s">
        <v>96</v>
      </c>
      <c r="B24" s="60">
        <f>B14+B9</f>
        <v>950</v>
      </c>
      <c r="C24" s="60">
        <f>C14+C9</f>
        <v>1000</v>
      </c>
      <c r="D24" s="60">
        <f>D14+D9</f>
        <v>1052.5</v>
      </c>
      <c r="E24" s="60">
        <f>E14+E9</f>
        <v>1107.625</v>
      </c>
      <c r="F24" s="60">
        <f>F14+F9</f>
        <v>1165.5062500000001</v>
      </c>
    </row>
    <row r="25" spans="1:6" x14ac:dyDescent="0.2">
      <c r="A25" s="60" t="s">
        <v>97</v>
      </c>
      <c r="B25" s="60"/>
      <c r="C25" s="60"/>
      <c r="D25" s="60">
        <v>4.4999999999999998E-2</v>
      </c>
      <c r="E25" s="60">
        <v>4.5999999999999999E-2</v>
      </c>
      <c r="F25" s="60">
        <v>4.7E-2</v>
      </c>
    </row>
    <row r="26" spans="1:6" x14ac:dyDescent="0.2">
      <c r="A26" s="60" t="s">
        <v>78</v>
      </c>
      <c r="B26" s="60">
        <f>B4*D24</f>
        <v>1052500</v>
      </c>
      <c r="C26" s="60">
        <f>C4*E24</f>
        <v>1163006.25</v>
      </c>
      <c r="D26" s="60">
        <f>D4*F24</f>
        <v>1284970.6406250002</v>
      </c>
      <c r="E26" s="60">
        <f>E4*G24</f>
        <v>0</v>
      </c>
      <c r="F26" s="60">
        <f>F4*H24</f>
        <v>0</v>
      </c>
    </row>
    <row r="27" spans="1:6" x14ac:dyDescent="0.2">
      <c r="A27" t="s">
        <v>98</v>
      </c>
      <c r="B27">
        <f>B23-B25</f>
        <v>0</v>
      </c>
      <c r="C27">
        <f>C23-C25</f>
        <v>0</v>
      </c>
      <c r="D27">
        <f>D23-D25</f>
        <v>-4.4999999999999998E-2</v>
      </c>
      <c r="E27">
        <f>E23-E25</f>
        <v>-4.5999999999999999E-2</v>
      </c>
      <c r="F27">
        <f>F23-F25</f>
        <v>-4.7E-2</v>
      </c>
    </row>
    <row r="28" spans="1:6" x14ac:dyDescent="0.2">
      <c r="A28" s="59"/>
    </row>
    <row r="29" spans="1:6" x14ac:dyDescent="0.2">
      <c r="A29" t="s">
        <v>99</v>
      </c>
    </row>
    <row r="30" spans="1:6" x14ac:dyDescent="0.2">
      <c r="A30" t="s">
        <v>100</v>
      </c>
      <c r="B30">
        <f>B8/B4</f>
        <v>1</v>
      </c>
      <c r="C30">
        <f>C8/C4</f>
        <v>1</v>
      </c>
      <c r="D30">
        <f>D8/D4</f>
        <v>1</v>
      </c>
      <c r="E30">
        <f>E8/E4</f>
        <v>1</v>
      </c>
      <c r="F30">
        <f>F8/F4</f>
        <v>1</v>
      </c>
    </row>
    <row r="31" spans="1:6" x14ac:dyDescent="0.2">
      <c r="A31" t="s">
        <v>101</v>
      </c>
      <c r="B31">
        <f>B14/B4</f>
        <v>0.95</v>
      </c>
      <c r="C31">
        <f>C14/C4</f>
        <v>0.95238095238095233</v>
      </c>
      <c r="D31">
        <f>D14/D4</f>
        <v>0.95464852607709749</v>
      </c>
      <c r="E31">
        <f>E14/E4</f>
        <v>0.95680812007342619</v>
      </c>
      <c r="F31">
        <f>F14/F4</f>
        <v>0.95886487626040595</v>
      </c>
    </row>
    <row r="32" spans="1:6" x14ac:dyDescent="0.2">
      <c r="A32" t="s">
        <v>102</v>
      </c>
      <c r="B32">
        <f>B26/B4</f>
        <v>1052.5</v>
      </c>
      <c r="C32">
        <f>C26/C4</f>
        <v>1107.625</v>
      </c>
      <c r="D32">
        <f>D26/D4</f>
        <v>1165.5062500000001</v>
      </c>
      <c r="E32">
        <f>E26/E4</f>
        <v>0</v>
      </c>
      <c r="F32">
        <f>F26/F4</f>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Assumptions</vt:lpstr>
      <vt:lpstr>Operating Model</vt:lpstr>
      <vt:lpstr>DCF Model</vt:lpstr>
      <vt:lpstr>OneYearForecast</vt:lpstr>
      <vt:lpstr>5YearProjection</vt:lpstr>
      <vt:lpstr>Assumptions!Print_Area</vt:lpstr>
      <vt:lpstr>'DCF Model'!Print_Area</vt:lpstr>
      <vt:lpstr>Introduction!Print_Area</vt:lpstr>
      <vt:lpstr>'Operating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Kuci, Florat (EBS)</dc:creator>
  <cp:lastModifiedBy>Ian Baime</cp:lastModifiedBy>
  <dcterms:created xsi:type="dcterms:W3CDTF">2023-06-25T18:25:31Z</dcterms:created>
  <dcterms:modified xsi:type="dcterms:W3CDTF">2025-08-21T18:31:36Z</dcterms:modified>
</cp:coreProperties>
</file>