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Volumes/Macintosh HD/Users/bates.altstore/Work/qof_reporting_ncc/Data/qof-1213-csv/"/>
    </mc:Choice>
  </mc:AlternateContent>
  <bookViews>
    <workbookView xWindow="4740" yWindow="2100" windowWidth="18840" windowHeight="14060" activeTab="3"/>
  </bookViews>
  <sheets>
    <sheet name="Overview" sheetId="1" r:id="rId1"/>
    <sheet name="Lookups" sheetId="10" r:id="rId2"/>
    <sheet name="Data" sheetId="4" r:id="rId3"/>
    <sheet name="Results" sheetId="8"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7" i="4" l="1"/>
  <c r="G136" i="4"/>
  <c r="G135" i="4"/>
  <c r="G134" i="4"/>
  <c r="G132" i="4"/>
  <c r="G131" i="4"/>
  <c r="G130" i="4"/>
  <c r="G129" i="4"/>
  <c r="G127" i="4"/>
  <c r="G126" i="4"/>
  <c r="G124" i="4"/>
  <c r="F124" i="4"/>
  <c r="G47" i="4"/>
  <c r="G34" i="4"/>
  <c r="G35" i="4"/>
  <c r="G36" i="4"/>
  <c r="G37" i="4"/>
  <c r="G38" i="4"/>
  <c r="G39" i="4"/>
  <c r="G40" i="4"/>
  <c r="G41" i="4"/>
  <c r="G42" i="4"/>
  <c r="G43" i="4"/>
  <c r="G44" i="4"/>
  <c r="G45" i="4"/>
  <c r="G46" i="4"/>
  <c r="J138" i="4"/>
  <c r="J133" i="4"/>
  <c r="F134" i="4"/>
  <c r="F132" i="4"/>
  <c r="F131" i="4"/>
  <c r="F130" i="4"/>
  <c r="F129" i="4"/>
  <c r="F127" i="4"/>
  <c r="F126" i="4"/>
  <c r="C134" i="4"/>
  <c r="C132" i="4"/>
  <c r="C131" i="4"/>
  <c r="C130" i="4"/>
  <c r="C129" i="4"/>
  <c r="C127" i="4"/>
  <c r="C126" i="4"/>
  <c r="C124" i="4"/>
  <c r="J128" i="4"/>
  <c r="J125" i="4"/>
  <c r="J123" i="4"/>
  <c r="J117" i="4"/>
  <c r="C122" i="4"/>
  <c r="C121" i="4"/>
  <c r="C120" i="4"/>
  <c r="C119" i="4"/>
  <c r="C115" i="4"/>
  <c r="C114" i="4"/>
  <c r="G114" i="4"/>
  <c r="C113" i="4"/>
  <c r="C112" i="4"/>
  <c r="C111" i="4"/>
  <c r="J110" i="4"/>
  <c r="J104" i="4"/>
  <c r="J100" i="4"/>
  <c r="J95" i="4"/>
  <c r="J84" i="4"/>
  <c r="J79" i="4"/>
  <c r="J76" i="4"/>
  <c r="J73" i="4"/>
  <c r="J68" i="4"/>
  <c r="J62" i="4"/>
  <c r="J32" i="4"/>
  <c r="F29" i="4"/>
  <c r="J28" i="4"/>
  <c r="F23" i="4"/>
  <c r="F24" i="4"/>
  <c r="F25" i="4"/>
  <c r="F26" i="4"/>
  <c r="F27" i="4"/>
  <c r="F28"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5" i="4"/>
  <c r="F128" i="4"/>
  <c r="F133" i="4"/>
  <c r="F135" i="4"/>
  <c r="F136" i="4"/>
  <c r="F137" i="4"/>
  <c r="F138" i="4"/>
  <c r="F139" i="4"/>
  <c r="F140" i="4"/>
  <c r="F141" i="4"/>
  <c r="F142" i="4"/>
  <c r="F143" i="4"/>
  <c r="F144" i="4"/>
  <c r="F145" i="4"/>
  <c r="F146" i="4"/>
  <c r="F147" i="4"/>
  <c r="F22" i="4"/>
  <c r="J20" i="4"/>
  <c r="J15" i="4"/>
  <c r="H11" i="4"/>
  <c r="F4" i="4"/>
  <c r="F16" i="4"/>
  <c r="F17" i="4"/>
  <c r="F18" i="4"/>
  <c r="F19" i="4"/>
  <c r="F20" i="4"/>
  <c r="F21" i="4"/>
  <c r="F13" i="4"/>
  <c r="J11" i="4"/>
  <c r="C11" i="4"/>
  <c r="C12" i="4"/>
  <c r="G12" i="4"/>
  <c r="G13" i="4"/>
  <c r="C14" i="4"/>
  <c r="G14" i="4"/>
  <c r="C15" i="4"/>
  <c r="C16" i="4"/>
  <c r="G16" i="4"/>
  <c r="C17" i="4"/>
  <c r="C18" i="4"/>
  <c r="G18" i="4"/>
  <c r="C19" i="4"/>
  <c r="G20" i="4"/>
  <c r="C21" i="4"/>
  <c r="K136" i="4"/>
  <c r="L136" i="4"/>
  <c r="M136" i="4"/>
  <c r="K137" i="4"/>
  <c r="K138" i="4"/>
  <c r="K139" i="4"/>
  <c r="K140" i="4"/>
  <c r="K141" i="4"/>
  <c r="K142" i="4"/>
  <c r="K143" i="4"/>
  <c r="K144" i="4"/>
  <c r="K145" i="4"/>
  <c r="K146" i="4"/>
  <c r="K147" i="4"/>
  <c r="L137" i="4"/>
  <c r="M137" i="4"/>
  <c r="M138" i="4"/>
  <c r="M139" i="4"/>
  <c r="M140" i="4"/>
  <c r="M141" i="4"/>
  <c r="M142" i="4"/>
  <c r="M143" i="4"/>
  <c r="M144" i="4"/>
  <c r="M145" i="4"/>
  <c r="M146" i="4"/>
  <c r="M147" i="4"/>
  <c r="G147" i="4"/>
  <c r="G146" i="4"/>
  <c r="G145" i="4"/>
  <c r="G144" i="4"/>
  <c r="G143" i="4"/>
  <c r="G142" i="4"/>
  <c r="G141" i="4"/>
  <c r="G140" i="4"/>
  <c r="G139" i="4"/>
  <c r="L138" i="4"/>
  <c r="L139" i="4"/>
  <c r="L140" i="4"/>
  <c r="L141" i="4"/>
  <c r="L142" i="4"/>
  <c r="L143" i="4"/>
  <c r="L144" i="4"/>
  <c r="L145" i="4"/>
  <c r="L146" i="4"/>
  <c r="L147" i="4"/>
  <c r="G138" i="4"/>
  <c r="G133" i="4"/>
  <c r="G128" i="4"/>
  <c r="G125" i="4"/>
  <c r="G123" i="4"/>
  <c r="G122" i="4"/>
  <c r="G121" i="4"/>
  <c r="G120" i="4"/>
  <c r="G119" i="4"/>
  <c r="G118" i="4"/>
  <c r="G117" i="4"/>
  <c r="G116" i="4"/>
  <c r="G115"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33" i="4"/>
  <c r="G32" i="4"/>
  <c r="G31" i="4"/>
  <c r="G30" i="4"/>
  <c r="G29" i="4"/>
  <c r="G28" i="4"/>
  <c r="G27" i="4"/>
  <c r="G26" i="4"/>
  <c r="G25" i="4"/>
  <c r="G24" i="4"/>
  <c r="G23" i="4"/>
  <c r="G22" i="4"/>
  <c r="G21" i="4"/>
  <c r="G19" i="4"/>
  <c r="G17" i="4"/>
  <c r="F14" i="4"/>
  <c r="F12"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G10" i="4"/>
  <c r="F10"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9"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J9" i="4"/>
  <c r="J10" i="4"/>
  <c r="J12" i="4"/>
  <c r="J13" i="4"/>
  <c r="J14" i="4"/>
  <c r="J16" i="4"/>
  <c r="J17" i="4"/>
  <c r="J18" i="4"/>
  <c r="J19" i="4"/>
  <c r="J21" i="4"/>
  <c r="J22" i="4"/>
  <c r="J23" i="4"/>
  <c r="J24" i="4"/>
  <c r="J25" i="4"/>
  <c r="J26" i="4"/>
  <c r="J27" i="4"/>
  <c r="J29" i="4"/>
  <c r="J30" i="4"/>
  <c r="J31"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3" i="4"/>
  <c r="J64" i="4"/>
  <c r="J65" i="4"/>
  <c r="J66" i="4"/>
  <c r="J67" i="4"/>
  <c r="J69" i="4"/>
  <c r="J70" i="4"/>
  <c r="J71" i="4"/>
  <c r="J72" i="4"/>
  <c r="J74" i="4"/>
  <c r="J75" i="4"/>
  <c r="J77" i="4"/>
  <c r="J78" i="4"/>
  <c r="I9" i="4"/>
  <c r="I10" i="4"/>
  <c r="I12" i="4"/>
  <c r="I13" i="4"/>
  <c r="I14" i="4"/>
  <c r="I16" i="4"/>
  <c r="I17" i="4"/>
  <c r="I18" i="4"/>
  <c r="I19" i="4"/>
  <c r="I21" i="4"/>
  <c r="I22" i="4"/>
  <c r="I23" i="4"/>
  <c r="I24" i="4"/>
  <c r="I25" i="4"/>
  <c r="I26" i="4"/>
  <c r="I27" i="4"/>
  <c r="I29" i="4"/>
  <c r="I30" i="4"/>
  <c r="I31"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3" i="4"/>
  <c r="I64" i="4"/>
  <c r="I65" i="4"/>
  <c r="I66" i="4"/>
  <c r="I67" i="4"/>
  <c r="I69" i="4"/>
  <c r="I70" i="4"/>
  <c r="I71" i="4"/>
  <c r="I72" i="4"/>
  <c r="I74" i="4"/>
  <c r="I75" i="4"/>
  <c r="I77" i="4"/>
  <c r="I78" i="4"/>
  <c r="I80" i="4"/>
  <c r="I81" i="4"/>
  <c r="I82" i="4"/>
  <c r="I83" i="4"/>
  <c r="I85" i="4"/>
  <c r="I86" i="4"/>
  <c r="I87" i="4"/>
  <c r="I88" i="4"/>
  <c r="I89" i="4"/>
  <c r="I90" i="4"/>
  <c r="I91" i="4"/>
  <c r="I92" i="4"/>
  <c r="I93" i="4"/>
  <c r="I94" i="4"/>
  <c r="I96" i="4"/>
  <c r="I97" i="4"/>
  <c r="I98" i="4"/>
  <c r="I99" i="4"/>
  <c r="I101" i="4"/>
  <c r="I102" i="4"/>
  <c r="I103" i="4"/>
  <c r="I105" i="4"/>
  <c r="I106" i="4"/>
  <c r="I107" i="4"/>
  <c r="I108" i="4"/>
  <c r="I109" i="4"/>
  <c r="I111" i="4"/>
  <c r="I112" i="4"/>
  <c r="I113" i="4"/>
  <c r="I114" i="4"/>
  <c r="I115" i="4"/>
  <c r="I116" i="4"/>
  <c r="I118" i="4"/>
  <c r="I119" i="4"/>
  <c r="I120" i="4"/>
  <c r="I121" i="4"/>
  <c r="I122" i="4"/>
  <c r="I124" i="4"/>
  <c r="I126" i="4"/>
  <c r="I127" i="4"/>
  <c r="I129" i="4"/>
  <c r="I130" i="4"/>
  <c r="I131" i="4"/>
  <c r="I132" i="4"/>
  <c r="I134" i="4"/>
  <c r="I135" i="4"/>
  <c r="I136" i="4"/>
  <c r="I137" i="4"/>
  <c r="I139" i="4"/>
  <c r="I140" i="4"/>
  <c r="I141" i="4"/>
  <c r="I142" i="4"/>
  <c r="I143" i="4"/>
  <c r="I144" i="4"/>
  <c r="I145" i="4"/>
  <c r="I146" i="4"/>
  <c r="I147" i="4"/>
  <c r="H9" i="4"/>
  <c r="H10"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G9" i="4"/>
  <c r="F9" i="4"/>
  <c r="F6" i="4"/>
  <c r="F7" i="4"/>
  <c r="F8" i="4"/>
  <c r="F5" i="4"/>
  <c r="G5" i="4"/>
  <c r="H5" i="4"/>
  <c r="H6" i="4"/>
  <c r="H7" i="4"/>
  <c r="H8" i="4"/>
  <c r="I5" i="4"/>
  <c r="I6" i="4"/>
  <c r="I7" i="4"/>
  <c r="I8" i="4"/>
  <c r="J5" i="4"/>
  <c r="J6" i="4"/>
  <c r="J7" i="4"/>
  <c r="J8" i="4"/>
  <c r="K5" i="4"/>
  <c r="L5" i="4"/>
  <c r="L6" i="4"/>
  <c r="L7" i="4"/>
  <c r="L8" i="4"/>
  <c r="M5" i="4"/>
  <c r="M6" i="4"/>
  <c r="M7" i="4"/>
  <c r="M8" i="4"/>
  <c r="G6" i="4"/>
  <c r="K6" i="4"/>
  <c r="K7" i="4"/>
  <c r="K8" i="4"/>
  <c r="G7" i="4"/>
  <c r="G8" i="4"/>
  <c r="C5" i="4"/>
  <c r="C6" i="4"/>
  <c r="C7" i="4"/>
  <c r="C8" i="4"/>
  <c r="C9" i="4"/>
  <c r="C10" i="4"/>
  <c r="G4" i="4"/>
  <c r="C4" i="4"/>
  <c r="H3" i="4"/>
  <c r="H4" i="4"/>
  <c r="J3" i="4"/>
  <c r="I4" i="4"/>
  <c r="J4" i="4"/>
  <c r="K4" i="4"/>
  <c r="L4" i="4"/>
  <c r="M4" i="4"/>
  <c r="J80" i="4"/>
  <c r="J81" i="4"/>
  <c r="J82" i="4"/>
  <c r="J83" i="4"/>
  <c r="J85" i="4"/>
  <c r="J86" i="4"/>
  <c r="J87" i="4"/>
  <c r="J88" i="4"/>
  <c r="J89" i="4"/>
  <c r="J90" i="4"/>
  <c r="J91" i="4"/>
  <c r="J92" i="4"/>
  <c r="J93" i="4"/>
  <c r="J94" i="4"/>
  <c r="J96" i="4"/>
  <c r="J97" i="4"/>
  <c r="J98" i="4"/>
  <c r="J99" i="4"/>
  <c r="J101" i="4"/>
  <c r="J102" i="4"/>
  <c r="J103" i="4"/>
  <c r="J105" i="4"/>
  <c r="J106" i="4"/>
  <c r="J107" i="4"/>
  <c r="J108" i="4"/>
  <c r="J109" i="4"/>
  <c r="J111" i="4"/>
  <c r="J112" i="4"/>
  <c r="J113" i="4"/>
  <c r="J114" i="4"/>
  <c r="J115" i="4"/>
  <c r="J116" i="4"/>
  <c r="J118" i="4"/>
  <c r="J119" i="4"/>
  <c r="J120" i="4"/>
  <c r="J121" i="4"/>
  <c r="J122" i="4"/>
  <c r="J124" i="4"/>
  <c r="J126" i="4"/>
  <c r="J127" i="4"/>
  <c r="J129" i="4"/>
  <c r="J130" i="4"/>
  <c r="J131" i="4"/>
  <c r="J132" i="4"/>
  <c r="J134" i="4"/>
  <c r="J135" i="4"/>
  <c r="J136" i="4"/>
  <c r="J137" i="4"/>
  <c r="J139" i="4"/>
  <c r="J140" i="4"/>
  <c r="J141" i="4"/>
  <c r="J142" i="4"/>
  <c r="J143" i="4"/>
  <c r="J144" i="4"/>
  <c r="J145" i="4"/>
  <c r="J146" i="4"/>
  <c r="J147" i="4"/>
  <c r="A5" i="1"/>
</calcChain>
</file>

<file path=xl/sharedStrings.xml><?xml version="1.0" encoding="utf-8"?>
<sst xmlns="http://schemas.openxmlformats.org/spreadsheetml/2006/main" count="1256" uniqueCount="414">
  <si>
    <t>Prepared by:</t>
  </si>
  <si>
    <t>Ian Bates</t>
  </si>
  <si>
    <t>Subtitle</t>
  </si>
  <si>
    <t>E team:</t>
  </si>
  <si>
    <t>E individual:</t>
  </si>
  <si>
    <t>Task</t>
  </si>
  <si>
    <t>ph.info@nottscc.gov.uk</t>
  </si>
  <si>
    <t>ian.bates@nottscc.gov.uk</t>
  </si>
  <si>
    <t>ian.bates@nottscc.gcsx.gov.uk</t>
  </si>
  <si>
    <t>Clinical Domain</t>
  </si>
  <si>
    <t>Coronary Heart Disease</t>
  </si>
  <si>
    <t>CHD01 The practice can produce a register of patients with coronary heart disease</t>
  </si>
  <si>
    <t>R</t>
  </si>
  <si>
    <t>CHD06 The percentage of patients with coronary heart disease in whom the last blood pressure reading (measured in the preceding 15 months) is 150/90 or less</t>
  </si>
  <si>
    <t>IO</t>
  </si>
  <si>
    <t>CHD08 The percentage of patients with coronary heart disease whose last measured total cholesterol (measured in the preceding 15 months) is 5 mmol/l or less</t>
  </si>
  <si>
    <t>CHD09 The percentage of patients with coronary heart disease with a record in the preceding 15 months that aspirin, an alternative anti-platelet therapy, or an anti-coagulant is being taken</t>
  </si>
  <si>
    <t>PD</t>
  </si>
  <si>
    <t>CHD10 The percentage of patients with coronary heart disease who are currently treated with a beta-blocker</t>
  </si>
  <si>
    <t>CHD12 The percentage of patients with coronary heart disease who have had influenza immunisation in the preceding 1 September to 31 March</t>
  </si>
  <si>
    <t>CHD14 The percentage of patients with a history of myocardial infarction (from 1 April 2011) currently treated with an ACE inhibitor (or ARB if ACE intolerant), aspirin or an alternative anti-platelet therapy, beta-blocker and statin</t>
  </si>
  <si>
    <t>Cardiovascular disease – primary prevention</t>
  </si>
  <si>
    <t>PI</t>
  </si>
  <si>
    <t>PP02 The percentage of patients diagnosed with hypertension (diagnosed after 1 April 2009) who are given lifestyle advice in the preceding 15 months for: increasing physical activity, smoking cessation, safe alcohol consumption and healthy diet</t>
  </si>
  <si>
    <t>Heart Failure</t>
  </si>
  <si>
    <t>HF01 The practice can produce a register of patients with heart failure</t>
  </si>
  <si>
    <t>HF02 The percentage of patients with a diagnosis of heart failure (diagnosed after the 1st April 2006) which has been confirmed by an echocardiogram or by specialist assessment</t>
  </si>
  <si>
    <t>HF03 The percentage of patients with a current diagnosis of heart failure due to Left Ventricular Dysfunction (LVD) who are currently treated with an ACE inhibitor or Angiotensin Receptor Blocker (ARB), who can tolerate therapy and for whom there is no contraindication.</t>
  </si>
  <si>
    <t>HF04 The percentage of patients with a current diagnosis of heart failure due to LVD who are currently treated with an ACE inhibitor or Angiotensin Receptor Blocker, who are additionally treated with a beta-blocker licensed for heart failure, or recorded as intolerant to or having a contraindication to beta-blockers</t>
  </si>
  <si>
    <t>Stroke and Transient Ischemic Attack (TIA)</t>
  </si>
  <si>
    <t>STROKE01 The practice can produce a register of patients with Stroke or TIA</t>
  </si>
  <si>
    <t>STROKE06</t>
  </si>
  <si>
    <t>The percentage of patients with a history of stroke or TIA in whom the last blood pressure reading (measured in the preceding 15 months) is  150/90 or less</t>
  </si>
  <si>
    <t>STROKE07</t>
  </si>
  <si>
    <t>The percentage of patients with stroke or TIA who have a record of total cholesterol in the preceding 15 months</t>
  </si>
  <si>
    <t>STROKE08</t>
  </si>
  <si>
    <t>The percentage of patients with stroke or TIA whose last measured total cholesterol (measured in the preceding 15 months) is 5 mmol/l or less</t>
  </si>
  <si>
    <t>STROKE10</t>
  </si>
  <si>
    <t>The percentage of patients with stroke or TIA who have had influenza immunisation in the preceding 1 September to 31 March</t>
  </si>
  <si>
    <t>STROKE12</t>
  </si>
  <si>
    <t>The percentage of patients with a stroke shown to be non-haemorrhagic, or a history of TIA, who have a record that an anti-platelet agent (aspirin, clopidogrel, dipyridamole or a combination), or an anti-coagulant is being taken</t>
  </si>
  <si>
    <t>STROKE13</t>
  </si>
  <si>
    <t>The percentage of new patients with a stroke or TIA who have been referred for further investigation</t>
  </si>
  <si>
    <t>The practice can produce a register of patients with established hypertension</t>
  </si>
  <si>
    <t>BP04</t>
  </si>
  <si>
    <t>The percentage of patients with hypertension in whom there is a record of the blood pressure in the preceding 9 months</t>
  </si>
  <si>
    <t>BP05</t>
  </si>
  <si>
    <t>The percentage of patients with hypertension in whom the last blood pressure (measured in the preceding 9 months) is 150/90 or less</t>
  </si>
  <si>
    <t>DM02</t>
  </si>
  <si>
    <t>DM10</t>
  </si>
  <si>
    <t>DM13</t>
  </si>
  <si>
    <t>DM15</t>
  </si>
  <si>
    <t>DM17</t>
  </si>
  <si>
    <t>DM18</t>
  </si>
  <si>
    <t>DM21</t>
  </si>
  <si>
    <t>DM22</t>
  </si>
  <si>
    <t>DM26</t>
  </si>
  <si>
    <t>DM27</t>
  </si>
  <si>
    <t>DM28</t>
  </si>
  <si>
    <t>DM29</t>
  </si>
  <si>
    <t>DM30</t>
  </si>
  <si>
    <t>DM31</t>
  </si>
  <si>
    <t>DM32</t>
  </si>
  <si>
    <t>The percentage of patients with diabetes whose notes record BMI in the preceding 15 months</t>
  </si>
  <si>
    <t>The percentage of patients with diabetes with a diagnosis of proteinuria or micro-albuminuria who are treated with ACE inhibitors (or A2 antagonists)</t>
  </si>
  <si>
    <t>The percentage of patients with diabetes whose last measured total cholesterol within the preceding 15 months is 5mmol/l or less</t>
  </si>
  <si>
    <t>The percentage of patients with diabetes who have had influenza immunisation in the preceding 1 September to 31 March</t>
  </si>
  <si>
    <t>The percentage of patients with diabetes who have a record of retinal screening in the preceding 15 months</t>
  </si>
  <si>
    <t>The percentage of patients with diabetes who have a record of estimated glomerular filtration rate (eGFR) or serum creatinine testing in the preceding 15 months</t>
  </si>
  <si>
    <t>The percentage of patients with diabetes in whom the last IFCC-HbA1c is 59 mmol/mol  in the preceding 15 months.</t>
  </si>
  <si>
    <t>The percentage of patients with diabetes in whom the last IFCC-HbA1c is 64 mmol/mol or less in the preceding 15 months</t>
  </si>
  <si>
    <t>The percentage of patients with diabetes in whom the last IFCC-HbA1c is 75 mmol/mol or less in the preceding 15 months</t>
  </si>
  <si>
    <t>The percentage of patients with diabetes with a record of a foot examination and risk classification: 1) low risk (normal sensation, palpable pulses), 2) increased risk (neuropathy or absent pulses), 3) high risk (neuropathy or absent pulses plus deformity or skin changes in previous ulcer) or 4) ulcerated foot within the preceding 15 months.</t>
  </si>
  <si>
    <t>The percentage of patients with diabetes in whom the last blood pressure is 150/90 or less.</t>
  </si>
  <si>
    <t>The percentage of patients with diabetes in whom the last blood pressure is 140/80 or less.</t>
  </si>
  <si>
    <t>The practice can produce a register of all patients aged 17 years and over with diabetes mellitus, which specifies the type of diabetes where a diagnosis has been confirmed</t>
  </si>
  <si>
    <t xml:space="preserve"> </t>
  </si>
  <si>
    <t>Chronic Obstructive Pulmonary Disease</t>
  </si>
  <si>
    <t>COPD08</t>
  </si>
  <si>
    <t>COPD10</t>
  </si>
  <si>
    <t>COPD13</t>
  </si>
  <si>
    <t>COPD14</t>
  </si>
  <si>
    <t>COPD15</t>
  </si>
  <si>
    <t>Eplilepsy</t>
  </si>
  <si>
    <t>EPILEP05</t>
  </si>
  <si>
    <t>EPILEP06</t>
  </si>
  <si>
    <t>EPILEP08</t>
  </si>
  <si>
    <t>EPILEP09</t>
  </si>
  <si>
    <t>Hypothyroidism</t>
  </si>
  <si>
    <t>THYROI01</t>
  </si>
  <si>
    <t>THYROI02</t>
  </si>
  <si>
    <t>Cancer</t>
  </si>
  <si>
    <t>CANCER01</t>
  </si>
  <si>
    <t>CANCER03</t>
  </si>
  <si>
    <t>Palliative Care</t>
  </si>
  <si>
    <t>PC02</t>
  </si>
  <si>
    <t>PC03</t>
  </si>
  <si>
    <t>The percentage of patients with COPD who have had influenza immunisation in the preceding 1 September to 31 March</t>
  </si>
  <si>
    <t>The percentage of patients with COPD with a record of FEV1 in the preceding 15 months.</t>
  </si>
  <si>
    <t>The percentage of patients with COPD who have had a review, undertaken by a healthcare professional, including an assessment of breathlessness using the MRC dyspnoea score in the preceding 15 months</t>
  </si>
  <si>
    <t>The practice can produce a register of patients with COPD</t>
  </si>
  <si>
    <t>The percentage of all patients with COPD diagnosed after 1 April 2011 in whom the diagnosis has been confirmed by post bronchodilator spirometry</t>
  </si>
  <si>
    <t>The practice can produce a register of patients aged 18 years and over receiving drug treatment for epilepsy</t>
  </si>
  <si>
    <t>The percentage of patients aged 18 years and over on drug treatment for epilepsy who have a record of seizure frequency in the preceding 15 months</t>
  </si>
  <si>
    <t>The percentage of patients aged 18 years and over on drug treatment for epilepsy who have been seizure free for the last 12 months recorded in the preceding 15 months</t>
  </si>
  <si>
    <t>The percentage of women under the age of 55 years who are taking antiepileptic drugs who have a record of information and counselling about contraception, conception and pregnancy in the preceding 15 months</t>
  </si>
  <si>
    <t>The practice can produce a register of patients with hypothyroidism</t>
  </si>
  <si>
    <t>The percentage of patients with hypothyroidism with thyroid function tests recorded in the preceding 15 months</t>
  </si>
  <si>
    <t>The practice can produce a register of all cancer patients defined as a 'register of patients with a diagnosis of cancer excluding non-melanotic skin cancers from 1 April 2003'</t>
  </si>
  <si>
    <t>The percentage of patients with cancer, diagnosed within the preceding 18 months, who have a patient review recorded as occurring within 6 months of the practice receiving confirmation of the diagnosis</t>
  </si>
  <si>
    <t>The practice has regular (at least 3 monthly) multidisciplinary case review meetings where all patients on the palliative care register are discussed</t>
  </si>
  <si>
    <t>The practice has a complete register available of all patients in need of palliative/supportive care irrespective of age.</t>
  </si>
  <si>
    <t>Diabetes</t>
  </si>
  <si>
    <t>MH08</t>
  </si>
  <si>
    <t>MH10</t>
  </si>
  <si>
    <t>MH11</t>
  </si>
  <si>
    <t>MH12</t>
  </si>
  <si>
    <t>MH13</t>
  </si>
  <si>
    <t>MH16</t>
  </si>
  <si>
    <t>MH17</t>
  </si>
  <si>
    <t>MH18</t>
  </si>
  <si>
    <t>MH19</t>
  </si>
  <si>
    <t>MH20</t>
  </si>
  <si>
    <t>Asthma</t>
  </si>
  <si>
    <t>ASTHMA01</t>
  </si>
  <si>
    <t>ASTHMA08</t>
  </si>
  <si>
    <t>ASTHMA09</t>
  </si>
  <si>
    <t>ASTHMA10</t>
  </si>
  <si>
    <t>Dementia</t>
  </si>
  <si>
    <t>DEM01</t>
  </si>
  <si>
    <t>DEM02</t>
  </si>
  <si>
    <t>DEM04</t>
  </si>
  <si>
    <t>Depression</t>
  </si>
  <si>
    <t>DEP01</t>
  </si>
  <si>
    <t>DEP06</t>
  </si>
  <si>
    <t>DEP07</t>
  </si>
  <si>
    <t>The practice can produce a register of patients with schizophrenia, bipolar affective disorder and other psychoses</t>
  </si>
  <si>
    <t>The percentage of patients on the register who have a comprehensive care plan documented in the records agreed between individuals, their family and/or carers as appropriate</t>
  </si>
  <si>
    <t>The percentage of patients with schizophrenia, bipolar affective disorder and other psychoses who have a record of alcohol consumption in the preceding 15 months.</t>
  </si>
  <si>
    <t>The percentage of patients with schizophrenia, bipolar affective disorder and other pychoses who have a record of BMI in the preceding 15 months.</t>
  </si>
  <si>
    <t>The percentage of patients with schizophrenia, bipolar affective disorder and other psychoses who have a record of blood pressure in the preceding 15 months.</t>
  </si>
  <si>
    <t>The percentage of women (aged from 25 to 64 in England and Northern Ireland, from 20 to 60 in Scotland and from 20 to 64 in Wales) with schizophrenia, bipolar affective disorder and other psychoses whose notes record that a cervical screening test has been preformed in the preceding 5 years.</t>
  </si>
  <si>
    <t>The percentage of patients on lithium therapy with a record of serum creatinine and TSH in the preceding 9 months.</t>
  </si>
  <si>
    <t>The percentage of patients on lithium therapy with a record of lithium levels in the therapeutic range in the preceding 4 months.</t>
  </si>
  <si>
    <t>The percentage of patients aged 40 years and over with schizophrenia, bipolar affective disorder and other psychoses who have a record of total cholesterol:hdl ratio in the preceding 15 months</t>
  </si>
  <si>
    <t>The percentage of patients aged 40 years and over with schizophrenia, bipolar affective disorder and other psychoses who have a record of blood glucose or HbA1c in the preceding15 months</t>
  </si>
  <si>
    <t>The practice can produce a register of patients with asthma, excluding patients with asthma who have been prescribed no asthma-related drugs in the preceding 12 months</t>
  </si>
  <si>
    <t>The percentage of patients aged 8 years and over diagnosed as having asthma from 1 April 2006 with measures of variability or reversibility</t>
  </si>
  <si>
    <t>The percentage of patients with asthma who have had an asthma review in the preceding 15 months that includes an assessment of asthma control using the 3 RCP questions</t>
  </si>
  <si>
    <t>The percentage of patients with asthma between the ages of 14 and 19 years in whom there is a record of smoking status in the preceding 15 months</t>
  </si>
  <si>
    <t>The practice can produce a register of patients diagnosed with dementia</t>
  </si>
  <si>
    <t>The percentage of patients diagnosed with dementia whose care has been reviewed in the preceding 15 months</t>
  </si>
  <si>
    <t>The percentage of patients on the diabetes register and/or the CHD register for whom case finding for depression has been undertaken on one occasion during the preceding 15 months using the two standard screening questions</t>
  </si>
  <si>
    <t>In those patients with a new diagnosis of depression, recorded between the preceding 1 April to 31 March, the percentage of patients who have had an assessment of severity at the time of diagnosis using an assessment tool validated for use in primary care.</t>
  </si>
  <si>
    <t>In those patients with a new diagnosis of depression and assessment of severity recorded between the preceding 1 April to 31 March, the percentage of patients who have had a further assessment of severity 212 weeks (inclusive) after the initial recording of the assessment of severity. Both assessments should be completed using an assessment tool validated for use in primary care</t>
  </si>
  <si>
    <t>Chronic Kidney Disease</t>
  </si>
  <si>
    <t>CKD01 The practice can produce a register of patients aged 18 years and over with CKD. (US National Kidney Foundation: Stage 3 to 5 CKD)</t>
  </si>
  <si>
    <t>CKD02 The percentage of patients on the CKD register whose notes have a record of blood pressure in the preceding 15 months</t>
  </si>
  <si>
    <t>CKD03 The percentage of patients on the CKD register in whom the last blood pressure reading, measured in the preceding 15 months, is 140/85 or less</t>
  </si>
  <si>
    <t>CKD05 The percentage of patients on the CKD register with hypertension and proteinuria who are treated with an angiotensin converting enzyme inhibitor (ACE Inhibitor) or angiotensin receptor blocker (ARB)</t>
  </si>
  <si>
    <t>CKD06 The percentage of patients on the CKD register whose notes have a record of a urine albumin: creatinine ratio (or protein: creatinine ratio) test in the preceding 15 months</t>
  </si>
  <si>
    <t>Mental Health</t>
  </si>
  <si>
    <t>The percentage of patients with a new diagnosis of dementia recorded between the preceding 1 April to 31 March with a record of FBC, calcium, glucose, renal and liver function, thyroid function tests, serum vitamin B12 and folate levels recorded 6 months before or after entering on to the register</t>
  </si>
  <si>
    <t>Atrial Fibrillation</t>
  </si>
  <si>
    <t>AF01 The practice can produce a register of patients with Atrial Fibrillation</t>
  </si>
  <si>
    <t>AF05 The percentage of patients with Atrial Fibrillation in whom stroke risk has been assessed using the CHADS2 risk stratification scoring system in the preceding 15 months (excluding those whose previous CHADS2  score is greater than 1)</t>
  </si>
  <si>
    <t>AF06 In those patients with Atrial Fibrillation in whom there is a record of a CHADS2 score of 1  (latest in the preceding 15 months), the percentage of patients who are currently treated with anti-coagulation drug therapy or an anti-platelet therapy.</t>
  </si>
  <si>
    <t>AF07 In those patients with Atrial Fibrillation whose latest record of a CHADS2 score is greater than 1, the percentage of patients who are currently treated with anti-coagulation drug therapy</t>
  </si>
  <si>
    <t>Obesity</t>
  </si>
  <si>
    <t>OBESIT01 The practice can produce a register of patients aged 16 years and over with a BMI greater than or equal to 30 in the preceding 15 months</t>
  </si>
  <si>
    <t>Learning Disabilities</t>
  </si>
  <si>
    <t>LD01 The practice can produce a register of patients aged 18 years and over with learning disabilities</t>
  </si>
  <si>
    <t>LD02 The percentage of patients on the learning disability register with Down's Syndrome aged 18 years and over who have a record of blood TSH in the preceding 15 months (excluding those who are on the thyroid  disease register)</t>
  </si>
  <si>
    <t>Smoking</t>
  </si>
  <si>
    <t>SMOKE05 The percentage of patients with any or any combination of the following conditions: CHD, PAD, stroke or TIA, hypertension, diabetes, COPD, CKD, asthma, schizophrenia, bipolar affective disorder or other psychoses whose notes record smoking status in the preceding 15 months</t>
  </si>
  <si>
    <t>SMOKE06 The percentage of patients with any or any combination of the following conditions: CHD, PAD, stroke or TIA, hypertension, diabetes, COPD, CKD, asthma, schizophrenia, bipolar affective disorder or other psychoses who smoke whose notes contain a record that smoking cessation advice or referral to a specialist service, where available, has been offered within the preceding 15 months</t>
  </si>
  <si>
    <t>SMOKE07 The percentage of patients aged 15 years and over whose notes record smoking status in the preceding 27 months</t>
  </si>
  <si>
    <t>SMOKE08 The percentage of patients aged 15 years and over who are recorded as current smokers who have a record of an offer of support and treatment within the preceding 27 months</t>
  </si>
  <si>
    <t>Osteoporosis: secondary prevention of fragility fractures</t>
  </si>
  <si>
    <t>OST01 The practice can produce a register of patients: 1. Aged 50-74 years with a record of a fragility fracture after 1 April 2012 and a diagnosis of osteoporosis confirmed on DXA scan, and 2. Aged 75 years and over with a record of a fragility fracture after 1 April 2012</t>
  </si>
  <si>
    <t>OST02</t>
  </si>
  <si>
    <t>OST03</t>
  </si>
  <si>
    <t>Peripheral arterial disease</t>
  </si>
  <si>
    <t>PAD01</t>
  </si>
  <si>
    <t>The practice can produce a register of patients with peripheral arterial disease</t>
  </si>
  <si>
    <t>PAD02</t>
  </si>
  <si>
    <t>PAD03</t>
  </si>
  <si>
    <t>PAD04</t>
  </si>
  <si>
    <t xml:space="preserve">The percentage of patients with peripheral arterial disease in whom the last measured total cholesterol </t>
  </si>
  <si>
    <t>IO (measured in preceding 15 months) is 5.0mmol/l or less</t>
  </si>
  <si>
    <t>Records and Information</t>
  </si>
  <si>
    <t>RECORD03 The practice has a system for transferring and acting on information about patients seen by other doctors out of hours</t>
  </si>
  <si>
    <t>RECORD08 There is a designated place for the recording of drug allergies and adverse reactions in the notes and these are clearly recorded</t>
  </si>
  <si>
    <t>RECORD09</t>
  </si>
  <si>
    <t>For repeat medicines, an indication for the drug can be identified in the records (for drugs added to repeat prescription with effect from 1 April 2004). Minimum standard 80 per cent</t>
  </si>
  <si>
    <t>RECORD11 The blood pressure of patients aged 45 years and over is recorded in the preceding 5 years for at least 65% of patients</t>
  </si>
  <si>
    <t>RECORD13</t>
  </si>
  <si>
    <t>There is a system to alert the out of hours service or duty doctor to patients dying at home</t>
  </si>
  <si>
    <t>RECORD15</t>
  </si>
  <si>
    <t>The practice has up to date clinical summaries in at least 60 per cent of patient records</t>
  </si>
  <si>
    <t>RECORD17 The blood pressure of patients aged 45 years and over is recorded in the preceding 5 years for at least 80% of patients</t>
  </si>
  <si>
    <t>RECORD18</t>
  </si>
  <si>
    <t>The practice has up to date clinical summaries in at least 80 per cent of patient records</t>
  </si>
  <si>
    <t>RECORD19</t>
  </si>
  <si>
    <t>per cent of newly registered patients have had their notes summarised within eight weeks of receipt by the practice</t>
  </si>
  <si>
    <t>RECORD20</t>
  </si>
  <si>
    <t>The practice has up to date clinical summaries in at least 70% of patient records</t>
  </si>
  <si>
    <t>EDUCAT05</t>
  </si>
  <si>
    <t>There is a record of all practice-employed staff having attended training/updating in basic life support skills in the preceding 36 months</t>
  </si>
  <si>
    <t>EDUCAT06</t>
  </si>
  <si>
    <t>The practice conducts an annual review of patient complaints and suggestions to ascertain general learning points which are shared with the team</t>
  </si>
  <si>
    <t>EDUCAT07</t>
  </si>
  <si>
    <t>The practice has undertaken a minimum of 12 significant event reviews in the preceding 3 years which could include: Any death occurring  in the practice premises, New cancer diagnoses, Deaths where terminal care has taken place at home, Any suicides, Admissions under the Mental Health Act, Child protection cases, Medication errors, A significant event occuring when a patient may have been subjected to harm, had the circumstance/outcome been different (near miss)</t>
  </si>
  <si>
    <t>EDUCAT08</t>
  </si>
  <si>
    <t>All practice-employed nurses have personal learning plans which have been reviewed at annual appraisal</t>
  </si>
  <si>
    <t>EDUCAT09</t>
  </si>
  <si>
    <t>All practice-employed non-clinical team members have an annual appraisal</t>
  </si>
  <si>
    <t>EDUCAT10</t>
  </si>
  <si>
    <t>The practice has undertaken a minimum of 3 significant event reviews within the preceding year</t>
  </si>
  <si>
    <t>EDUCAT11</t>
  </si>
  <si>
    <t xml:space="preserve">There is a record of all practice-employed clinical staff and clinical partners having attended </t>
  </si>
  <si>
    <t>MANAGE01</t>
  </si>
  <si>
    <t xml:space="preserve">Individual healthcare professionals have access to information on local procedures relating to Child </t>
  </si>
  <si>
    <t>Protection</t>
  </si>
  <si>
    <t>MANAGE02</t>
  </si>
  <si>
    <t>There are clearly defined arrangements for backing up computer data, back-up verification, safe storage of back-up tapes and authorisation for loading programmes where a computer is used</t>
  </si>
  <si>
    <t>MANAGE03</t>
  </si>
  <si>
    <t>The hepatitis B status of all doctors and relevant practice employed staff is recorded and immunisation recommended if required in accordance with national guidance</t>
  </si>
  <si>
    <t>MANAGE05</t>
  </si>
  <si>
    <t>The practice offers a range of appointment times to patients which as a minimum should include morning and afternoon appointments 5 mornings and 4 afternoons per week except where agreed with the PCO</t>
  </si>
  <si>
    <t>MANAGE07</t>
  </si>
  <si>
    <t>The practice has systems in place to ensure regular and appropriate inspection, calibration, maintenance and replacement of equipment including: a defined responsible person, clear recording, systematic preplanned schedules, reporting of faults</t>
  </si>
  <si>
    <t>MANAGE09</t>
  </si>
  <si>
    <t>The practice has a protocol for the identification of carers and a mechanism for the referral of carers for social services assessment</t>
  </si>
  <si>
    <t>MANAGE10</t>
  </si>
  <si>
    <t>There is a written procedure manual that includes staff employment policies including equal opportunities, bullying and harassment and sickness absence (including illegal drugs, alcohol and stress) to which staff have access</t>
  </si>
  <si>
    <t>Information for Patients</t>
  </si>
  <si>
    <t>COMMUN05</t>
  </si>
  <si>
    <t>The practice supports smokers in stopping smoking by a strategy, which includes providing literature and offering appropriate therapy</t>
  </si>
  <si>
    <t>Education and Training</t>
  </si>
  <si>
    <t>training/updating in basic life support skills in the preceding 18 months</t>
  </si>
  <si>
    <t>Practice Management</t>
  </si>
  <si>
    <t>Medicines Management</t>
  </si>
  <si>
    <t>MED02</t>
  </si>
  <si>
    <t>The practice possesses the equipment and in-date emergency drugs to treat anaphylaxis</t>
  </si>
  <si>
    <t>MED03</t>
  </si>
  <si>
    <t>There is a system for checking expiry dates of emergency drugs on at least an annual basis</t>
  </si>
  <si>
    <t>MED04</t>
  </si>
  <si>
    <t>The number of hours from requesting a prescription to availability for collection by the patient is 72 hours or less (excluding weekends and bank/local holidays)</t>
  </si>
  <si>
    <t>MED06</t>
  </si>
  <si>
    <t>The practice meets with the PCO prescribing adviser at least annually and agrees up to three actions related to prescribing</t>
  </si>
  <si>
    <t>MED08</t>
  </si>
  <si>
    <t>The number of hours from requesting a prescription to availability for collection by the patient is 48 hours or less (excluding weekends and bank/local holidays)</t>
  </si>
  <si>
    <t>MED10</t>
  </si>
  <si>
    <t>The practice meets with the PCO prescribing adviser at least annually, has agreed up to three actions related to prescribing and subsequently provided evidence of change</t>
  </si>
  <si>
    <t>MED11</t>
  </si>
  <si>
    <t>A medication review is recorded in the notes in the preceding 15 months for all patients being prescribed 4 or more repeat medicines Standard 80%</t>
  </si>
  <si>
    <t>MED12</t>
  </si>
  <si>
    <t>A medication review is recorded in the notes in the preceding 15 months for all patients being prescribed repeat medicines Standard 80%</t>
  </si>
  <si>
    <t>Quality and Productivity</t>
  </si>
  <si>
    <t>QAP06</t>
  </si>
  <si>
    <t>The practice meets internally to review the data on secondary care outpatient referrals provided by the PCO</t>
  </si>
  <si>
    <t>QAP07</t>
  </si>
  <si>
    <t xml:space="preserve">The practice participates in an external peer review with a group of practices to compare its secondary care </t>
  </si>
  <si>
    <t xml:space="preserve">outpatient referral data either with practices in the group of practices or with practices in the PCO area and </t>
  </si>
  <si>
    <t>proposes areas for commissioning or service design improvements to the PCO</t>
  </si>
  <si>
    <t>QAP08</t>
  </si>
  <si>
    <t xml:space="preserve">The practice engages with the development of and follows 3 agreed care pathways for improving the management of patients in the primary care setting (unless in individual cases they justify clinical reasons </t>
  </si>
  <si>
    <t xml:space="preserve">for not doing this) to avoid inappropriate outpatient referrals  and produces a report of the action taken to </t>
  </si>
  <si>
    <t>the PCO no later than 31 March 2012</t>
  </si>
  <si>
    <t>QAP09</t>
  </si>
  <si>
    <t>The practice meets internally to review the data on emergency admissions provided by the PCO</t>
  </si>
  <si>
    <t>QAP10</t>
  </si>
  <si>
    <t>The practice participates in an external peer review with a group of practices to compare its data on emergency admissions either with practices in the group of practices or practices in the PCO area and proposes areas for commissioning or service design improvements to the PCO</t>
  </si>
  <si>
    <t>QAP11</t>
  </si>
  <si>
    <t>The practice engages with the development of and follows 3 agreed care pathways (unless in individual cases they justify clinical reasons for not doing this) in the management and treatment of patients in aiming to avoid emergency admissions and produces a report of the action taken to the PCO no later than 31 March 2013</t>
  </si>
  <si>
    <t>QAP12</t>
  </si>
  <si>
    <t>The practice meets internally to review the data on accident and emergency attendances provided by the PCO no later than 31 July 2012. The review will include consideration of whether access to clinicians in the practice is appropriate, in light of the patterns on accident and emergency attendance.</t>
  </si>
  <si>
    <t>QAP13</t>
  </si>
  <si>
    <t>The practice participates in an external peer review with a group of practices to compare its data on accident and emergency attendances either with practices in the group of practices or practices in the PCO area and agrees an improvement plan firstly with the group and then with the PCO no later than 30 September 2012. The review should include, if appropriate, proposals for improvement to access arrangements in the practice in order to reduce avoidable accident and emergency attendances and may also include proposals for commissioning or service design improvements to the PCO.</t>
  </si>
  <si>
    <t>QAP14</t>
  </si>
  <si>
    <t>The practice implements the improvement plan that aims to reduce avoidable accident and emergency attendances and produces a report of the action taken to the PCO no later than 31 March 2013</t>
  </si>
  <si>
    <t>Patient Experience Domain</t>
  </si>
  <si>
    <t>Patient Experience</t>
  </si>
  <si>
    <t>PE01</t>
  </si>
  <si>
    <t>The length of routine booked appointments with the doctors in the practice is not less than 10 minutes.  [If the practice routinely sees extras during booked surgeries, then the average booked consultation length should allow for the average number of extras seen in a surgery session.  If the extras are seen at the end, then it is not necessary to make this adjustment.] For practices with only an open surgery system, the average face to face time spent by the GP with the patient is at least 8 minutes.  Practices that routinely operate a mixed economy of booked and open surgeries should report on both criteria.</t>
  </si>
  <si>
    <t>Additional Services Domain</t>
  </si>
  <si>
    <t>Cervical Screening</t>
  </si>
  <si>
    <t>CS01</t>
  </si>
  <si>
    <t>The percentage of women (aged from 25 to 64 in England and Northern Ireland, from 20 to 60 in Scotland and from 20 to 64 in Wales) whose notes record that a cervical screening test has been performed in the preceding 5 years</t>
  </si>
  <si>
    <t>CS05</t>
  </si>
  <si>
    <t>The practice has a system for informing all women of the results of cervical smears</t>
  </si>
  <si>
    <t>CS06</t>
  </si>
  <si>
    <t>The practice has a policy for auditing its cervical screening service, and performs an audit of inadequate cervical smears in relation to individual smear-takers at least every 2 years</t>
  </si>
  <si>
    <t>CS07 The practice has a protocol that is in line with national guidance and practice for the management of cervical screening, which includes staff training, management of patient call/recall, exception reporting and the regular monitoring of inadequate smear rates</t>
  </si>
  <si>
    <t>Child Health Surveillance</t>
  </si>
  <si>
    <t>CHS01</t>
  </si>
  <si>
    <t>Child development checks are offered at intervals that are consistent with national guidelines and policy</t>
  </si>
  <si>
    <t>Maternity Services</t>
  </si>
  <si>
    <t>MAT01</t>
  </si>
  <si>
    <t>Ante-natal care and screening are offered according to current local guidelines</t>
  </si>
  <si>
    <t>Contraceptive Services</t>
  </si>
  <si>
    <t>SH01</t>
  </si>
  <si>
    <t xml:space="preserve">The practice can produce a register of women who have been prescribed any method of contraception at </t>
  </si>
  <si>
    <t>least once in the last year, or other appropriate interval e.g. last 5 years for an IUS</t>
  </si>
  <si>
    <t>SH02</t>
  </si>
  <si>
    <t>The percentage of women prescribed an oral or patch contraceptive method who have also received information from the practice about long acting reversible methods of contraception in the preceding 15 months</t>
  </si>
  <si>
    <t>SH03</t>
  </si>
  <si>
    <t>The percentage of women prescribed emergency hormonal contraception at least once in the year by the practice who have received information from the practice about long acting reversible methods of contraception at the time of, or within 1 month of, the prescription</t>
  </si>
  <si>
    <t>indicator_code</t>
  </si>
  <si>
    <t>indicator_description</t>
  </si>
  <si>
    <t>indicator_point_value</t>
  </si>
  <si>
    <t>indicagor_group_code</t>
  </si>
  <si>
    <t>indicator_group_description</t>
  </si>
  <si>
    <t>domain_code</t>
  </si>
  <si>
    <t>domain_description</t>
  </si>
  <si>
    <t>patient_list_type</t>
  </si>
  <si>
    <t>TOTAL</t>
  </si>
  <si>
    <t>Clinical</t>
  </si>
  <si>
    <t>CHD01</t>
  </si>
  <si>
    <t>CL</t>
  </si>
  <si>
    <t>CHD</t>
  </si>
  <si>
    <t>The percentage of patients aged between 50 and 74 years, with a fragility fracture, in whom osteoporosis is PD confirmed on DXA scan, who are currently treated with an appropriate bone-sparing agent</t>
  </si>
  <si>
    <t>The percentage of patients aged 75 years and over with a fragility fracture, who are currently treated with PD an appropriate bone-sparing agent</t>
  </si>
  <si>
    <t>PP</t>
  </si>
  <si>
    <t>PP01 In those patients with a new diagnosis of hypertension (excluding those with pre-existing CHD, diabetes, stroke and/or TIA) recorded between the preceding 1 April to 31 March: the percentage of patients  aged 30 to 74 years who have had a face to face cardiovascular risk assessment at the outset of diagnosis (within 3 months of the initial diagnosis) using an agreed risk assessment tool</t>
  </si>
  <si>
    <t>HF</t>
  </si>
  <si>
    <t>Hypertension</t>
  </si>
  <si>
    <t>BP01</t>
  </si>
  <si>
    <t>DM</t>
  </si>
  <si>
    <t>BP</t>
  </si>
  <si>
    <t>STROKE</t>
  </si>
  <si>
    <t>COPD</t>
  </si>
  <si>
    <t>EPILEP</t>
  </si>
  <si>
    <t>THYROI</t>
  </si>
  <si>
    <t>CANCER</t>
  </si>
  <si>
    <t>PC</t>
  </si>
  <si>
    <t>MH</t>
  </si>
  <si>
    <t>ASTHMA</t>
  </si>
  <si>
    <t>DEM</t>
  </si>
  <si>
    <t>DEP</t>
  </si>
  <si>
    <t>CKD</t>
  </si>
  <si>
    <t>AF</t>
  </si>
  <si>
    <t>OBESIT</t>
  </si>
  <si>
    <t>LD</t>
  </si>
  <si>
    <t>SMOKE</t>
  </si>
  <si>
    <t>OST</t>
  </si>
  <si>
    <t>PAD</t>
  </si>
  <si>
    <t>The practice can produce a register of patients with coronary heart disease</t>
  </si>
  <si>
    <t>CHD06</t>
  </si>
  <si>
    <t>The percentage of patients with coronary heart disease in whom the last blood pressure reading (measured in the preceding 15 months) is 150/90 or less</t>
  </si>
  <si>
    <t>CHD08</t>
  </si>
  <si>
    <t>The percentage of patients with coronary heart disease whose last measured total cholesterol (measured in the preceding 15 months) is 5 mmol/l or less</t>
  </si>
  <si>
    <t>CHD09</t>
  </si>
  <si>
    <t>The percentage of patients with coronary heart disease with a record in the preceding 15 months that aspirin, an alternative anti-platelet therapy, or an anti-coagulant is being taken</t>
  </si>
  <si>
    <t>CHD10</t>
  </si>
  <si>
    <t>The percentage of patients with coronary heart disease who are currently treated with a beta-blocker</t>
  </si>
  <si>
    <t>CHD12</t>
  </si>
  <si>
    <t>The percentage of patients with coronary heart disease who have had influenza immunisation in the preceding 1 September to 31 March</t>
  </si>
  <si>
    <t>CHD14</t>
  </si>
  <si>
    <t>The percentage of patients with a history of myocardial infarction (from 1 April 2011) currently treated with an ACE inhibitor (or ARB if ACE intolerant), aspirin or an alternative anti-platelet therapy, beta-blocker and statin</t>
  </si>
  <si>
    <t>PP01</t>
  </si>
  <si>
    <t>In those patients with a new diagnosis of hypertension (excluding those with pre-existing CHD, diabetes, stroke and/or TIA) recorded between the preceding 1 April to 31 March: the percentage of patients  aged 30 to 74 years who have had a face to face cardiovascular risk assessment at the outset of diagnosis (within 3 months of the initial diagnosis) using an agreed risk assessment tool</t>
  </si>
  <si>
    <t>PP02</t>
  </si>
  <si>
    <t>The percentage of patients diagnosed with hypertension (diagnosed after 1 April 2009) who are given lifestyle advice in the preceding 15 months for: increasing physical activity, smoking cessation, safe alcohol consumption and healthy diet</t>
  </si>
  <si>
    <t>HF01</t>
  </si>
  <si>
    <t>The practice can produce a register of patients with heart failure</t>
  </si>
  <si>
    <t>HF02</t>
  </si>
  <si>
    <t>The percentage of patients with a diagnosis of heart failure (diagnosed after the 1st April 2006) which has been confirmed by an echocardiogram or by specialist assessment</t>
  </si>
  <si>
    <t>HF03</t>
  </si>
  <si>
    <t>The percentage of patients with a current diagnosis of heart failure due to Left Ventricular Dysfunction (LVD) who are currently treated with an ACE inhibitor or Angiotensin Receptor Blocker (ARB), who can tolerate therapy and for whom there is no contraindication.</t>
  </si>
  <si>
    <t>HF04</t>
  </si>
  <si>
    <t>The percentage of patients with a current diagnosis of heart failure due to LVD who are currently treated with an ACE inhibitor or Angiotensin Receptor Blocker, who are additionally treated with a beta-blocker licensed for heart failure, or recorded as intolerant to or having a contraindication to beta-blockers</t>
  </si>
  <si>
    <t>STROKE01</t>
  </si>
  <si>
    <t>The practice can produce a register of patients with Stroke or TIA</t>
  </si>
  <si>
    <t>CKD01</t>
  </si>
  <si>
    <t>The practice can produce a register of patients aged 18 years and over with CKD. (US National Kidney Foundation: Stage 3 to 5 CKD)</t>
  </si>
  <si>
    <t>CKD02</t>
  </si>
  <si>
    <t>The percentage of patients on the CKD register whose notes have a record of blood pressure in the preceding 15 months</t>
  </si>
  <si>
    <t>CKD03</t>
  </si>
  <si>
    <t>The percentage of patients on the CKD register in whom the last blood pressure reading, measured in the preceding 15 months, is 140/85 or less</t>
  </si>
  <si>
    <t>CKD05</t>
  </si>
  <si>
    <t>The percentage of patients on the CKD register with hypertension and proteinuria who are treated with an angiotensin converting enzyme inhibitor (ACE Inhibitor) or angiotensin receptor blocker (ARB)</t>
  </si>
  <si>
    <t>CKD06</t>
  </si>
  <si>
    <t>The percentage of patients on the CKD register whose notes have a record of a urine albumin: creatinine ratio (or protein: creatinine ratio) test in the preceding 15 months</t>
  </si>
  <si>
    <t>AF01</t>
  </si>
  <si>
    <t>The practice can produce a register of patients with Atrial Fibrillation</t>
  </si>
  <si>
    <t>AF05</t>
  </si>
  <si>
    <t>The percentage of patients with Atrial Fibrillation in whom stroke risk has been assessed using the CHADS2 risk stratification scoring system in the preceding 15 months (excluding those whose previous CHADS2  score is greater than 1)</t>
  </si>
  <si>
    <t>AF06</t>
  </si>
  <si>
    <t>In those patients with Atrial Fibrillation in whom there is a record of a CHADS2 score of 1  (latest in the preceding 15 months), the percentage of patients who are currently treated with anti-coagulation drug therapy or an anti-platelet therapy.</t>
  </si>
  <si>
    <t>AF07</t>
  </si>
  <si>
    <t>In those patients with Atrial Fibrillation whose latest record of a CHADS2 score is greater than 1, the percentage of patients who are currently treated with anti-coagulation drug therapy</t>
  </si>
  <si>
    <t>LD01</t>
  </si>
  <si>
    <t>LD02</t>
  </si>
  <si>
    <t>SMOKE05</t>
  </si>
  <si>
    <t>SMOKE06</t>
  </si>
  <si>
    <t>SMOKE07</t>
  </si>
  <si>
    <t>SMOKE08</t>
  </si>
  <si>
    <t>OST01</t>
  </si>
  <si>
    <t>The percentage of patients with diabetes who have a record of micro-albuminuria testing in the preceding 15 months</t>
  </si>
  <si>
    <t>The percentage of patients with diabetes with a record of  neuropathy testing in the preceding 15 months</t>
  </si>
  <si>
    <t>The percentage of patients with peripheral arterial disease with a record in the preceding 15 months that aspirin or an alternative anti-platelet is being taken</t>
  </si>
  <si>
    <t>The percentage of patients with peripheral arterial disease in whom the last blood pressure reading (measured in the preceding 15 months) is 150/90 or less</t>
  </si>
  <si>
    <t>OBESIT01</t>
  </si>
  <si>
    <t>The practice can produce a register of patients aged 16 years and over with a BMI greater than or equal to 30 in the preceding 15 months</t>
  </si>
  <si>
    <t>The practice can produce a register of patients aged 18 years and over with learning disabilities</t>
  </si>
  <si>
    <t>The percentage of patients on the learning disability register with Down's Syndrome aged 18 years and over who have a record of blood TSH in the preceding 15 months (excluding those who are on the thyroid  disease register)</t>
  </si>
  <si>
    <t>The percentage of patients with any or any combination of the following conditions: CHD, PAD, stroke or TIA, hypertension, diabetes, COPD, CKD, asthma, schizophrenia, bipolar affective disorder or other psychoses whose notes record smoking status in the preceding 15 months</t>
  </si>
  <si>
    <t>The percentage of patients with any or any combination of the following conditions: CHD, PAD, stroke or TIA, hypertension, diabetes, COPD, CKD, asthma, schizophrenia, bipolar affective disorder or other psychoses who smoke whose notes contain a record that smoking cessation advice or referral to a specialist service, where available, has been offered within the preceding 15 months</t>
  </si>
  <si>
    <t>The percentage of patients aged 15 years and over whose notes record smoking status in the preceding 27 months</t>
  </si>
  <si>
    <t>The percentage of patients aged 15 years and over who are recorded as current smokers who have a record of an offer of support and treatment within the preceding 27 months</t>
  </si>
  <si>
    <t>The practice can produce a register of patients: 1. Aged 50-74 years with a record of a fragility fracture after 1 April 2012 and a diagnosis of osteoporosis confirmed on DXA scan, and 2. Aged 75 years and over with a record of a fragility fracture after 1 April 2012</t>
  </si>
  <si>
    <t>indicator_group_code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</si>
</sst>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9" x14ac:knownFonts="1">
    <font>
      <sz val="10"/>
      <color theme="1"/>
      <name val="Arial"/>
      <family val="2"/>
    </font>
    <font>
      <u/>
      <sz val="10"/>
      <color theme="10"/>
      <name val="Arial"/>
      <family val="2"/>
    </font>
    <font>
      <b/>
      <sz val="12"/>
      <color theme="1"/>
      <name val="Arial"/>
      <family val="2"/>
    </font>
    <font>
      <b/>
      <sz val="10"/>
      <color theme="1"/>
      <name val="Arial"/>
      <family val="2"/>
    </font>
    <font>
      <sz val="12"/>
      <color rgb="FF000000"/>
      <name val="Arial"/>
      <family val="2"/>
    </font>
    <font>
      <b/>
      <sz val="8.5"/>
      <color rgb="FFFFFFFF"/>
      <name val="Arial"/>
      <family val="2"/>
    </font>
    <font>
      <b/>
      <sz val="8.5"/>
      <color rgb="FF000000"/>
      <name val="Arial"/>
      <family val="2"/>
    </font>
    <font>
      <sz val="8"/>
      <color rgb="FF000000"/>
      <name val="Arial"/>
      <family val="2"/>
    </font>
    <font>
      <sz val="8.5"/>
      <color rgb="FF000000"/>
      <name val="Arial"/>
      <family val="2"/>
    </font>
  </fonts>
  <fills count="6">
    <fill>
      <patternFill patternType="none"/>
    </fill>
    <fill>
      <patternFill patternType="gray125"/>
    </fill>
    <fill>
      <patternFill patternType="solid">
        <fgColor theme="0"/>
        <bgColor indexed="64"/>
      </patternFill>
    </fill>
    <fill>
      <patternFill patternType="solid">
        <fgColor rgb="FF003350"/>
        <bgColor indexed="64"/>
      </patternFill>
    </fill>
    <fill>
      <patternFill patternType="solid">
        <fgColor rgb="FFFFFFFF"/>
        <bgColor indexed="64"/>
      </patternFill>
    </fill>
    <fill>
      <patternFill patternType="solid">
        <fgColor rgb="FFFFFF00"/>
        <bgColor indexed="64"/>
      </patternFill>
    </fill>
  </fills>
  <borders count="3">
    <border>
      <left/>
      <right/>
      <top/>
      <bottom/>
      <diagonal/>
    </border>
    <border>
      <left/>
      <right/>
      <top/>
      <bottom style="thin">
        <color auto="1"/>
      </bottom>
      <diagonal/>
    </border>
    <border>
      <left/>
      <right/>
      <top style="thin">
        <color theme="1"/>
      </top>
      <bottom style="thin">
        <color auto="1"/>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2" borderId="0" xfId="0" applyFill="1"/>
    <xf numFmtId="0" fontId="1" fillId="2" borderId="0" xfId="1" applyFill="1"/>
    <xf numFmtId="0" fontId="0" fillId="2" borderId="0" xfId="0" applyFill="1" applyAlignment="1"/>
    <xf numFmtId="0" fontId="2" fillId="2" borderId="0" xfId="0" applyFont="1" applyFill="1"/>
    <xf numFmtId="164" fontId="0" fillId="2" borderId="0" xfId="0" applyNumberFormat="1" applyFill="1" applyAlignment="1">
      <alignment horizontal="left"/>
    </xf>
    <xf numFmtId="0" fontId="0" fillId="0" borderId="0" xfId="0" applyFill="1"/>
    <xf numFmtId="0" fontId="0" fillId="0" borderId="0" xfId="0" applyAlignment="1">
      <alignment vertical="center" wrapText="1"/>
    </xf>
    <xf numFmtId="0" fontId="4" fillId="3" borderId="0" xfId="0" applyFont="1" applyFill="1" applyAlignment="1">
      <alignment horizontal="left" vertical="center" wrapText="1" indent="1"/>
    </xf>
    <xf numFmtId="0" fontId="6" fillId="4" borderId="0" xfId="0" applyFont="1" applyFill="1" applyAlignment="1">
      <alignment horizontal="left" vertical="center" wrapText="1" indent="1"/>
    </xf>
    <xf numFmtId="0" fontId="7" fillId="4" borderId="0" xfId="0" applyFont="1" applyFill="1" applyAlignment="1">
      <alignment horizontal="left" vertical="center" wrapText="1" indent="1"/>
    </xf>
    <xf numFmtId="0" fontId="7" fillId="4" borderId="0" xfId="0" applyFont="1" applyFill="1" applyAlignment="1">
      <alignment horizontal="justify" vertical="center" wrapText="1"/>
    </xf>
    <xf numFmtId="0" fontId="7" fillId="0" borderId="0" xfId="0" applyFont="1" applyAlignment="1">
      <alignment vertical="center" wrapText="1"/>
    </xf>
    <xf numFmtId="0" fontId="0" fillId="0" borderId="0" xfId="0" applyAlignment="1">
      <alignment vertical="top" wrapText="1"/>
    </xf>
    <xf numFmtId="0" fontId="7" fillId="0" borderId="0" xfId="0" applyFont="1" applyAlignment="1">
      <alignment horizontal="justify" vertical="center" wrapText="1"/>
    </xf>
    <xf numFmtId="0" fontId="4" fillId="0" borderId="0" xfId="0" applyFont="1" applyAlignment="1">
      <alignment horizontal="right" vertical="center" wrapText="1"/>
    </xf>
    <xf numFmtId="0" fontId="6" fillId="0" borderId="0" xfId="0" applyFont="1" applyAlignment="1">
      <alignment vertical="center" wrapText="1"/>
    </xf>
    <xf numFmtId="0" fontId="7" fillId="0" borderId="0" xfId="0" applyFont="1" applyAlignment="1">
      <alignment horizontal="left" vertical="center" wrapText="1" indent="9"/>
    </xf>
    <xf numFmtId="0" fontId="8" fillId="0" borderId="0" xfId="0" applyFont="1"/>
    <xf numFmtId="0" fontId="7" fillId="0" borderId="0" xfId="0" applyFont="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xf numFmtId="0" fontId="7" fillId="0" borderId="0" xfId="0" applyFont="1" applyAlignment="1">
      <alignment horizontal="left" vertical="center"/>
    </xf>
    <xf numFmtId="0" fontId="0" fillId="0" borderId="0" xfId="0" applyAlignment="1"/>
    <xf numFmtId="0" fontId="0" fillId="0" borderId="0" xfId="0" applyAlignment="1">
      <alignment horizontal="left"/>
    </xf>
    <xf numFmtId="0" fontId="7" fillId="0" borderId="0" xfId="0" applyFont="1" applyAlignment="1">
      <alignment horizontal="left"/>
    </xf>
    <xf numFmtId="0" fontId="5" fillId="0" borderId="0" xfId="0" applyFont="1" applyAlignment="1">
      <alignment vertical="center"/>
    </xf>
    <xf numFmtId="0" fontId="4" fillId="0" borderId="0" xfId="0" applyFont="1" applyAlignment="1"/>
    <xf numFmtId="0" fontId="5" fillId="3" borderId="0" xfId="0" applyFont="1" applyFill="1" applyAlignment="1">
      <alignment vertical="center" wrapText="1"/>
    </xf>
    <xf numFmtId="0" fontId="6" fillId="4" borderId="0" xfId="0" applyFont="1" applyFill="1" applyAlignment="1">
      <alignment vertical="center" wrapText="1"/>
    </xf>
    <xf numFmtId="0" fontId="7" fillId="4" borderId="0" xfId="0" applyFont="1" applyFill="1" applyAlignment="1">
      <alignment vertical="center" wrapText="1"/>
    </xf>
    <xf numFmtId="0" fontId="3" fillId="0" borderId="0" xfId="0" applyFont="1" applyAlignment="1">
      <alignment vertical="top" wrapText="1"/>
    </xf>
    <xf numFmtId="0" fontId="0" fillId="2" borderId="0" xfId="0" applyFill="1" applyAlignment="1">
      <alignment vertical="top"/>
    </xf>
    <xf numFmtId="0" fontId="0" fillId="2" borderId="0" xfId="0" applyFill="1" applyAlignment="1">
      <alignment vertical="top" wrapText="1"/>
    </xf>
    <xf numFmtId="0" fontId="3" fillId="2" borderId="1" xfId="0" applyFont="1" applyFill="1" applyBorder="1" applyAlignment="1">
      <alignment vertical="top" wrapText="1"/>
    </xf>
    <xf numFmtId="0" fontId="0" fillId="5" borderId="0" xfId="0" applyFill="1" applyAlignment="1">
      <alignment vertical="top"/>
    </xf>
    <xf numFmtId="0" fontId="0" fillId="0" borderId="0" xfId="0" applyAlignment="1">
      <alignment wrapText="1"/>
    </xf>
    <xf numFmtId="0" fontId="0" fillId="2" borderId="0" xfId="0" applyFill="1" applyAlignment="1">
      <alignment wrapText="1"/>
    </xf>
    <xf numFmtId="0" fontId="0" fillId="5" borderId="0" xfId="0" applyFill="1"/>
    <xf numFmtId="0" fontId="3" fillId="2" borderId="1" xfId="0" applyFont="1" applyFill="1" applyBorder="1" applyAlignment="1">
      <alignment vertical="top"/>
    </xf>
    <xf numFmtId="0" fontId="3" fillId="2" borderId="2" xfId="0" applyFont="1" applyFill="1" applyBorder="1" applyAlignment="1">
      <alignment vertical="top"/>
    </xf>
    <xf numFmtId="0" fontId="0" fillId="2" borderId="0" xfId="0" applyFont="1" applyFill="1" applyBorder="1" applyAlignment="1"/>
    <xf numFmtId="0" fontId="0" fillId="5" borderId="0" xfId="0" applyFont="1" applyFill="1" applyBorder="1" applyAlignment="1"/>
    <xf numFmtId="0" fontId="0" fillId="2" borderId="0" xfId="0" applyFont="1" applyFill="1" applyBorder="1" applyAlignment="1">
      <alignment vertical="top"/>
    </xf>
    <xf numFmtId="0" fontId="0" fillId="5" borderId="0" xfId="0" applyFont="1" applyFill="1" applyBorder="1" applyAlignment="1">
      <alignment vertical="top"/>
    </xf>
  </cellXfs>
  <cellStyles count="2">
    <cellStyle name="Hyperlink" xfId="1" builtinId="8"/>
    <cellStyle name="Normal" xfId="0" builtinId="0"/>
  </cellStyles>
  <dxfs count="44">
    <dxf>
      <fill>
        <patternFill patternType="solid">
          <fgColor indexed="64"/>
          <bgColor theme="0"/>
        </patternFill>
      </fill>
      <alignment horizontal="general" vertical="top" textRotation="0" wrapText="0" indent="0" justifyLastLine="0" shrinkToFit="0" readingOrder="0"/>
    </dxf>
    <dxf>
      <fill>
        <patternFill patternType="solid">
          <fgColor indexed="64"/>
          <bgColor theme="0"/>
        </patternFill>
      </fill>
      <alignment horizontal="general" vertical="top" textRotation="0" wrapText="0" indent="0" justifyLastLine="0" shrinkToFit="0" readingOrder="0"/>
    </dxf>
    <dxf>
      <fill>
        <patternFill patternType="solid">
          <fgColor indexed="64"/>
          <bgColor theme="0"/>
        </patternFill>
      </fill>
      <alignment horizontal="general" vertical="top" textRotation="0" wrapText="0" indent="0" justifyLastLine="0" shrinkToFit="0" readingOrder="0"/>
    </dxf>
    <dxf>
      <fill>
        <patternFill patternType="solid">
          <fgColor indexed="64"/>
          <bgColor theme="0"/>
        </patternFill>
      </fill>
      <alignment horizontal="general" vertical="top" textRotation="0" wrapText="0" indent="0" justifyLastLine="0" shrinkToFit="0" readingOrder="0"/>
    </dxf>
    <dxf>
      <fill>
        <patternFill patternType="solid">
          <fgColor indexed="64"/>
          <bgColor theme="0"/>
        </patternFill>
      </fill>
      <alignment horizontal="general" vertical="top" textRotation="0" wrapText="0" indent="0" justifyLastLine="0" shrinkToFit="0" readingOrder="0"/>
    </dxf>
    <dxf>
      <fill>
        <patternFill patternType="solid">
          <fgColor indexed="64"/>
          <bgColor theme="0"/>
        </patternFill>
      </fill>
      <alignment horizontal="general" vertical="top" textRotation="0" wrapText="0" indent="0" justifyLastLine="0" shrinkToFit="0" readingOrder="0"/>
    </dxf>
    <dxf>
      <fill>
        <patternFill patternType="solid">
          <fgColor indexed="64"/>
          <bgColor theme="0"/>
        </patternFill>
      </fill>
      <alignment horizontal="general" vertical="top" textRotation="0" wrapText="0" indent="0" justifyLastLine="0" shrinkToFit="0" readingOrder="0"/>
    </dxf>
    <dxf>
      <fill>
        <patternFill patternType="solid">
          <fgColor indexed="64"/>
          <bgColor theme="0"/>
        </patternFill>
      </fill>
      <alignment horizontal="general" vertical="top" textRotation="0" wrapText="0" indent="0" justifyLastLine="0" shrinkToFit="0" readingOrder="0"/>
    </dxf>
    <dxf>
      <fill>
        <patternFill patternType="solid">
          <fgColor rgb="FFFFFF00"/>
          <bgColor rgb="FF000000"/>
        </patternFill>
      </fill>
    </dxf>
    <dxf>
      <fill>
        <patternFill patternType="solid">
          <fgColor indexed="64"/>
          <bgColor theme="0"/>
        </patternFill>
      </fill>
      <alignment horizontal="general"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solid">
          <fgColor indexed="64"/>
          <bgColor theme="0"/>
        </patternFill>
      </fill>
      <alignment horizontal="general" vertical="top" textRotation="0" wrapText="0" indent="0" justifyLastLine="0" shrinkToFit="0" readingOrder="0"/>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1"/>
      </font>
    </dxf>
    <dxf>
      <font>
        <b/>
        <color theme="1"/>
      </font>
      <fill>
        <patternFill patternType="solid">
          <fgColor theme="5" tint="0.79998168889431442"/>
          <bgColor theme="5" tint="0.79998168889431442"/>
        </patternFill>
      </fill>
    </dxf>
    <dxf>
      <border>
        <top style="medium">
          <color theme="5" tint="0.59996337778862885"/>
        </top>
      </border>
    </dxf>
    <dxf>
      <border>
        <top style="medium">
          <color theme="5" tint="0.59996337778862885"/>
        </top>
      </border>
    </dxf>
    <dxf>
      <font>
        <b/>
        <color theme="1"/>
      </font>
    </dxf>
    <dxf>
      <font>
        <b/>
        <color theme="1"/>
      </font>
      <fill>
        <patternFill patternType="solid">
          <fgColor theme="5" tint="0.59999389629810485"/>
          <bgColor theme="5" tint="0.59999389629810485"/>
        </patternFill>
      </fill>
    </dxf>
    <dxf>
      <font>
        <b/>
        <color theme="1"/>
      </font>
      <border>
        <left style="medium">
          <color theme="5" tint="0.59999389629810485"/>
        </left>
        <right style="medium">
          <color theme="5" tint="0.59999389629810485"/>
        </right>
        <top style="medium">
          <color theme="5" tint="0.59999389629810485"/>
        </top>
        <bottom style="medium">
          <color theme="5" tint="0.59999389629810485"/>
        </bottom>
      </border>
    </dxf>
    <dxf>
      <border>
        <left style="thin">
          <color theme="5" tint="0.39997558519241921"/>
        </left>
        <right style="thin">
          <color theme="5" tint="0.39997558519241921"/>
        </right>
      </border>
    </dxf>
    <dxf>
      <border>
        <top style="thin">
          <color theme="5" tint="0.39997558519241921"/>
        </top>
        <bottom style="thin">
          <color theme="5" tint="0.39997558519241921"/>
        </bottom>
        <horizontal style="thin">
          <color theme="5" tint="0.39997558519241921"/>
        </horizontal>
      </border>
    </dxf>
    <dxf>
      <font>
        <b/>
        <color theme="1"/>
      </font>
      <border>
        <top style="thin">
          <color theme="5" tint="-0.249977111117893"/>
        </top>
        <bottom style="medium">
          <color theme="5" tint="-0.249977111117893"/>
        </bottom>
      </border>
    </dxf>
    <dxf>
      <font>
        <b/>
        <color theme="0"/>
      </font>
      <fill>
        <patternFill patternType="solid">
          <fgColor theme="5"/>
          <bgColor theme="5"/>
        </patternFill>
      </fill>
      <border>
        <top style="medium">
          <color theme="5" tint="-0.249977111117893"/>
        </top>
      </border>
    </dxf>
    <dxf>
      <font>
        <color theme="1"/>
      </font>
      <fill>
        <patternFill>
          <bgColor theme="0"/>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dxf>
    <dxf>
      <font>
        <b/>
        <color theme="1"/>
      </font>
      <border>
        <top style="thin">
          <color theme="1"/>
        </top>
      </border>
    </dxf>
    <dxf>
      <font>
        <b/>
        <color theme="1"/>
      </font>
      <border>
        <bottom style="thin">
          <color theme="1"/>
        </bottom>
      </border>
    </dxf>
    <dxf>
      <font>
        <color theme="1"/>
      </font>
      <fill>
        <patternFill>
          <bgColor theme="0"/>
        </patternFill>
      </fill>
      <border>
        <top style="thin">
          <color theme="1"/>
        </top>
        <bottom style="thin">
          <color theme="1"/>
        </bottom>
        <horizontal/>
      </border>
    </dxf>
    <dxf>
      <border>
        <top style="thin">
          <color theme="1" tint="0.499984740745262"/>
        </top>
        <bottom style="thin">
          <color theme="1" tint="0.499984740745262"/>
        </bottom>
      </border>
    </dxf>
    <dxf>
      <border>
        <top style="thin">
          <color theme="1" tint="0.499984740745262"/>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style="thin">
          <color theme="0" tint="-0.34998626667073579"/>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style="thin">
          <color theme="1" tint="0.499984740745262"/>
        </top>
        <bottom style="thin">
          <color theme="1" tint="0.499984740745262"/>
        </bottom>
      </border>
    </dxf>
    <dxf>
      <font>
        <color theme="1"/>
      </font>
      <fill>
        <patternFill>
          <bgColor theme="0"/>
        </patternFill>
      </fill>
      <border>
        <horizontal/>
      </border>
    </dxf>
  </dxfs>
  <tableStyles count="3" defaultTableStyle="NCC White Table" defaultPivotStyle="NCC White Pivot">
    <tableStyle name="NCC White Pivot" table="0" count="11">
      <tableStyleElement type="wholeTable" dxfId="43"/>
      <tableStyleElement type="headerRow" dxfId="42"/>
      <tableStyleElement type="totalRow" dxfId="41"/>
      <tableStyleElement type="firstRowStripe" dxfId="40"/>
      <tableStyleElement type="firstColumnStripe" dxfId="39"/>
      <tableStyleElement type="firstSubtotalRow" dxfId="38"/>
      <tableStyleElement type="secondSubtotalRow" dxfId="37"/>
      <tableStyleElement type="firstRowSubheading" dxfId="36"/>
      <tableStyleElement type="secondRowSubheading" dxfId="35"/>
      <tableStyleElement type="pageFieldLabels" dxfId="34"/>
      <tableStyleElement type="pageFieldValues" dxfId="33"/>
    </tableStyle>
    <tableStyle name="NCC White Table" pivot="0" count="7">
      <tableStyleElement type="wholeTable" dxfId="32"/>
      <tableStyleElement type="headerRow" dxfId="31"/>
      <tableStyleElement type="totalRow" dxfId="30"/>
      <tableStyleElement type="firstColumn" dxfId="29"/>
      <tableStyleElement type="lastColumn" dxfId="28"/>
      <tableStyleElement type="firstRowStripe" dxfId="27"/>
      <tableStyleElement type="firstColumnStripe" dxfId="26"/>
    </tableStyle>
    <tableStyle name="PivotNCCDefaultBlue" table="0" count="14">
      <tableStyleElement type="wholeTable" dxfId="25"/>
      <tableStyleElement type="headerRow" dxfId="24"/>
      <tableStyleElement type="totalRow" dxfId="23"/>
      <tableStyleElement type="firstRowStripe" dxfId="22"/>
      <tableStyleElement type="firstColumnStripe" dxfId="21"/>
      <tableStyleElement type="firstSubtotalColumn" dxfId="20"/>
      <tableStyleElement type="firstSubtotalRow" dxfId="19"/>
      <tableStyleElement type="secondSubtotalRow" dxfId="18"/>
      <tableStyleElement type="secondColumnSubheading" dxfId="17"/>
      <tableStyleElement type="thirdColumnSubheading"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278378</xdr:colOff>
      <xdr:row>0</xdr:row>
      <xdr:rowOff>0</xdr:rowOff>
    </xdr:from>
    <xdr:to>
      <xdr:col>6</xdr:col>
      <xdr:colOff>0</xdr:colOff>
      <xdr:row>0</xdr:row>
      <xdr:rowOff>322004</xdr:rowOff>
    </xdr:to>
    <xdr:pic>
      <xdr:nvPicPr>
        <xdr:cNvPr id="3" name="Picture 2" descr="NCC-l-head-cmyk"/>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1178" y="0"/>
          <a:ext cx="1864747" cy="322004"/>
        </a:xfrm>
        <a:prstGeom prst="rect">
          <a:avLst/>
        </a:prstGeom>
        <a:noFill/>
        <a:ln>
          <a:noFill/>
        </a:ln>
        <a:extLst/>
      </xdr:spPr>
    </xdr:pic>
    <xdr:clientData/>
  </xdr:twoCellAnchor>
  <xdr:oneCellAnchor>
    <xdr:from>
      <xdr:col>0</xdr:col>
      <xdr:colOff>0</xdr:colOff>
      <xdr:row>11</xdr:row>
      <xdr:rowOff>0</xdr:rowOff>
    </xdr:from>
    <xdr:ext cx="5495925" cy="2668285"/>
    <xdr:sp macro="" textlink="">
      <xdr:nvSpPr>
        <xdr:cNvPr id="6" name="TextBox 5"/>
        <xdr:cNvSpPr txBox="1"/>
      </xdr:nvSpPr>
      <xdr:spPr>
        <a:xfrm>
          <a:off x="0" y="2057400"/>
          <a:ext cx="5495925" cy="26682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spAutoFit/>
        </a:bodyPr>
        <a:lstStyle/>
        <a:p>
          <a:r>
            <a:rPr lang="en-GB" sz="1100" b="1"/>
            <a:t>Introduction</a:t>
          </a:r>
        </a:p>
        <a:p>
          <a:endParaRPr lang="en-GB" sz="1100" b="0"/>
        </a:p>
        <a:p>
          <a:endParaRPr lang="en-GB" sz="1100"/>
        </a:p>
        <a:p>
          <a:endParaRPr lang="en-GB" sz="1100"/>
        </a:p>
        <a:p>
          <a:r>
            <a:rPr lang="en-GB" sz="1100" b="1"/>
            <a:t>Methods</a:t>
          </a:r>
        </a:p>
        <a:p>
          <a:endParaRPr lang="en-GB" sz="1100" b="0"/>
        </a:p>
        <a:p>
          <a:endParaRPr lang="en-GB" sz="1100" b="0"/>
        </a:p>
        <a:p>
          <a:endParaRPr lang="en-GB" sz="1100"/>
        </a:p>
        <a:p>
          <a:r>
            <a:rPr lang="en-GB" sz="1100" b="1"/>
            <a:t>Results</a:t>
          </a:r>
        </a:p>
        <a:p>
          <a:endParaRPr lang="en-GB" sz="1100" b="0"/>
        </a:p>
        <a:p>
          <a:endParaRPr lang="en-GB" sz="1100" b="0"/>
        </a:p>
        <a:p>
          <a:endParaRPr lang="en-GB" sz="1100"/>
        </a:p>
        <a:p>
          <a:r>
            <a:rPr lang="en-GB" sz="1100" b="1"/>
            <a:t>Discussion</a:t>
          </a:r>
        </a:p>
        <a:p>
          <a:endParaRPr lang="en-GB" sz="1100" b="0"/>
        </a:p>
        <a:p>
          <a:endParaRPr lang="en-GB" sz="1100" b="0"/>
        </a:p>
        <a:p>
          <a:endParaRPr lang="en-GB" sz="11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198</xdr:row>
      <xdr:rowOff>0</xdr:rowOff>
    </xdr:from>
    <xdr:to>
      <xdr:col>1</xdr:col>
      <xdr:colOff>0</xdr:colOff>
      <xdr:row>198</xdr:row>
      <xdr:rowOff>5715</xdr:rowOff>
    </xdr:to>
    <xdr:grpSp>
      <xdr:nvGrpSpPr>
        <xdr:cNvPr id="55" name="Group 54"/>
        <xdr:cNvGrpSpPr/>
      </xdr:nvGrpSpPr>
      <xdr:grpSpPr>
        <a:xfrm>
          <a:off x="609600" y="70761225"/>
          <a:ext cx="0" cy="5715"/>
          <a:chOff x="0" y="0"/>
          <a:chExt cx="1" cy="5929"/>
        </a:xfrm>
      </xdr:grpSpPr>
      <xdr:sp macro="" textlink="">
        <xdr:nvSpPr>
          <xdr:cNvPr id="56" name="Shape 3132"/>
          <xdr:cNvSpPr/>
        </xdr:nvSpPr>
        <xdr:spPr>
          <a:xfrm>
            <a:off x="0" y="0"/>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grpSp>
    <xdr:clientData/>
  </xdr:twoCellAnchor>
  <xdr:twoCellAnchor>
    <xdr:from>
      <xdr:col>1</xdr:col>
      <xdr:colOff>0</xdr:colOff>
      <xdr:row>200</xdr:row>
      <xdr:rowOff>0</xdr:rowOff>
    </xdr:from>
    <xdr:to>
      <xdr:col>1</xdr:col>
      <xdr:colOff>0</xdr:colOff>
      <xdr:row>200</xdr:row>
      <xdr:rowOff>5715</xdr:rowOff>
    </xdr:to>
    <xdr:grpSp>
      <xdr:nvGrpSpPr>
        <xdr:cNvPr id="57" name="Group 56"/>
        <xdr:cNvGrpSpPr/>
      </xdr:nvGrpSpPr>
      <xdr:grpSpPr>
        <a:xfrm>
          <a:off x="609600" y="71085075"/>
          <a:ext cx="0" cy="5715"/>
          <a:chOff x="0" y="0"/>
          <a:chExt cx="1" cy="5929"/>
        </a:xfrm>
      </xdr:grpSpPr>
      <xdr:sp macro="" textlink="">
        <xdr:nvSpPr>
          <xdr:cNvPr id="58" name="Shape 3133"/>
          <xdr:cNvSpPr/>
        </xdr:nvSpPr>
        <xdr:spPr>
          <a:xfrm>
            <a:off x="0" y="0"/>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grpSp>
    <xdr:clientData/>
  </xdr:twoCellAnchor>
  <xdr:twoCellAnchor>
    <xdr:from>
      <xdr:col>1</xdr:col>
      <xdr:colOff>0</xdr:colOff>
      <xdr:row>202</xdr:row>
      <xdr:rowOff>0</xdr:rowOff>
    </xdr:from>
    <xdr:to>
      <xdr:col>1</xdr:col>
      <xdr:colOff>0</xdr:colOff>
      <xdr:row>202</xdr:row>
      <xdr:rowOff>5715</xdr:rowOff>
    </xdr:to>
    <xdr:grpSp>
      <xdr:nvGrpSpPr>
        <xdr:cNvPr id="59" name="Group 58"/>
        <xdr:cNvGrpSpPr/>
      </xdr:nvGrpSpPr>
      <xdr:grpSpPr>
        <a:xfrm>
          <a:off x="609600" y="71408925"/>
          <a:ext cx="0" cy="5715"/>
          <a:chOff x="0" y="0"/>
          <a:chExt cx="1" cy="5929"/>
        </a:xfrm>
      </xdr:grpSpPr>
      <xdr:sp macro="" textlink="">
        <xdr:nvSpPr>
          <xdr:cNvPr id="60" name="Shape 3134"/>
          <xdr:cNvSpPr/>
        </xdr:nvSpPr>
        <xdr:spPr>
          <a:xfrm>
            <a:off x="0" y="0"/>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grpSp>
    <xdr:clientData/>
  </xdr:twoCellAnchor>
  <xdr:twoCellAnchor>
    <xdr:from>
      <xdr:col>1</xdr:col>
      <xdr:colOff>0</xdr:colOff>
      <xdr:row>204</xdr:row>
      <xdr:rowOff>0</xdr:rowOff>
    </xdr:from>
    <xdr:to>
      <xdr:col>1</xdr:col>
      <xdr:colOff>0</xdr:colOff>
      <xdr:row>204</xdr:row>
      <xdr:rowOff>5715</xdr:rowOff>
    </xdr:to>
    <xdr:grpSp>
      <xdr:nvGrpSpPr>
        <xdr:cNvPr id="61" name="Group 60"/>
        <xdr:cNvGrpSpPr/>
      </xdr:nvGrpSpPr>
      <xdr:grpSpPr>
        <a:xfrm>
          <a:off x="609600" y="71732775"/>
          <a:ext cx="0" cy="5715"/>
          <a:chOff x="0" y="0"/>
          <a:chExt cx="1" cy="5930"/>
        </a:xfrm>
      </xdr:grpSpPr>
      <xdr:sp macro="" textlink="">
        <xdr:nvSpPr>
          <xdr:cNvPr id="62" name="Shape 3135"/>
          <xdr:cNvSpPr/>
        </xdr:nvSpPr>
        <xdr:spPr>
          <a:xfrm>
            <a:off x="0" y="0"/>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grpSp>
    <xdr:clientData/>
  </xdr:twoCellAnchor>
  <xdr:twoCellAnchor>
    <xdr:from>
      <xdr:col>16</xdr:col>
      <xdr:colOff>34290</xdr:colOff>
      <xdr:row>178</xdr:row>
      <xdr:rowOff>149225</xdr:rowOff>
    </xdr:from>
    <xdr:to>
      <xdr:col>16</xdr:col>
      <xdr:colOff>34290</xdr:colOff>
      <xdr:row>187</xdr:row>
      <xdr:rowOff>145415</xdr:rowOff>
    </xdr:to>
    <xdr:grpSp>
      <xdr:nvGrpSpPr>
        <xdr:cNvPr id="63" name="Group 62"/>
        <xdr:cNvGrpSpPr/>
      </xdr:nvGrpSpPr>
      <xdr:grpSpPr>
        <a:xfrm>
          <a:off x="18408015" y="67671950"/>
          <a:ext cx="0" cy="1453515"/>
          <a:chOff x="0" y="0"/>
          <a:chExt cx="1" cy="1453754"/>
        </a:xfrm>
      </xdr:grpSpPr>
      <xdr:sp macro="" textlink="">
        <xdr:nvSpPr>
          <xdr:cNvPr id="64" name="Shape 3000"/>
          <xdr:cNvSpPr/>
        </xdr:nvSpPr>
        <xdr:spPr>
          <a:xfrm>
            <a:off x="0" y="0"/>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65" name="Shape 3002"/>
          <xdr:cNvSpPr/>
        </xdr:nvSpPr>
        <xdr:spPr>
          <a:xfrm>
            <a:off x="0" y="260905"/>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66" name="Shape 3003"/>
          <xdr:cNvSpPr/>
        </xdr:nvSpPr>
        <xdr:spPr>
          <a:xfrm>
            <a:off x="0" y="397584"/>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67" name="Shape 3004"/>
          <xdr:cNvSpPr/>
        </xdr:nvSpPr>
        <xdr:spPr>
          <a:xfrm>
            <a:off x="0" y="658686"/>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68" name="Shape 3005"/>
          <xdr:cNvSpPr/>
        </xdr:nvSpPr>
        <xdr:spPr>
          <a:xfrm>
            <a:off x="0" y="789139"/>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69" name="Shape 3006"/>
          <xdr:cNvSpPr/>
        </xdr:nvSpPr>
        <xdr:spPr>
          <a:xfrm>
            <a:off x="0" y="925521"/>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70" name="Shape 3007"/>
          <xdr:cNvSpPr/>
        </xdr:nvSpPr>
        <xdr:spPr>
          <a:xfrm>
            <a:off x="0" y="1186722"/>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71" name="Shape 3008"/>
          <xdr:cNvSpPr/>
        </xdr:nvSpPr>
        <xdr:spPr>
          <a:xfrm>
            <a:off x="0" y="1447824"/>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grpSp>
    <xdr:clientData/>
  </xdr:twoCellAnchor>
  <xdr:twoCellAnchor>
    <xdr:from>
      <xdr:col>16</xdr:col>
      <xdr:colOff>34290</xdr:colOff>
      <xdr:row>203</xdr:row>
      <xdr:rowOff>19685</xdr:rowOff>
    </xdr:from>
    <xdr:to>
      <xdr:col>16</xdr:col>
      <xdr:colOff>34290</xdr:colOff>
      <xdr:row>215</xdr:row>
      <xdr:rowOff>46355</xdr:rowOff>
    </xdr:to>
    <xdr:grpSp>
      <xdr:nvGrpSpPr>
        <xdr:cNvPr id="72" name="Group 71"/>
        <xdr:cNvGrpSpPr/>
      </xdr:nvGrpSpPr>
      <xdr:grpSpPr>
        <a:xfrm>
          <a:off x="18408015" y="71590535"/>
          <a:ext cx="0" cy="1969770"/>
          <a:chOff x="0" y="0"/>
          <a:chExt cx="1" cy="1970129"/>
        </a:xfrm>
      </xdr:grpSpPr>
      <xdr:sp macro="" textlink="">
        <xdr:nvSpPr>
          <xdr:cNvPr id="73" name="Shape 3009"/>
          <xdr:cNvSpPr/>
        </xdr:nvSpPr>
        <xdr:spPr>
          <a:xfrm>
            <a:off x="0" y="0"/>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74" name="Shape 3010"/>
          <xdr:cNvSpPr/>
        </xdr:nvSpPr>
        <xdr:spPr>
          <a:xfrm>
            <a:off x="0" y="130650"/>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75" name="Shape 3011"/>
          <xdr:cNvSpPr/>
        </xdr:nvSpPr>
        <xdr:spPr>
          <a:xfrm>
            <a:off x="0" y="261103"/>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76" name="Shape 3012"/>
          <xdr:cNvSpPr/>
        </xdr:nvSpPr>
        <xdr:spPr>
          <a:xfrm>
            <a:off x="0" y="391604"/>
            <a:ext cx="0" cy="6177"/>
          </a:xfrm>
          <a:custGeom>
            <a:avLst/>
            <a:gdLst/>
            <a:ahLst/>
            <a:cxnLst/>
            <a:rect l="0" t="0" r="0" b="0"/>
            <a:pathLst>
              <a:path h="6177">
                <a:moveTo>
                  <a:pt x="0" y="6177"/>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77" name="Shape 3013"/>
          <xdr:cNvSpPr/>
        </xdr:nvSpPr>
        <xdr:spPr>
          <a:xfrm>
            <a:off x="0" y="652757"/>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78" name="Shape 3014"/>
          <xdr:cNvSpPr/>
        </xdr:nvSpPr>
        <xdr:spPr>
          <a:xfrm>
            <a:off x="0" y="783407"/>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79" name="Shape 3015"/>
          <xdr:cNvSpPr/>
        </xdr:nvSpPr>
        <xdr:spPr>
          <a:xfrm>
            <a:off x="0" y="919789"/>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80" name="Shape 3016"/>
          <xdr:cNvSpPr/>
        </xdr:nvSpPr>
        <xdr:spPr>
          <a:xfrm>
            <a:off x="0" y="1180990"/>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81" name="Shape 3017"/>
          <xdr:cNvSpPr/>
        </xdr:nvSpPr>
        <xdr:spPr>
          <a:xfrm>
            <a:off x="0" y="1441895"/>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82" name="Shape 3018"/>
          <xdr:cNvSpPr/>
        </xdr:nvSpPr>
        <xdr:spPr>
          <a:xfrm>
            <a:off x="0" y="1702998"/>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83" name="Shape 3019"/>
          <xdr:cNvSpPr/>
        </xdr:nvSpPr>
        <xdr:spPr>
          <a:xfrm>
            <a:off x="0" y="1964200"/>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grpSp>
    <xdr:clientData/>
  </xdr:twoCellAnchor>
  <xdr:twoCellAnchor>
    <xdr:from>
      <xdr:col>16</xdr:col>
      <xdr:colOff>34290</xdr:colOff>
      <xdr:row>220</xdr:row>
      <xdr:rowOff>146050</xdr:rowOff>
    </xdr:from>
    <xdr:to>
      <xdr:col>16</xdr:col>
      <xdr:colOff>34290</xdr:colOff>
      <xdr:row>222</xdr:row>
      <xdr:rowOff>88900</xdr:rowOff>
    </xdr:to>
    <xdr:grpSp>
      <xdr:nvGrpSpPr>
        <xdr:cNvPr id="84" name="Group 83"/>
        <xdr:cNvGrpSpPr/>
      </xdr:nvGrpSpPr>
      <xdr:grpSpPr>
        <a:xfrm>
          <a:off x="18408015" y="74469625"/>
          <a:ext cx="0" cy="266700"/>
          <a:chOff x="0" y="0"/>
          <a:chExt cx="1" cy="267131"/>
        </a:xfrm>
      </xdr:grpSpPr>
      <xdr:sp macro="" textlink="">
        <xdr:nvSpPr>
          <xdr:cNvPr id="85" name="Shape 3020"/>
          <xdr:cNvSpPr/>
        </xdr:nvSpPr>
        <xdr:spPr>
          <a:xfrm>
            <a:off x="0" y="0"/>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86" name="Shape 3021"/>
          <xdr:cNvSpPr/>
        </xdr:nvSpPr>
        <xdr:spPr>
          <a:xfrm>
            <a:off x="0" y="261202"/>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grpSp>
    <xdr:clientData/>
  </xdr:twoCellAnchor>
  <xdr:twoCellAnchor>
    <xdr:from>
      <xdr:col>17</xdr:col>
      <xdr:colOff>72390</xdr:colOff>
      <xdr:row>289</xdr:row>
      <xdr:rowOff>114935</xdr:rowOff>
    </xdr:from>
    <xdr:to>
      <xdr:col>17</xdr:col>
      <xdr:colOff>72390</xdr:colOff>
      <xdr:row>289</xdr:row>
      <xdr:rowOff>120650</xdr:rowOff>
    </xdr:to>
    <xdr:grpSp>
      <xdr:nvGrpSpPr>
        <xdr:cNvPr id="87" name="Group 86"/>
        <xdr:cNvGrpSpPr/>
      </xdr:nvGrpSpPr>
      <xdr:grpSpPr>
        <a:xfrm>
          <a:off x="19055715" y="85611335"/>
          <a:ext cx="0" cy="5715"/>
          <a:chOff x="0" y="0"/>
          <a:chExt cx="1" cy="5867"/>
        </a:xfrm>
      </xdr:grpSpPr>
      <xdr:sp macro="" textlink="">
        <xdr:nvSpPr>
          <xdr:cNvPr id="88" name="Shape 3037"/>
          <xdr:cNvSpPr/>
        </xdr:nvSpPr>
        <xdr:spPr>
          <a:xfrm>
            <a:off x="0" y="0"/>
            <a:ext cx="0" cy="5867"/>
          </a:xfrm>
          <a:custGeom>
            <a:avLst/>
            <a:gdLst/>
            <a:ahLst/>
            <a:cxnLst/>
            <a:rect l="0" t="0" r="0" b="0"/>
            <a:pathLst>
              <a:path h="5867">
                <a:moveTo>
                  <a:pt x="0" y="5867"/>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grpSp>
    <xdr:clientData/>
  </xdr:twoCellAnchor>
  <xdr:twoCellAnchor>
    <xdr:from>
      <xdr:col>16</xdr:col>
      <xdr:colOff>34290</xdr:colOff>
      <xdr:row>215</xdr:row>
      <xdr:rowOff>492125</xdr:rowOff>
    </xdr:from>
    <xdr:to>
      <xdr:col>16</xdr:col>
      <xdr:colOff>34290</xdr:colOff>
      <xdr:row>222</xdr:row>
      <xdr:rowOff>148590</xdr:rowOff>
    </xdr:to>
    <xdr:grpSp>
      <xdr:nvGrpSpPr>
        <xdr:cNvPr id="89" name="Group 88"/>
        <xdr:cNvGrpSpPr/>
      </xdr:nvGrpSpPr>
      <xdr:grpSpPr>
        <a:xfrm>
          <a:off x="18408015" y="73672700"/>
          <a:ext cx="0" cy="1123315"/>
          <a:chOff x="0" y="0"/>
          <a:chExt cx="1" cy="2628578"/>
        </a:xfrm>
      </xdr:grpSpPr>
      <xdr:sp macro="" textlink="">
        <xdr:nvSpPr>
          <xdr:cNvPr id="90" name="Shape 3022"/>
          <xdr:cNvSpPr/>
        </xdr:nvSpPr>
        <xdr:spPr>
          <a:xfrm>
            <a:off x="0" y="0"/>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91" name="Shape 3023"/>
          <xdr:cNvSpPr/>
        </xdr:nvSpPr>
        <xdr:spPr>
          <a:xfrm>
            <a:off x="0" y="130453"/>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92" name="Shape 3024"/>
          <xdr:cNvSpPr/>
        </xdr:nvSpPr>
        <xdr:spPr>
          <a:xfrm>
            <a:off x="0" y="266835"/>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93" name="Shape 3025"/>
          <xdr:cNvSpPr/>
        </xdr:nvSpPr>
        <xdr:spPr>
          <a:xfrm>
            <a:off x="0" y="397584"/>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94" name="Shape 3026"/>
          <xdr:cNvSpPr/>
        </xdr:nvSpPr>
        <xdr:spPr>
          <a:xfrm>
            <a:off x="0" y="528036"/>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95" name="Shape 3027"/>
          <xdr:cNvSpPr/>
        </xdr:nvSpPr>
        <xdr:spPr>
          <a:xfrm>
            <a:off x="0" y="789139"/>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96" name="Shape 3028"/>
          <xdr:cNvSpPr/>
        </xdr:nvSpPr>
        <xdr:spPr>
          <a:xfrm>
            <a:off x="0" y="1050044"/>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97" name="Shape 3029"/>
          <xdr:cNvSpPr/>
        </xdr:nvSpPr>
        <xdr:spPr>
          <a:xfrm>
            <a:off x="0" y="1311246"/>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98" name="Shape 3030"/>
          <xdr:cNvSpPr/>
        </xdr:nvSpPr>
        <xdr:spPr>
          <a:xfrm>
            <a:off x="0" y="1572348"/>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99" name="Shape 3031"/>
          <xdr:cNvSpPr/>
        </xdr:nvSpPr>
        <xdr:spPr>
          <a:xfrm>
            <a:off x="0" y="1833550"/>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100" name="Shape 3032"/>
          <xdr:cNvSpPr/>
        </xdr:nvSpPr>
        <xdr:spPr>
          <a:xfrm>
            <a:off x="0" y="2094454"/>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101" name="Shape 3033"/>
          <xdr:cNvSpPr/>
        </xdr:nvSpPr>
        <xdr:spPr>
          <a:xfrm>
            <a:off x="0" y="2225105"/>
            <a:ext cx="0" cy="5929"/>
          </a:xfrm>
          <a:custGeom>
            <a:avLst/>
            <a:gdLst/>
            <a:ahLst/>
            <a:cxnLst/>
            <a:rect l="0" t="0" r="0" b="0"/>
            <a:pathLst>
              <a:path h="5929">
                <a:moveTo>
                  <a:pt x="0" y="5929"/>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102" name="Shape 3034"/>
          <xdr:cNvSpPr/>
        </xdr:nvSpPr>
        <xdr:spPr>
          <a:xfrm>
            <a:off x="0" y="2361487"/>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sp macro="" textlink="">
        <xdr:nvSpPr>
          <xdr:cNvPr id="103" name="Shape 3035"/>
          <xdr:cNvSpPr/>
        </xdr:nvSpPr>
        <xdr:spPr>
          <a:xfrm>
            <a:off x="0" y="2622649"/>
            <a:ext cx="0" cy="5930"/>
          </a:xfrm>
          <a:custGeom>
            <a:avLst/>
            <a:gdLst/>
            <a:ahLst/>
            <a:cxnLst/>
            <a:rect l="0" t="0" r="0" b="0"/>
            <a:pathLst>
              <a:path h="5930">
                <a:moveTo>
                  <a:pt x="0" y="5930"/>
                </a:moveTo>
                <a:lnTo>
                  <a:pt x="0" y="0"/>
                </a:lnTo>
                <a:close/>
              </a:path>
            </a:pathLst>
          </a:custGeom>
          <a:ln w="0" cap="sq">
            <a:round/>
          </a:ln>
        </xdr:spPr>
        <xdr:style>
          <a:lnRef idx="0">
            <a:srgbClr val="000000">
              <a:alpha val="0"/>
            </a:srgbClr>
          </a:lnRef>
          <a:fillRef idx="1">
            <a:srgbClr val="DADCDD"/>
          </a:fillRef>
          <a:effectRef idx="0">
            <a:scrgbClr r="0" g="0" b="0"/>
          </a:effectRef>
          <a:fontRef idx="none"/>
        </xdr:style>
        <xdr:txBody>
          <a:bodyPr/>
          <a:lstStyle/>
          <a:p>
            <a:endParaRPr lang="en-GB"/>
          </a:p>
        </xdr:txBody>
      </xdr:sp>
    </xdr:grpSp>
    <xdr:clientData/>
  </xdr:twoCellAnchor>
</xdr:wsDr>
</file>

<file path=xl/tables/table1.xml><?xml version="1.0" encoding="utf-8"?>
<table xmlns="http://schemas.openxmlformats.org/spreadsheetml/2006/main" id="1" name="Table1" displayName="Table1" ref="A1:H97" totalsRowShown="0" headerRowDxfId="11" dataDxfId="9" headerRowBorderDxfId="10">
  <autoFilter ref="A1:H97"/>
  <sortState ref="A2:H119">
    <sortCondition sortBy="cellColor" ref="E1:E119" dxfId="8"/>
  </sortState>
  <tableColumns count="8">
    <tableColumn id="1" name="indicator_code" dataDxfId="7"/>
    <tableColumn id="2" name="indicator_description" dataDxfId="6"/>
    <tableColumn id="3" name="indicator_point_value" dataDxfId="5"/>
    <tableColumn id="4" name="indicator_group_code" dataDxfId="4"/>
    <tableColumn id="5" name="indicator_group_description" dataDxfId="3"/>
    <tableColumn id="6" name="domain_code" dataDxfId="2"/>
    <tableColumn id="7" name="domain_description" dataDxfId="1"/>
    <tableColumn id="8" name="patient_list_type" dataDxfId="0"/>
  </tableColumns>
  <tableStyleInfo name="NCC White Table"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NCC Default">
  <a:themeElements>
    <a:clrScheme name="Waveform">
      <a:dk1>
        <a:sysClr val="windowText" lastClr="000000"/>
      </a:dk1>
      <a:lt1>
        <a:sysClr val="window" lastClr="FFFFFF"/>
      </a:lt1>
      <a:dk2>
        <a:srgbClr val="073E87"/>
      </a:dk2>
      <a:lt2>
        <a:srgbClr val="C6E7FC"/>
      </a:lt2>
      <a:accent1>
        <a:srgbClr val="31B6FD"/>
      </a:accent1>
      <a:accent2>
        <a:srgbClr val="4584D3"/>
      </a:accent2>
      <a:accent3>
        <a:srgbClr val="5BD078"/>
      </a:accent3>
      <a:accent4>
        <a:srgbClr val="A5D028"/>
      </a:accent4>
      <a:accent5>
        <a:srgbClr val="F5C040"/>
      </a:accent5>
      <a:accent6>
        <a:srgbClr val="05E0DB"/>
      </a:accent6>
      <a:hlink>
        <a:srgbClr val="0080FF"/>
      </a:hlink>
      <a:folHlink>
        <a:srgbClr val="5EAEFF"/>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aveform">
      <a:fillStyleLst>
        <a:solidFill>
          <a:schemeClr val="phClr"/>
        </a:solidFill>
        <a:gradFill rotWithShape="1">
          <a:gsLst>
            <a:gs pos="0">
              <a:schemeClr val="phClr">
                <a:tint val="0"/>
              </a:schemeClr>
            </a:gs>
            <a:gs pos="44000">
              <a:schemeClr val="phClr">
                <a:tint val="60000"/>
                <a:satMod val="120000"/>
              </a:schemeClr>
            </a:gs>
            <a:gs pos="100000">
              <a:schemeClr val="phClr">
                <a:tint val="90000"/>
                <a:alpha val="100000"/>
                <a:lumMod val="90000"/>
              </a:schemeClr>
            </a:gs>
          </a:gsLst>
          <a:lin ang="5400000" scaled="0"/>
        </a:gradFill>
        <a:gradFill rotWithShape="1">
          <a:gsLst>
            <a:gs pos="0">
              <a:schemeClr val="phClr">
                <a:tint val="96000"/>
                <a:satMod val="120000"/>
                <a:lumMod val="120000"/>
              </a:schemeClr>
            </a:gs>
            <a:gs pos="100000">
              <a:schemeClr val="phClr">
                <a:shade val="89000"/>
                <a:lumMod val="90000"/>
              </a:schemeClr>
            </a:gs>
          </a:gsLst>
          <a:lin ang="5400000" scaled="0"/>
        </a:gradFill>
      </a:fillStyleLst>
      <a:lnStyleLst>
        <a:ln w="9525" cap="flat" cmpd="sng" algn="ctr">
          <a:solidFill>
            <a:schemeClr val="phClr"/>
          </a:solidFill>
          <a:prstDash val="solid"/>
        </a:ln>
        <a:ln w="15875" cap="flat" cmpd="sng" algn="ctr">
          <a:solidFill>
            <a:schemeClr val="phClr">
              <a:shade val="75000"/>
              <a:lumMod val="80000"/>
            </a:schemeClr>
          </a:solidFill>
          <a:prstDash val="solid"/>
        </a:ln>
        <a:ln w="25400" cap="flat" cmpd="sng" algn="ctr">
          <a:solidFill>
            <a:schemeClr val="phClr"/>
          </a:solidFill>
          <a:prstDash val="solid"/>
        </a:ln>
      </a:lnStyleLst>
      <a:effectStyleLst>
        <a:effectStyle>
          <a:effectLst/>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prstMaterial="flat">
            <a:bevelT w="12700" h="12700"/>
          </a:sp3d>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contourW="19050" prstMaterial="flat">
            <a:bevelT w="63500" h="63500"/>
            <a:contourClr>
              <a:schemeClr val="phClr">
                <a:shade val="25000"/>
                <a:satMod val="180000"/>
              </a:schemeClr>
            </a:contourClr>
          </a:sp3d>
        </a:effectStyle>
      </a:effectStyleLst>
      <a:bgFillStyleLst>
        <a:solidFill>
          <a:schemeClr val="phClr"/>
        </a:solidFill>
        <a:gradFill rotWithShape="1">
          <a:gsLst>
            <a:gs pos="40000">
              <a:schemeClr val="phClr">
                <a:tint val="94000"/>
                <a:shade val="94000"/>
                <a:alpha val="100000"/>
                <a:satMod val="114000"/>
                <a:lumMod val="114000"/>
              </a:schemeClr>
            </a:gs>
            <a:gs pos="74000">
              <a:schemeClr val="phClr">
                <a:tint val="94000"/>
                <a:shade val="94000"/>
                <a:satMod val="128000"/>
                <a:lumMod val="100000"/>
              </a:schemeClr>
            </a:gs>
            <a:gs pos="100000">
              <a:schemeClr val="phClr">
                <a:tint val="98000"/>
                <a:shade val="100000"/>
                <a:hueMod val="98000"/>
                <a:satMod val="100000"/>
                <a:lumMod val="74000"/>
              </a:schemeClr>
            </a:gs>
          </a:gsLst>
          <a:path path="circle">
            <a:fillToRect l="20000" t="-40000" r="20000" b="140000"/>
          </a:path>
        </a:gradFill>
        <a:blipFill rotWithShape="1">
          <a:blip xmlns:r="http://schemas.openxmlformats.org/officeDocument/2006/relationships" r:embed="rId1">
            <a:duotone>
              <a:schemeClr val="phClr">
                <a:tint val="96000"/>
                <a:satMod val="130000"/>
                <a:lumMod val="50000"/>
              </a:schemeClr>
              <a:schemeClr val="phClr">
                <a:tint val="96000"/>
                <a:satMod val="114000"/>
                <a:lumMod val="114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an.bates@nottscc.gcsx.gov.uk" TargetMode="External"/><Relationship Id="rId4" Type="http://schemas.openxmlformats.org/officeDocument/2006/relationships/printerSettings" Target="../printerSettings/printerSettings1.bin"/><Relationship Id="rId5" Type="http://schemas.openxmlformats.org/officeDocument/2006/relationships/drawing" Target="../drawings/drawing1.xml"/><Relationship Id="rId6" Type="http://schemas.openxmlformats.org/officeDocument/2006/relationships/image" Target="../media/image2.png"/><Relationship Id="rId1" Type="http://schemas.openxmlformats.org/officeDocument/2006/relationships/hyperlink" Target="mailto:ph.info@nottscc.gov.uk" TargetMode="External"/><Relationship Id="rId2" Type="http://schemas.openxmlformats.org/officeDocument/2006/relationships/hyperlink" Target="mailto:ian.bates@nottscc.gov.uk" TargetMode="External"/></Relationships>
</file>

<file path=xl/worksheets/_rels/sheet2.xml.rels><?xml version="1.0" encoding="UTF-8" standalone="yes"?>
<Relationships xmlns="http://schemas.openxmlformats.org/package/2006/relationships"><Relationship Id="rId1" Type="http://schemas.openxmlformats.org/officeDocument/2006/relationships/image" Target="../media/image4.png"/></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image" Target="../media/image5.png"/></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51"/>
  <sheetViews>
    <sheetView zoomScaleSheetLayoutView="100" workbookViewId="0"/>
  </sheetViews>
  <sheetFormatPr baseColWidth="10" defaultColWidth="10.6640625" defaultRowHeight="13" x14ac:dyDescent="0.15"/>
  <cols>
    <col min="1" max="1" width="16.6640625" bestFit="1" customWidth="1"/>
    <col min="2" max="2" width="22.83203125" bestFit="1" customWidth="1"/>
  </cols>
  <sheetData>
    <row r="1" spans="1:6" ht="32" customHeight="1" x14ac:dyDescent="0.15">
      <c r="A1" s="1"/>
      <c r="B1" s="1"/>
      <c r="C1" s="1"/>
      <c r="D1" s="1"/>
      <c r="E1" s="1"/>
      <c r="F1" s="1"/>
    </row>
    <row r="3" spans="1:6" ht="16" x14ac:dyDescent="0.2">
      <c r="A3" s="4" t="s">
        <v>5</v>
      </c>
      <c r="B3" s="1"/>
      <c r="C3" s="1"/>
      <c r="D3" s="1"/>
      <c r="E3" s="1"/>
      <c r="F3" s="1"/>
    </row>
    <row r="4" spans="1:6" x14ac:dyDescent="0.15">
      <c r="A4" s="1" t="s">
        <v>2</v>
      </c>
      <c r="B4" s="1"/>
      <c r="C4" s="1"/>
      <c r="D4" s="1"/>
      <c r="E4" s="1"/>
      <c r="F4" s="1"/>
    </row>
    <row r="5" spans="1:6" x14ac:dyDescent="0.15">
      <c r="A5" s="5">
        <f ca="1">TODAY()</f>
        <v>43256</v>
      </c>
      <c r="B5" s="1"/>
      <c r="C5" s="1"/>
      <c r="D5" s="1"/>
      <c r="E5" s="1"/>
      <c r="F5" s="1"/>
    </row>
    <row r="7" spans="1:6" x14ac:dyDescent="0.15">
      <c r="A7" s="3" t="s">
        <v>0</v>
      </c>
      <c r="B7" s="1" t="s">
        <v>1</v>
      </c>
      <c r="C7" s="1"/>
      <c r="D7" s="1"/>
      <c r="E7" s="1"/>
      <c r="F7" s="1"/>
    </row>
    <row r="8" spans="1:6" x14ac:dyDescent="0.15">
      <c r="A8" s="3" t="s">
        <v>3</v>
      </c>
      <c r="B8" s="2" t="s">
        <v>6</v>
      </c>
      <c r="C8" s="1"/>
      <c r="D8" s="1"/>
      <c r="E8" s="1"/>
      <c r="F8" s="1"/>
    </row>
    <row r="9" spans="1:6" x14ac:dyDescent="0.15">
      <c r="A9" s="3" t="s">
        <v>4</v>
      </c>
      <c r="B9" s="2" t="s">
        <v>7</v>
      </c>
      <c r="C9" s="1"/>
      <c r="D9" s="1"/>
      <c r="E9" s="1"/>
      <c r="F9" s="1"/>
    </row>
    <row r="10" spans="1:6" x14ac:dyDescent="0.15">
      <c r="A10" s="3" t="s">
        <v>4</v>
      </c>
      <c r="B10" s="2" t="s">
        <v>8</v>
      </c>
      <c r="C10" s="1"/>
      <c r="D10" s="1"/>
      <c r="E10" s="1"/>
      <c r="F10" s="1"/>
    </row>
    <row r="38" spans="1:5" s="7" customFormat="1" x14ac:dyDescent="0.15">
      <c r="A38"/>
      <c r="B38"/>
      <c r="C38"/>
      <c r="D38"/>
      <c r="E38"/>
    </row>
    <row r="51" spans="1:5" s="6" customFormat="1" x14ac:dyDescent="0.15">
      <c r="A51"/>
      <c r="B51"/>
      <c r="C51"/>
      <c r="D51"/>
      <c r="E51"/>
    </row>
  </sheetData>
  <hyperlinks>
    <hyperlink ref="B8" r:id="rId1"/>
    <hyperlink ref="B9" r:id="rId2"/>
    <hyperlink ref="B10" r:id="rId3"/>
  </hyperlinks>
  <pageMargins left="0.70866141732283472" right="0.70866141732283472" top="0.74803149606299213" bottom="0.74803149606299213" header="0.31496062992125984" footer="0.31496062992125984"/>
  <pageSetup paperSize="9" orientation="portrait" r:id="rId4"/>
  <drawing r:id="rId5"/>
  <pictur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H23"/>
  <sheetViews>
    <sheetView workbookViewId="0">
      <selection sqref="A1:H23"/>
    </sheetView>
  </sheetViews>
  <sheetFormatPr baseColWidth="10" defaultColWidth="8.83203125" defaultRowHeight="13" x14ac:dyDescent="0.15"/>
  <sheetData>
    <row r="1" spans="1:8" x14ac:dyDescent="0.15">
      <c r="A1" s="42" t="s">
        <v>309</v>
      </c>
      <c r="B1" s="42" t="s">
        <v>310</v>
      </c>
      <c r="C1" s="42" t="s">
        <v>311</v>
      </c>
      <c r="D1" s="42" t="s">
        <v>312</v>
      </c>
      <c r="E1" s="42" t="s">
        <v>313</v>
      </c>
      <c r="F1" s="42" t="s">
        <v>314</v>
      </c>
      <c r="G1" s="42" t="s">
        <v>315</v>
      </c>
      <c r="H1" s="42" t="s">
        <v>316</v>
      </c>
    </row>
    <row r="2" spans="1:8" x14ac:dyDescent="0.15">
      <c r="A2" s="45" t="s">
        <v>123</v>
      </c>
      <c r="B2" s="45" t="s">
        <v>123</v>
      </c>
      <c r="C2" s="45" t="e">
        <v>#N/A</v>
      </c>
      <c r="D2" s="45" t="s">
        <v>338</v>
      </c>
      <c r="E2" s="46" t="s">
        <v>123</v>
      </c>
      <c r="F2" s="45" t="s">
        <v>320</v>
      </c>
      <c r="G2" s="45" t="s">
        <v>318</v>
      </c>
      <c r="H2" s="45" t="s">
        <v>317</v>
      </c>
    </row>
    <row r="3" spans="1:8" x14ac:dyDescent="0.15">
      <c r="A3" s="45" t="s">
        <v>163</v>
      </c>
      <c r="B3" s="45" t="s">
        <v>163</v>
      </c>
      <c r="C3" s="45" t="e">
        <v>#N/A</v>
      </c>
      <c r="D3" s="45" t="s">
        <v>342</v>
      </c>
      <c r="E3" s="46" t="s">
        <v>163</v>
      </c>
      <c r="F3" s="45" t="s">
        <v>320</v>
      </c>
      <c r="G3" s="45" t="s">
        <v>318</v>
      </c>
      <c r="H3" s="45" t="s">
        <v>317</v>
      </c>
    </row>
    <row r="4" spans="1:8" x14ac:dyDescent="0.15">
      <c r="A4" s="45" t="s">
        <v>91</v>
      </c>
      <c r="B4" s="45" t="s">
        <v>91</v>
      </c>
      <c r="C4" s="45" t="e">
        <v>#N/A</v>
      </c>
      <c r="D4" s="45" t="s">
        <v>335</v>
      </c>
      <c r="E4" s="46" t="s">
        <v>91</v>
      </c>
      <c r="F4" s="45" t="s">
        <v>320</v>
      </c>
      <c r="G4" s="45" t="s">
        <v>318</v>
      </c>
      <c r="H4" s="45" t="s">
        <v>317</v>
      </c>
    </row>
    <row r="5" spans="1:8" x14ac:dyDescent="0.15">
      <c r="A5" s="45" t="s">
        <v>21</v>
      </c>
      <c r="B5" s="45" t="s">
        <v>21</v>
      </c>
      <c r="C5" s="45" t="e">
        <v>#N/A</v>
      </c>
      <c r="D5" s="45" t="s">
        <v>324</v>
      </c>
      <c r="E5" s="46" t="s">
        <v>21</v>
      </c>
      <c r="F5" s="45" t="s">
        <v>320</v>
      </c>
      <c r="G5" s="45" t="s">
        <v>318</v>
      </c>
      <c r="H5" s="45" t="s">
        <v>317</v>
      </c>
    </row>
    <row r="6" spans="1:8" x14ac:dyDescent="0.15">
      <c r="A6" s="45" t="s">
        <v>155</v>
      </c>
      <c r="B6" s="45" t="s">
        <v>155</v>
      </c>
      <c r="C6" s="45" t="e">
        <v>#N/A</v>
      </c>
      <c r="D6" s="45" t="s">
        <v>341</v>
      </c>
      <c r="E6" s="46" t="s">
        <v>155</v>
      </c>
      <c r="F6" s="45" t="s">
        <v>320</v>
      </c>
      <c r="G6" s="45" t="s">
        <v>318</v>
      </c>
      <c r="H6" s="45" t="s">
        <v>317</v>
      </c>
    </row>
    <row r="7" spans="1:8" x14ac:dyDescent="0.15">
      <c r="A7" s="45" t="s">
        <v>77</v>
      </c>
      <c r="B7" s="45" t="s">
        <v>77</v>
      </c>
      <c r="C7" s="45" t="e">
        <v>#N/A</v>
      </c>
      <c r="D7" s="45" t="s">
        <v>332</v>
      </c>
      <c r="E7" s="46" t="s">
        <v>77</v>
      </c>
      <c r="F7" s="45" t="s">
        <v>320</v>
      </c>
      <c r="G7" s="45" t="s">
        <v>318</v>
      </c>
      <c r="H7" s="45" t="s">
        <v>317</v>
      </c>
    </row>
    <row r="8" spans="1:8" x14ac:dyDescent="0.15">
      <c r="A8" s="45" t="s">
        <v>10</v>
      </c>
      <c r="B8" s="45" t="s">
        <v>10</v>
      </c>
      <c r="C8" s="43" t="e">
        <v>#N/A</v>
      </c>
      <c r="D8" s="43" t="s">
        <v>321</v>
      </c>
      <c r="E8" s="44" t="s">
        <v>10</v>
      </c>
      <c r="F8" s="43" t="s">
        <v>320</v>
      </c>
      <c r="G8" s="43" t="s">
        <v>318</v>
      </c>
      <c r="H8" s="43" t="s">
        <v>317</v>
      </c>
    </row>
    <row r="9" spans="1:8" x14ac:dyDescent="0.15">
      <c r="A9" s="45" t="s">
        <v>128</v>
      </c>
      <c r="B9" s="45" t="s">
        <v>128</v>
      </c>
      <c r="C9" s="45" t="e">
        <v>#N/A</v>
      </c>
      <c r="D9" s="45" t="s">
        <v>339</v>
      </c>
      <c r="E9" s="46" t="s">
        <v>128</v>
      </c>
      <c r="F9" s="45" t="s">
        <v>320</v>
      </c>
      <c r="G9" s="45" t="s">
        <v>318</v>
      </c>
      <c r="H9" s="45" t="s">
        <v>317</v>
      </c>
    </row>
    <row r="10" spans="1:8" x14ac:dyDescent="0.15">
      <c r="A10" s="45" t="s">
        <v>132</v>
      </c>
      <c r="B10" s="45" t="s">
        <v>132</v>
      </c>
      <c r="C10" s="45" t="e">
        <v>#N/A</v>
      </c>
      <c r="D10" s="45" t="s">
        <v>340</v>
      </c>
      <c r="E10" s="46" t="s">
        <v>132</v>
      </c>
      <c r="F10" s="45" t="s">
        <v>320</v>
      </c>
      <c r="G10" s="45" t="s">
        <v>318</v>
      </c>
      <c r="H10" s="45" t="s">
        <v>317</v>
      </c>
    </row>
    <row r="11" spans="1:8" x14ac:dyDescent="0.15">
      <c r="A11" s="45" t="s">
        <v>112</v>
      </c>
      <c r="B11" s="45" t="s">
        <v>112</v>
      </c>
      <c r="C11" s="45" t="e">
        <v>#N/A</v>
      </c>
      <c r="D11" s="45" t="s">
        <v>329</v>
      </c>
      <c r="E11" s="46" t="s">
        <v>112</v>
      </c>
      <c r="F11" s="45" t="s">
        <v>320</v>
      </c>
      <c r="G11" s="45" t="s">
        <v>318</v>
      </c>
      <c r="H11" s="45" t="s">
        <v>317</v>
      </c>
    </row>
    <row r="12" spans="1:8" x14ac:dyDescent="0.15">
      <c r="A12" s="45" t="s">
        <v>83</v>
      </c>
      <c r="B12" s="45" t="s">
        <v>83</v>
      </c>
      <c r="C12" s="45" t="e">
        <v>#N/A</v>
      </c>
      <c r="D12" s="45" t="s">
        <v>333</v>
      </c>
      <c r="E12" s="46" t="s">
        <v>83</v>
      </c>
      <c r="F12" s="45" t="s">
        <v>320</v>
      </c>
      <c r="G12" s="45" t="s">
        <v>318</v>
      </c>
      <c r="H12" s="45" t="s">
        <v>317</v>
      </c>
    </row>
    <row r="13" spans="1:8" x14ac:dyDescent="0.15">
      <c r="A13" s="45" t="s">
        <v>24</v>
      </c>
      <c r="B13" s="45" t="s">
        <v>24</v>
      </c>
      <c r="C13" s="45" t="e">
        <v>#N/A</v>
      </c>
      <c r="D13" s="45" t="s">
        <v>326</v>
      </c>
      <c r="E13" s="46" t="s">
        <v>24</v>
      </c>
      <c r="F13" s="45" t="s">
        <v>320</v>
      </c>
      <c r="G13" s="45" t="s">
        <v>318</v>
      </c>
      <c r="H13" s="45" t="s">
        <v>317</v>
      </c>
    </row>
    <row r="14" spans="1:8" x14ac:dyDescent="0.15">
      <c r="A14" s="45" t="s">
        <v>327</v>
      </c>
      <c r="B14" s="45" t="s">
        <v>327</v>
      </c>
      <c r="C14" s="45" t="e">
        <v>#N/A</v>
      </c>
      <c r="D14" s="45" t="s">
        <v>330</v>
      </c>
      <c r="E14" s="46" t="s">
        <v>327</v>
      </c>
      <c r="F14" s="45" t="s">
        <v>320</v>
      </c>
      <c r="G14" s="45" t="s">
        <v>318</v>
      </c>
      <c r="H14" s="45" t="s">
        <v>317</v>
      </c>
    </row>
    <row r="15" spans="1:8" x14ac:dyDescent="0.15">
      <c r="A15" s="45" t="s">
        <v>88</v>
      </c>
      <c r="B15" s="45" t="s">
        <v>88</v>
      </c>
      <c r="C15" s="45" t="e">
        <v>#N/A</v>
      </c>
      <c r="D15" s="45" t="s">
        <v>334</v>
      </c>
      <c r="E15" s="46" t="s">
        <v>88</v>
      </c>
      <c r="F15" s="45" t="s">
        <v>320</v>
      </c>
      <c r="G15" s="45" t="s">
        <v>318</v>
      </c>
      <c r="H15" s="45" t="s">
        <v>317</v>
      </c>
    </row>
    <row r="16" spans="1:8" x14ac:dyDescent="0.15">
      <c r="A16" s="45" t="s">
        <v>170</v>
      </c>
      <c r="B16" s="45" t="s">
        <v>170</v>
      </c>
      <c r="C16" s="45" t="e">
        <v>#N/A</v>
      </c>
      <c r="D16" s="45" t="s">
        <v>344</v>
      </c>
      <c r="E16" s="46" t="s">
        <v>170</v>
      </c>
      <c r="F16" s="45" t="s">
        <v>320</v>
      </c>
      <c r="G16" s="45" t="s">
        <v>318</v>
      </c>
      <c r="H16" s="45" t="s">
        <v>317</v>
      </c>
    </row>
    <row r="17" spans="1:8" x14ac:dyDescent="0.15">
      <c r="A17" s="45" t="s">
        <v>161</v>
      </c>
      <c r="B17" s="45" t="s">
        <v>161</v>
      </c>
      <c r="C17" s="45" t="e">
        <v>#N/A</v>
      </c>
      <c r="D17" s="45" t="s">
        <v>337</v>
      </c>
      <c r="E17" s="46" t="s">
        <v>161</v>
      </c>
      <c r="F17" s="45" t="s">
        <v>320</v>
      </c>
      <c r="G17" s="45" t="s">
        <v>318</v>
      </c>
      <c r="H17" s="45" t="s">
        <v>317</v>
      </c>
    </row>
    <row r="18" spans="1:8" x14ac:dyDescent="0.15">
      <c r="A18" s="45" t="s">
        <v>168</v>
      </c>
      <c r="B18" s="45" t="s">
        <v>168</v>
      </c>
      <c r="C18" s="45" t="e">
        <v>#N/A</v>
      </c>
      <c r="D18" s="45" t="s">
        <v>343</v>
      </c>
      <c r="E18" s="46" t="s">
        <v>168</v>
      </c>
      <c r="F18" s="45" t="s">
        <v>320</v>
      </c>
      <c r="G18" s="45" t="s">
        <v>318</v>
      </c>
      <c r="H18" s="45" t="s">
        <v>317</v>
      </c>
    </row>
    <row r="19" spans="1:8" x14ac:dyDescent="0.15">
      <c r="A19" s="45" t="s">
        <v>178</v>
      </c>
      <c r="B19" s="45" t="s">
        <v>178</v>
      </c>
      <c r="C19" s="45" t="e">
        <v>#N/A</v>
      </c>
      <c r="D19" s="45" t="s">
        <v>346</v>
      </c>
      <c r="E19" s="46" t="s">
        <v>178</v>
      </c>
      <c r="F19" s="45" t="s">
        <v>320</v>
      </c>
      <c r="G19" s="45" t="s">
        <v>318</v>
      </c>
      <c r="H19" s="45" t="s">
        <v>317</v>
      </c>
    </row>
    <row r="20" spans="1:8" x14ac:dyDescent="0.15">
      <c r="A20" s="45" t="s">
        <v>94</v>
      </c>
      <c r="B20" s="45" t="s">
        <v>94</v>
      </c>
      <c r="C20" s="45" t="e">
        <v>#N/A</v>
      </c>
      <c r="D20" s="45" t="s">
        <v>336</v>
      </c>
      <c r="E20" s="46" t="s">
        <v>94</v>
      </c>
      <c r="F20" s="45" t="s">
        <v>320</v>
      </c>
      <c r="G20" s="45" t="s">
        <v>318</v>
      </c>
      <c r="H20" s="45" t="s">
        <v>317</v>
      </c>
    </row>
    <row r="21" spans="1:8" x14ac:dyDescent="0.15">
      <c r="A21" s="45" t="s">
        <v>182</v>
      </c>
      <c r="B21" s="45" t="s">
        <v>182</v>
      </c>
      <c r="C21" s="45" t="e">
        <v>#N/A</v>
      </c>
      <c r="D21" s="45" t="s">
        <v>347</v>
      </c>
      <c r="E21" s="46" t="s">
        <v>182</v>
      </c>
      <c r="F21" s="45" t="s">
        <v>320</v>
      </c>
      <c r="G21" s="45" t="s">
        <v>318</v>
      </c>
      <c r="H21" s="45" t="s">
        <v>317</v>
      </c>
    </row>
    <row r="22" spans="1:8" x14ac:dyDescent="0.15">
      <c r="A22" s="45" t="s">
        <v>173</v>
      </c>
      <c r="B22" s="45" t="s">
        <v>173</v>
      </c>
      <c r="C22" s="45" t="e">
        <v>#N/A</v>
      </c>
      <c r="D22" s="45" t="s">
        <v>345</v>
      </c>
      <c r="E22" s="46" t="s">
        <v>173</v>
      </c>
      <c r="F22" s="45" t="s">
        <v>320</v>
      </c>
      <c r="G22" s="45" t="s">
        <v>318</v>
      </c>
      <c r="H22" s="45" t="s">
        <v>317</v>
      </c>
    </row>
    <row r="23" spans="1:8" x14ac:dyDescent="0.15">
      <c r="A23" s="45" t="s">
        <v>29</v>
      </c>
      <c r="B23" s="45" t="s">
        <v>29</v>
      </c>
      <c r="C23" s="45" t="e">
        <v>#N/A</v>
      </c>
      <c r="D23" s="45" t="s">
        <v>331</v>
      </c>
      <c r="E23" s="46" t="s">
        <v>29</v>
      </c>
      <c r="F23" s="45" t="s">
        <v>320</v>
      </c>
      <c r="G23" s="45" t="s">
        <v>318</v>
      </c>
      <c r="H23" s="45" t="s">
        <v>317</v>
      </c>
    </row>
  </sheetData>
  <pageMargins left="0.7" right="0.7" top="0.75" bottom="0.75" header="0.3" footer="0.3"/>
  <pictur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N226"/>
  <sheetViews>
    <sheetView workbookViewId="0">
      <pane ySplit="2" topLeftCell="A134" activePane="bottomLeft" state="frozen"/>
      <selection pane="bottomLeft" activeCell="F124" sqref="F124:M147"/>
    </sheetView>
  </sheetViews>
  <sheetFormatPr baseColWidth="10" defaultColWidth="8.83203125" defaultRowHeight="13" x14ac:dyDescent="0.15"/>
  <cols>
    <col min="2" max="2" width="39.33203125" customWidth="1"/>
    <col min="3" max="3" width="52.33203125" customWidth="1"/>
    <col min="6" max="6" width="14.6640625" bestFit="1" customWidth="1"/>
    <col min="7" max="7" width="53.1640625" style="38" customWidth="1"/>
    <col min="10" max="10" width="15.5" customWidth="1"/>
  </cols>
  <sheetData>
    <row r="2" spans="2:14" ht="39" x14ac:dyDescent="0.15">
      <c r="B2" s="30" t="s">
        <v>9</v>
      </c>
      <c r="C2" s="30"/>
      <c r="D2" s="8"/>
      <c r="F2" s="36" t="s">
        <v>309</v>
      </c>
      <c r="G2" s="36" t="s">
        <v>310</v>
      </c>
      <c r="H2" s="36" t="s">
        <v>311</v>
      </c>
      <c r="I2" s="36" t="s">
        <v>312</v>
      </c>
      <c r="J2" s="36" t="s">
        <v>313</v>
      </c>
      <c r="K2" s="36" t="s">
        <v>314</v>
      </c>
      <c r="L2" s="36" t="s">
        <v>315</v>
      </c>
      <c r="M2" s="36" t="s">
        <v>316</v>
      </c>
      <c r="N2" s="33"/>
    </row>
    <row r="3" spans="2:14" x14ac:dyDescent="0.15">
      <c r="B3" s="31" t="s">
        <v>10</v>
      </c>
      <c r="C3" s="31"/>
      <c r="D3" s="32" t="s">
        <v>12</v>
      </c>
      <c r="F3" s="1"/>
      <c r="G3" s="39"/>
      <c r="H3" s="1" t="e">
        <f>NA()</f>
        <v>#N/A</v>
      </c>
      <c r="I3" s="1" t="s">
        <v>321</v>
      </c>
      <c r="J3" s="40" t="str">
        <f>B3</f>
        <v>Coronary Heart Disease</v>
      </c>
      <c r="K3" s="1" t="s">
        <v>320</v>
      </c>
      <c r="L3" s="1" t="s">
        <v>318</v>
      </c>
      <c r="M3" s="1" t="s">
        <v>317</v>
      </c>
    </row>
    <row r="4" spans="2:14" ht="26" x14ac:dyDescent="0.15">
      <c r="B4" s="32" t="s">
        <v>11</v>
      </c>
      <c r="C4" s="32" t="str">
        <f>MID(B4, FIND(" ", B4) + 1, 9999)</f>
        <v>The practice can produce a register of patients with coronary heart disease</v>
      </c>
      <c r="D4" s="32"/>
      <c r="F4" s="34" t="str">
        <f>LEFT(B4, FIND(" ", B4) - 1)</f>
        <v>CHD01</v>
      </c>
      <c r="G4" s="35" t="str">
        <f>C4</f>
        <v>The practice can produce a register of patients with coronary heart disease</v>
      </c>
      <c r="H4" s="34" t="e">
        <f t="shared" ref="H4:K4" si="0">H3</f>
        <v>#N/A</v>
      </c>
      <c r="I4" s="34" t="str">
        <f t="shared" si="0"/>
        <v>CHD</v>
      </c>
      <c r="J4" s="34" t="str">
        <f t="shared" si="0"/>
        <v>Coronary Heart Disease</v>
      </c>
      <c r="K4" s="34" t="str">
        <f t="shared" si="0"/>
        <v>CL</v>
      </c>
      <c r="L4" s="34" t="str">
        <f>L3</f>
        <v>Clinical</v>
      </c>
      <c r="M4" s="34" t="str">
        <f>M3</f>
        <v>TOTAL</v>
      </c>
    </row>
    <row r="5" spans="2:14" ht="39" x14ac:dyDescent="0.15">
      <c r="B5" s="32" t="s">
        <v>13</v>
      </c>
      <c r="C5" s="32" t="str">
        <f t="shared" ref="C5:C21" si="1">MID(B5, FIND(" ", B5) + 1, 9999)</f>
        <v>The percentage of patients with coronary heart disease in whom the last blood pressure reading (measured in the preceding 15 months) is 150/90 or less</v>
      </c>
      <c r="D5" s="10" t="s">
        <v>14</v>
      </c>
      <c r="F5" s="34" t="str">
        <f>LEFT(B5, FIND(" ", B5) - 1)</f>
        <v>CHD06</v>
      </c>
      <c r="G5" s="35" t="str">
        <f t="shared" ref="G5:G8" si="2">C5</f>
        <v>The percentage of patients with coronary heart disease in whom the last blood pressure reading (measured in the preceding 15 months) is 150/90 or less</v>
      </c>
      <c r="H5" s="34" t="e">
        <f t="shared" ref="H5:H8" si="3">H4</f>
        <v>#N/A</v>
      </c>
      <c r="I5" s="34" t="str">
        <f t="shared" ref="I5:I8" si="4">I4</f>
        <v>CHD</v>
      </c>
      <c r="J5" s="34" t="str">
        <f t="shared" ref="J5:J8" si="5">J4</f>
        <v>Coronary Heart Disease</v>
      </c>
      <c r="K5" s="34" t="str">
        <f t="shared" ref="K5:K8" si="6">K4</f>
        <v>CL</v>
      </c>
      <c r="L5" s="34" t="str">
        <f t="shared" ref="L5:L8" si="7">L4</f>
        <v>Clinical</v>
      </c>
      <c r="M5" s="34" t="str">
        <f t="shared" ref="M5:M8" si="8">M4</f>
        <v>TOTAL</v>
      </c>
    </row>
    <row r="6" spans="2:14" ht="39" x14ac:dyDescent="0.15">
      <c r="B6" s="32" t="s">
        <v>15</v>
      </c>
      <c r="C6" s="32" t="str">
        <f t="shared" si="1"/>
        <v>The percentage of patients with coronary heart disease whose last measured total cholesterol (measured in the preceding 15 months) is 5 mmol/l or less</v>
      </c>
      <c r="D6" s="10" t="s">
        <v>14</v>
      </c>
      <c r="F6" s="34" t="str">
        <f t="shared" ref="F6:F8" si="9">LEFT(B6, FIND(" ", B6) - 1)</f>
        <v>CHD08</v>
      </c>
      <c r="G6" s="35" t="str">
        <f t="shared" si="2"/>
        <v>The percentage of patients with coronary heart disease whose last measured total cholesterol (measured in the preceding 15 months) is 5 mmol/l or less</v>
      </c>
      <c r="H6" s="34" t="e">
        <f t="shared" si="3"/>
        <v>#N/A</v>
      </c>
      <c r="I6" s="34" t="str">
        <f t="shared" si="4"/>
        <v>CHD</v>
      </c>
      <c r="J6" s="34" t="str">
        <f t="shared" si="5"/>
        <v>Coronary Heart Disease</v>
      </c>
      <c r="K6" s="34" t="str">
        <f t="shared" si="6"/>
        <v>CL</v>
      </c>
      <c r="L6" s="34" t="str">
        <f t="shared" si="7"/>
        <v>Clinical</v>
      </c>
      <c r="M6" s="34" t="str">
        <f t="shared" si="8"/>
        <v>TOTAL</v>
      </c>
    </row>
    <row r="7" spans="2:14" ht="44" x14ac:dyDescent="0.15">
      <c r="B7" s="32" t="s">
        <v>16</v>
      </c>
      <c r="C7" s="32" t="str">
        <f t="shared" si="1"/>
        <v>The percentage of patients with coronary heart disease with a record in the preceding 15 months that aspirin, an alternative anti-platelet therapy, or an anti-coagulant is being taken</v>
      </c>
      <c r="D7" s="10" t="s">
        <v>17</v>
      </c>
      <c r="F7" s="34" t="str">
        <f t="shared" si="9"/>
        <v>CHD09</v>
      </c>
      <c r="G7" s="35" t="str">
        <f t="shared" si="2"/>
        <v>The percentage of patients with coronary heart disease with a record in the preceding 15 months that aspirin, an alternative anti-platelet therapy, or an anti-coagulant is being taken</v>
      </c>
      <c r="H7" s="34" t="e">
        <f t="shared" si="3"/>
        <v>#N/A</v>
      </c>
      <c r="I7" s="34" t="str">
        <f t="shared" si="4"/>
        <v>CHD</v>
      </c>
      <c r="J7" s="34" t="str">
        <f t="shared" si="5"/>
        <v>Coronary Heart Disease</v>
      </c>
      <c r="K7" s="34" t="str">
        <f t="shared" si="6"/>
        <v>CL</v>
      </c>
      <c r="L7" s="34" t="str">
        <f t="shared" si="7"/>
        <v>Clinical</v>
      </c>
      <c r="M7" s="34" t="str">
        <f t="shared" si="8"/>
        <v>TOTAL</v>
      </c>
    </row>
    <row r="8" spans="2:14" ht="26" x14ac:dyDescent="0.15">
      <c r="B8" s="32" t="s">
        <v>18</v>
      </c>
      <c r="C8" s="32" t="str">
        <f t="shared" si="1"/>
        <v>The percentage of patients with coronary heart disease who are currently treated with a beta-blocker</v>
      </c>
      <c r="D8" s="10" t="s">
        <v>17</v>
      </c>
      <c r="F8" s="34" t="str">
        <f t="shared" si="9"/>
        <v>CHD10</v>
      </c>
      <c r="G8" s="35" t="str">
        <f t="shared" si="2"/>
        <v>The percentage of patients with coronary heart disease who are currently treated with a beta-blocker</v>
      </c>
      <c r="H8" s="34" t="e">
        <f t="shared" si="3"/>
        <v>#N/A</v>
      </c>
      <c r="I8" s="34" t="str">
        <f t="shared" si="4"/>
        <v>CHD</v>
      </c>
      <c r="J8" s="34" t="str">
        <f t="shared" si="5"/>
        <v>Coronary Heart Disease</v>
      </c>
      <c r="K8" s="34" t="str">
        <f t="shared" si="6"/>
        <v>CL</v>
      </c>
      <c r="L8" s="34" t="str">
        <f t="shared" si="7"/>
        <v>Clinical</v>
      </c>
      <c r="M8" s="34" t="str">
        <f t="shared" si="8"/>
        <v>TOTAL</v>
      </c>
    </row>
    <row r="9" spans="2:14" ht="33" x14ac:dyDescent="0.15">
      <c r="B9" s="32" t="s">
        <v>19</v>
      </c>
      <c r="C9" s="32" t="str">
        <f t="shared" si="1"/>
        <v>The percentage of patients with coronary heart disease who have had influenza immunisation in the preceding 1 September to 31 March</v>
      </c>
      <c r="D9" s="10" t="s">
        <v>17</v>
      </c>
      <c r="F9" s="34" t="str">
        <f t="shared" ref="F9:F21" si="10">LEFT(B9, FIND(" ", B9) - 1)</f>
        <v>CHD12</v>
      </c>
      <c r="G9" s="35" t="str">
        <f t="shared" ref="G9:G72" si="11">C9</f>
        <v>The percentage of patients with coronary heart disease who have had influenza immunisation in the preceding 1 September to 31 March</v>
      </c>
      <c r="H9" s="34" t="e">
        <f t="shared" ref="H9:H72" si="12">H8</f>
        <v>#N/A</v>
      </c>
      <c r="I9" s="34" t="str">
        <f t="shared" ref="I9:I72" si="13">I8</f>
        <v>CHD</v>
      </c>
      <c r="J9" s="34" t="str">
        <f t="shared" ref="J9:J72" si="14">J8</f>
        <v>Coronary Heart Disease</v>
      </c>
      <c r="K9" s="34" t="str">
        <f t="shared" ref="K9:K72" si="15">K8</f>
        <v>CL</v>
      </c>
      <c r="L9" s="34" t="str">
        <f t="shared" ref="L9:L72" si="16">L8</f>
        <v>Clinical</v>
      </c>
      <c r="M9" s="34" t="str">
        <f t="shared" ref="M9:M72" si="17">M8</f>
        <v>TOTAL</v>
      </c>
    </row>
    <row r="10" spans="2:14" ht="52" x14ac:dyDescent="0.15">
      <c r="B10" s="32" t="s">
        <v>20</v>
      </c>
      <c r="C10" s="32" t="str">
        <f t="shared" si="1"/>
        <v>The percentage of patients with a history of myocardial infarction (from 1 April 2011) currently treated with an ACE inhibitor (or ARB if ACE intolerant), aspirin or an alternative anti-platelet therapy, beta-blocker and statin</v>
      </c>
      <c r="D10" s="10" t="s">
        <v>17</v>
      </c>
      <c r="F10" s="34" t="str">
        <f t="shared" si="10"/>
        <v>CHD14</v>
      </c>
      <c r="G10" s="35" t="str">
        <f t="shared" si="11"/>
        <v>The percentage of patients with a history of myocardial infarction (from 1 April 2011) currently treated with an ACE inhibitor (or ARB if ACE intolerant), aspirin or an alternative anti-platelet therapy, beta-blocker and statin</v>
      </c>
      <c r="H10" s="34" t="e">
        <f t="shared" si="12"/>
        <v>#N/A</v>
      </c>
      <c r="I10" s="34" t="str">
        <f t="shared" si="13"/>
        <v>CHD</v>
      </c>
      <c r="J10" s="34" t="str">
        <f t="shared" si="14"/>
        <v>Coronary Heart Disease</v>
      </c>
      <c r="K10" s="34" t="str">
        <f t="shared" si="15"/>
        <v>CL</v>
      </c>
      <c r="L10" s="34" t="str">
        <f t="shared" si="16"/>
        <v>Clinical</v>
      </c>
      <c r="M10" s="34" t="str">
        <f t="shared" si="17"/>
        <v>TOTAL</v>
      </c>
    </row>
    <row r="11" spans="2:14" x14ac:dyDescent="0.15">
      <c r="B11" s="31" t="s">
        <v>21</v>
      </c>
      <c r="C11" s="32" t="str">
        <f t="shared" si="1"/>
        <v>disease – primary prevention</v>
      </c>
      <c r="D11" s="32" t="s">
        <v>22</v>
      </c>
      <c r="F11" s="34"/>
      <c r="G11" s="35"/>
      <c r="H11" s="34" t="e">
        <f t="shared" si="12"/>
        <v>#N/A</v>
      </c>
      <c r="I11" s="34" t="s">
        <v>324</v>
      </c>
      <c r="J11" s="37" t="str">
        <f>B11</f>
        <v>Cardiovascular disease – primary prevention</v>
      </c>
      <c r="K11" s="34" t="str">
        <f t="shared" si="15"/>
        <v>CL</v>
      </c>
      <c r="L11" s="34" t="str">
        <f t="shared" si="16"/>
        <v>Clinical</v>
      </c>
      <c r="M11" s="34" t="str">
        <f t="shared" si="17"/>
        <v>TOTAL</v>
      </c>
    </row>
    <row r="12" spans="2:14" ht="78" x14ac:dyDescent="0.15">
      <c r="B12" s="32" t="s">
        <v>325</v>
      </c>
      <c r="C12" s="32" t="str">
        <f t="shared" si="1"/>
        <v>In those patients with a new diagnosis of hypertension (excluding those with pre-existing CHD, diabetes, stroke and/or TIA) recorded between the preceding 1 April to 31 March: the percentage of patients  aged 30 to 74 years who have had a face to face cardiovascular risk assessment at the outset of diagnosis (within 3 months of the initial diagnosis) using an agreed risk assessment tool</v>
      </c>
      <c r="D12" s="32"/>
      <c r="F12" s="34" t="str">
        <f t="shared" si="10"/>
        <v>PP01</v>
      </c>
      <c r="G12" s="35" t="str">
        <f t="shared" si="11"/>
        <v>In those patients with a new diagnosis of hypertension (excluding those with pre-existing CHD, diabetes, stroke and/or TIA) recorded between the preceding 1 April to 31 March: the percentage of patients  aged 30 to 74 years who have had a face to face cardiovascular risk assessment at the outset of diagnosis (within 3 months of the initial diagnosis) using an agreed risk assessment tool</v>
      </c>
      <c r="H12" s="34" t="e">
        <f t="shared" si="12"/>
        <v>#N/A</v>
      </c>
      <c r="I12" s="34" t="str">
        <f t="shared" si="13"/>
        <v>PP</v>
      </c>
      <c r="J12" s="34" t="str">
        <f t="shared" si="14"/>
        <v>Cardiovascular disease – primary prevention</v>
      </c>
      <c r="K12" s="34" t="str">
        <f t="shared" si="15"/>
        <v>CL</v>
      </c>
      <c r="L12" s="34" t="str">
        <f t="shared" si="16"/>
        <v>Clinical</v>
      </c>
      <c r="M12" s="34" t="str">
        <f t="shared" si="17"/>
        <v>TOTAL</v>
      </c>
    </row>
    <row r="13" spans="2:14" x14ac:dyDescent="0.15">
      <c r="B13" s="32"/>
      <c r="C13" s="32"/>
      <c r="D13" s="32"/>
      <c r="F13" s="34" t="str">
        <f>IFERROR(LEFT(B13, FIND(" ", B13) - 1), "")</f>
        <v/>
      </c>
      <c r="G13" s="35">
        <f t="shared" si="11"/>
        <v>0</v>
      </c>
      <c r="H13" s="34" t="e">
        <f t="shared" si="12"/>
        <v>#N/A</v>
      </c>
      <c r="I13" s="34" t="str">
        <f t="shared" si="13"/>
        <v>PP</v>
      </c>
      <c r="J13" s="34" t="str">
        <f t="shared" si="14"/>
        <v>Cardiovascular disease – primary prevention</v>
      </c>
      <c r="K13" s="34" t="str">
        <f t="shared" si="15"/>
        <v>CL</v>
      </c>
      <c r="L13" s="34" t="str">
        <f t="shared" si="16"/>
        <v>Clinical</v>
      </c>
      <c r="M13" s="34" t="str">
        <f t="shared" si="17"/>
        <v>TOTAL</v>
      </c>
    </row>
    <row r="14" spans="2:14" ht="52" x14ac:dyDescent="0.15">
      <c r="B14" s="32" t="s">
        <v>23</v>
      </c>
      <c r="C14" s="32" t="str">
        <f t="shared" si="1"/>
        <v>The percentage of patients diagnosed with hypertension (diagnosed after 1 April 2009) who are given lifestyle advice in the preceding 15 months for: increasing physical activity, smoking cessation, safe alcohol consumption and healthy diet</v>
      </c>
      <c r="D14" s="10" t="s">
        <v>22</v>
      </c>
      <c r="F14" s="34" t="str">
        <f t="shared" si="10"/>
        <v>PP02</v>
      </c>
      <c r="G14" s="35" t="str">
        <f t="shared" si="11"/>
        <v>The percentage of patients diagnosed with hypertension (diagnosed after 1 April 2009) who are given lifestyle advice in the preceding 15 months for: increasing physical activity, smoking cessation, safe alcohol consumption and healthy diet</v>
      </c>
      <c r="H14" s="34" t="e">
        <f t="shared" si="12"/>
        <v>#N/A</v>
      </c>
      <c r="I14" s="34" t="str">
        <f t="shared" si="13"/>
        <v>PP</v>
      </c>
      <c r="J14" s="34" t="str">
        <f t="shared" si="14"/>
        <v>Cardiovascular disease – primary prevention</v>
      </c>
      <c r="K14" s="34" t="str">
        <f t="shared" si="15"/>
        <v>CL</v>
      </c>
      <c r="L14" s="34" t="str">
        <f t="shared" si="16"/>
        <v>Clinical</v>
      </c>
      <c r="M14" s="34" t="str">
        <f t="shared" si="17"/>
        <v>TOTAL</v>
      </c>
    </row>
    <row r="15" spans="2:14" x14ac:dyDescent="0.15">
      <c r="B15" s="31" t="s">
        <v>24</v>
      </c>
      <c r="C15" s="32" t="str">
        <f t="shared" si="1"/>
        <v>Failure</v>
      </c>
      <c r="D15" s="32" t="s">
        <v>12</v>
      </c>
      <c r="F15" s="34"/>
      <c r="G15" s="35"/>
      <c r="H15" s="34" t="e">
        <f t="shared" si="12"/>
        <v>#N/A</v>
      </c>
      <c r="I15" s="34" t="s">
        <v>326</v>
      </c>
      <c r="J15" s="37" t="str">
        <f>B15</f>
        <v>Heart Failure</v>
      </c>
      <c r="K15" s="34" t="str">
        <f t="shared" si="15"/>
        <v>CL</v>
      </c>
      <c r="L15" s="34" t="str">
        <f t="shared" si="16"/>
        <v>Clinical</v>
      </c>
      <c r="M15" s="34" t="str">
        <f t="shared" si="17"/>
        <v>TOTAL</v>
      </c>
    </row>
    <row r="16" spans="2:14" ht="22" x14ac:dyDescent="0.15">
      <c r="B16" s="32" t="s">
        <v>25</v>
      </c>
      <c r="C16" s="32" t="str">
        <f t="shared" si="1"/>
        <v>The practice can produce a register of patients with heart failure</v>
      </c>
      <c r="D16" s="32"/>
      <c r="F16" s="34" t="str">
        <f t="shared" si="10"/>
        <v>HF01</v>
      </c>
      <c r="G16" s="35" t="str">
        <f t="shared" si="11"/>
        <v>The practice can produce a register of patients with heart failure</v>
      </c>
      <c r="H16" s="34" t="e">
        <f t="shared" si="12"/>
        <v>#N/A</v>
      </c>
      <c r="I16" s="34" t="str">
        <f t="shared" si="13"/>
        <v>HF</v>
      </c>
      <c r="J16" s="34" t="str">
        <f t="shared" si="14"/>
        <v>Heart Failure</v>
      </c>
      <c r="K16" s="34" t="str">
        <f t="shared" si="15"/>
        <v>CL</v>
      </c>
      <c r="L16" s="34" t="str">
        <f t="shared" si="16"/>
        <v>Clinical</v>
      </c>
      <c r="M16" s="34" t="str">
        <f t="shared" si="17"/>
        <v>TOTAL</v>
      </c>
    </row>
    <row r="17" spans="2:13" ht="39" x14ac:dyDescent="0.15">
      <c r="B17" s="32" t="s">
        <v>26</v>
      </c>
      <c r="C17" s="32" t="str">
        <f t="shared" si="1"/>
        <v>The percentage of patients with a diagnosis of heart failure (diagnosed after the 1st April 2006) which has been confirmed by an echocardiogram or by specialist assessment</v>
      </c>
      <c r="D17" s="10" t="s">
        <v>22</v>
      </c>
      <c r="F17" s="34" t="str">
        <f t="shared" si="10"/>
        <v>HF02</v>
      </c>
      <c r="G17" s="35" t="str">
        <f t="shared" si="11"/>
        <v>The percentage of patients with a diagnosis of heart failure (diagnosed after the 1st April 2006) which has been confirmed by an echocardiogram or by specialist assessment</v>
      </c>
      <c r="H17" s="34" t="e">
        <f t="shared" si="12"/>
        <v>#N/A</v>
      </c>
      <c r="I17" s="34" t="str">
        <f t="shared" si="13"/>
        <v>HF</v>
      </c>
      <c r="J17" s="34" t="str">
        <f t="shared" si="14"/>
        <v>Heart Failure</v>
      </c>
      <c r="K17" s="34" t="str">
        <f t="shared" si="15"/>
        <v>CL</v>
      </c>
      <c r="L17" s="34" t="str">
        <f t="shared" si="16"/>
        <v>Clinical</v>
      </c>
      <c r="M17" s="34" t="str">
        <f t="shared" si="17"/>
        <v>TOTAL</v>
      </c>
    </row>
    <row r="18" spans="2:13" ht="55" x14ac:dyDescent="0.15">
      <c r="B18" s="32" t="s">
        <v>27</v>
      </c>
      <c r="C18" s="32" t="str">
        <f t="shared" si="1"/>
        <v>The percentage of patients with a current diagnosis of heart failure due to Left Ventricular Dysfunction (LVD) who are currently treated with an ACE inhibitor or Angiotensin Receptor Blocker (ARB), who can tolerate therapy and for whom there is no contraindication.</v>
      </c>
      <c r="D18" s="10" t="s">
        <v>17</v>
      </c>
      <c r="F18" s="34" t="str">
        <f t="shared" si="10"/>
        <v>HF03</v>
      </c>
      <c r="G18" s="35" t="str">
        <f t="shared" si="11"/>
        <v>The percentage of patients with a current diagnosis of heart failure due to Left Ventricular Dysfunction (LVD) who are currently treated with an ACE inhibitor or Angiotensin Receptor Blocker (ARB), who can tolerate therapy and for whom there is no contraindication.</v>
      </c>
      <c r="H18" s="34" t="e">
        <f t="shared" si="12"/>
        <v>#N/A</v>
      </c>
      <c r="I18" s="34" t="str">
        <f t="shared" si="13"/>
        <v>HF</v>
      </c>
      <c r="J18" s="34" t="str">
        <f t="shared" si="14"/>
        <v>Heart Failure</v>
      </c>
      <c r="K18" s="34" t="str">
        <f t="shared" si="15"/>
        <v>CL</v>
      </c>
      <c r="L18" s="34" t="str">
        <f t="shared" si="16"/>
        <v>Clinical</v>
      </c>
      <c r="M18" s="34" t="str">
        <f t="shared" si="17"/>
        <v>TOTAL</v>
      </c>
    </row>
    <row r="19" spans="2:13" ht="65" x14ac:dyDescent="0.15">
      <c r="B19" s="32" t="s">
        <v>28</v>
      </c>
      <c r="C19" s="32" t="str">
        <f t="shared" si="1"/>
        <v>The percentage of patients with a current diagnosis of heart failure due to LVD who are currently treated with an ACE inhibitor or Angiotensin Receptor Blocker, who are additionally treated with a beta-blocker licensed for heart failure, or recorded as intolerant to or having a contraindication to beta-blockers</v>
      </c>
      <c r="D19" s="10" t="s">
        <v>17</v>
      </c>
      <c r="F19" s="34" t="str">
        <f t="shared" si="10"/>
        <v>HF04</v>
      </c>
      <c r="G19" s="35" t="str">
        <f t="shared" si="11"/>
        <v>The percentage of patients with a current diagnosis of heart failure due to LVD who are currently treated with an ACE inhibitor or Angiotensin Receptor Blocker, who are additionally treated with a beta-blocker licensed for heart failure, or recorded as intolerant to or having a contraindication to beta-blockers</v>
      </c>
      <c r="H19" s="34" t="e">
        <f t="shared" si="12"/>
        <v>#N/A</v>
      </c>
      <c r="I19" s="34" t="str">
        <f t="shared" si="13"/>
        <v>HF</v>
      </c>
      <c r="J19" s="34" t="str">
        <f t="shared" si="14"/>
        <v>Heart Failure</v>
      </c>
      <c r="K19" s="34" t="str">
        <f t="shared" si="15"/>
        <v>CL</v>
      </c>
      <c r="L19" s="34" t="str">
        <f t="shared" si="16"/>
        <v>Clinical</v>
      </c>
      <c r="M19" s="34" t="str">
        <f t="shared" si="17"/>
        <v>TOTAL</v>
      </c>
    </row>
    <row r="20" spans="2:13" x14ac:dyDescent="0.15">
      <c r="B20" s="31" t="s">
        <v>29</v>
      </c>
      <c r="C20" s="32"/>
      <c r="D20" s="32" t="s">
        <v>12</v>
      </c>
      <c r="F20" s="34" t="str">
        <f t="shared" si="10"/>
        <v>Stroke</v>
      </c>
      <c r="G20" s="35">
        <f t="shared" si="11"/>
        <v>0</v>
      </c>
      <c r="H20" s="34" t="e">
        <f t="shared" si="12"/>
        <v>#N/A</v>
      </c>
      <c r="I20" s="34" t="s">
        <v>331</v>
      </c>
      <c r="J20" s="37" t="str">
        <f>B20</f>
        <v>Stroke and Transient Ischemic Attack (TIA)</v>
      </c>
      <c r="K20" s="34" t="str">
        <f t="shared" si="15"/>
        <v>CL</v>
      </c>
      <c r="L20" s="34" t="str">
        <f t="shared" si="16"/>
        <v>Clinical</v>
      </c>
      <c r="M20" s="34" t="str">
        <f t="shared" si="17"/>
        <v>TOTAL</v>
      </c>
    </row>
    <row r="21" spans="2:13" ht="22" x14ac:dyDescent="0.15">
      <c r="B21" s="32" t="s">
        <v>30</v>
      </c>
      <c r="C21" s="32" t="str">
        <f t="shared" si="1"/>
        <v>The practice can produce a register of patients with Stroke or TIA</v>
      </c>
      <c r="D21" s="32"/>
      <c r="F21" s="34" t="str">
        <f t="shared" si="10"/>
        <v>STROKE01</v>
      </c>
      <c r="G21" s="35" t="str">
        <f t="shared" si="11"/>
        <v>The practice can produce a register of patients with Stroke or TIA</v>
      </c>
      <c r="H21" s="34" t="e">
        <f t="shared" si="12"/>
        <v>#N/A</v>
      </c>
      <c r="I21" s="34" t="str">
        <f t="shared" si="13"/>
        <v>STROKE</v>
      </c>
      <c r="J21" s="34" t="str">
        <f t="shared" si="14"/>
        <v>Stroke and Transient Ischemic Attack (TIA)</v>
      </c>
      <c r="K21" s="34" t="str">
        <f t="shared" si="15"/>
        <v>CL</v>
      </c>
      <c r="L21" s="34" t="str">
        <f t="shared" si="16"/>
        <v>Clinical</v>
      </c>
      <c r="M21" s="34" t="str">
        <f t="shared" si="17"/>
        <v>TOTAL</v>
      </c>
    </row>
    <row r="22" spans="2:13" ht="39" x14ac:dyDescent="0.15">
      <c r="B22" s="10" t="s">
        <v>31</v>
      </c>
      <c r="C22" s="10" t="s">
        <v>32</v>
      </c>
      <c r="D22" s="10" t="s">
        <v>14</v>
      </c>
      <c r="F22" s="34" t="str">
        <f>IFERROR(LEFT(B22, FIND(" ", B22) - 1), B22)</f>
        <v>STROKE06</v>
      </c>
      <c r="G22" s="35" t="str">
        <f t="shared" si="11"/>
        <v>The percentage of patients with a history of stroke or TIA in whom the last blood pressure reading (measured in the preceding 15 months) is  150/90 or less</v>
      </c>
      <c r="H22" s="34" t="e">
        <f t="shared" si="12"/>
        <v>#N/A</v>
      </c>
      <c r="I22" s="34" t="str">
        <f t="shared" si="13"/>
        <v>STROKE</v>
      </c>
      <c r="J22" s="34" t="str">
        <f t="shared" si="14"/>
        <v>Stroke and Transient Ischemic Attack (TIA)</v>
      </c>
      <c r="K22" s="34" t="str">
        <f t="shared" si="15"/>
        <v>CL</v>
      </c>
      <c r="L22" s="34" t="str">
        <f t="shared" si="16"/>
        <v>Clinical</v>
      </c>
      <c r="M22" s="34" t="str">
        <f t="shared" si="17"/>
        <v>TOTAL</v>
      </c>
    </row>
    <row r="23" spans="2:13" ht="26" x14ac:dyDescent="0.15">
      <c r="B23" s="10" t="s">
        <v>33</v>
      </c>
      <c r="C23" s="10" t="s">
        <v>34</v>
      </c>
      <c r="D23" s="10" t="s">
        <v>22</v>
      </c>
      <c r="F23" s="34" t="str">
        <f t="shared" ref="F23:F86" si="18">IFERROR(LEFT(B23, FIND(" ", B23) - 1), B23)</f>
        <v>STROKE07</v>
      </c>
      <c r="G23" s="35" t="str">
        <f t="shared" si="11"/>
        <v>The percentage of patients with stroke or TIA who have a record of total cholesterol in the preceding 15 months</v>
      </c>
      <c r="H23" s="34" t="e">
        <f t="shared" si="12"/>
        <v>#N/A</v>
      </c>
      <c r="I23" s="34" t="str">
        <f t="shared" si="13"/>
        <v>STROKE</v>
      </c>
      <c r="J23" s="34" t="str">
        <f t="shared" si="14"/>
        <v>Stroke and Transient Ischemic Attack (TIA)</v>
      </c>
      <c r="K23" s="34" t="str">
        <f t="shared" si="15"/>
        <v>CL</v>
      </c>
      <c r="L23" s="34" t="str">
        <f t="shared" si="16"/>
        <v>Clinical</v>
      </c>
      <c r="M23" s="34" t="str">
        <f t="shared" si="17"/>
        <v>TOTAL</v>
      </c>
    </row>
    <row r="24" spans="2:13" ht="39" x14ac:dyDescent="0.15">
      <c r="B24" s="10" t="s">
        <v>35</v>
      </c>
      <c r="C24" s="10" t="s">
        <v>36</v>
      </c>
      <c r="D24" s="10" t="s">
        <v>14</v>
      </c>
      <c r="F24" s="34" t="str">
        <f t="shared" si="18"/>
        <v>STROKE08</v>
      </c>
      <c r="G24" s="35" t="str">
        <f t="shared" si="11"/>
        <v>The percentage of patients with stroke or TIA whose last measured total cholesterol (measured in the preceding 15 months) is 5 mmol/l or less</v>
      </c>
      <c r="H24" s="34" t="e">
        <f t="shared" si="12"/>
        <v>#N/A</v>
      </c>
      <c r="I24" s="34" t="str">
        <f t="shared" si="13"/>
        <v>STROKE</v>
      </c>
      <c r="J24" s="34" t="str">
        <f t="shared" si="14"/>
        <v>Stroke and Transient Ischemic Attack (TIA)</v>
      </c>
      <c r="K24" s="34" t="str">
        <f t="shared" si="15"/>
        <v>CL</v>
      </c>
      <c r="L24" s="34" t="str">
        <f t="shared" si="16"/>
        <v>Clinical</v>
      </c>
      <c r="M24" s="34" t="str">
        <f t="shared" si="17"/>
        <v>TOTAL</v>
      </c>
    </row>
    <row r="25" spans="2:13" ht="26" x14ac:dyDescent="0.15">
      <c r="B25" s="10" t="s">
        <v>37</v>
      </c>
      <c r="C25" s="10" t="s">
        <v>38</v>
      </c>
      <c r="D25" s="10" t="s">
        <v>17</v>
      </c>
      <c r="F25" s="34" t="str">
        <f t="shared" si="18"/>
        <v>STROKE10</v>
      </c>
      <c r="G25" s="35" t="str">
        <f t="shared" si="11"/>
        <v>The percentage of patients with stroke or TIA who have had influenza immunisation in the preceding 1 September to 31 March</v>
      </c>
      <c r="H25" s="34" t="e">
        <f t="shared" si="12"/>
        <v>#N/A</v>
      </c>
      <c r="I25" s="34" t="str">
        <f t="shared" si="13"/>
        <v>STROKE</v>
      </c>
      <c r="J25" s="34" t="str">
        <f t="shared" si="14"/>
        <v>Stroke and Transient Ischemic Attack (TIA)</v>
      </c>
      <c r="K25" s="34" t="str">
        <f t="shared" si="15"/>
        <v>CL</v>
      </c>
      <c r="L25" s="34" t="str">
        <f t="shared" si="16"/>
        <v>Clinical</v>
      </c>
      <c r="M25" s="34" t="str">
        <f t="shared" si="17"/>
        <v>TOTAL</v>
      </c>
    </row>
    <row r="26" spans="2:13" ht="52" x14ac:dyDescent="0.15">
      <c r="B26" s="10" t="s">
        <v>39</v>
      </c>
      <c r="C26" s="10" t="s">
        <v>40</v>
      </c>
      <c r="D26" s="10" t="s">
        <v>17</v>
      </c>
      <c r="F26" s="34" t="str">
        <f t="shared" si="18"/>
        <v>STROKE12</v>
      </c>
      <c r="G26" s="35" t="str">
        <f t="shared" si="11"/>
        <v>The percentage of patients with a stroke shown to be non-haemorrhagic, or a history of TIA, who have a record that an anti-platelet agent (aspirin, clopidogrel, dipyridamole or a combination), or an anti-coagulant is being taken</v>
      </c>
      <c r="H26" s="34" t="e">
        <f t="shared" si="12"/>
        <v>#N/A</v>
      </c>
      <c r="I26" s="34" t="str">
        <f t="shared" si="13"/>
        <v>STROKE</v>
      </c>
      <c r="J26" s="34" t="str">
        <f t="shared" si="14"/>
        <v>Stroke and Transient Ischemic Attack (TIA)</v>
      </c>
      <c r="K26" s="34" t="str">
        <f t="shared" si="15"/>
        <v>CL</v>
      </c>
      <c r="L26" s="34" t="str">
        <f t="shared" si="16"/>
        <v>Clinical</v>
      </c>
      <c r="M26" s="34" t="str">
        <f t="shared" si="17"/>
        <v>TOTAL</v>
      </c>
    </row>
    <row r="27" spans="2:13" ht="26" x14ac:dyDescent="0.15">
      <c r="B27" s="10" t="s">
        <v>41</v>
      </c>
      <c r="C27" s="10" t="s">
        <v>42</v>
      </c>
      <c r="D27" s="10" t="s">
        <v>22</v>
      </c>
      <c r="F27" s="34" t="str">
        <f t="shared" si="18"/>
        <v>STROKE13</v>
      </c>
      <c r="G27" s="35" t="str">
        <f t="shared" si="11"/>
        <v>The percentage of new patients with a stroke or TIA who have been referred for further investigation</v>
      </c>
      <c r="H27" s="34" t="e">
        <f t="shared" si="12"/>
        <v>#N/A</v>
      </c>
      <c r="I27" s="34" t="str">
        <f t="shared" si="13"/>
        <v>STROKE</v>
      </c>
      <c r="J27" s="34" t="str">
        <f t="shared" si="14"/>
        <v>Stroke and Transient Ischemic Attack (TIA)</v>
      </c>
      <c r="K27" s="34" t="str">
        <f t="shared" si="15"/>
        <v>CL</v>
      </c>
      <c r="L27" s="34" t="str">
        <f t="shared" si="16"/>
        <v>Clinical</v>
      </c>
      <c r="M27" s="34" t="str">
        <f t="shared" si="17"/>
        <v>TOTAL</v>
      </c>
    </row>
    <row r="28" spans="2:13" x14ac:dyDescent="0.15">
      <c r="B28" s="9" t="s">
        <v>327</v>
      </c>
      <c r="C28" s="10"/>
      <c r="D28" s="10" t="s">
        <v>12</v>
      </c>
      <c r="F28" s="34" t="str">
        <f t="shared" si="18"/>
        <v>Hypertension</v>
      </c>
      <c r="G28" s="35">
        <f t="shared" si="11"/>
        <v>0</v>
      </c>
      <c r="H28" s="34" t="e">
        <f t="shared" si="12"/>
        <v>#N/A</v>
      </c>
      <c r="I28" s="34" t="s">
        <v>330</v>
      </c>
      <c r="J28" s="37" t="str">
        <f>B28</f>
        <v>Hypertension</v>
      </c>
      <c r="K28" s="34" t="str">
        <f t="shared" si="15"/>
        <v>CL</v>
      </c>
      <c r="L28" s="34" t="str">
        <f t="shared" si="16"/>
        <v>Clinical</v>
      </c>
      <c r="M28" s="34" t="str">
        <f t="shared" si="17"/>
        <v>TOTAL</v>
      </c>
    </row>
    <row r="29" spans="2:13" ht="26" x14ac:dyDescent="0.15">
      <c r="B29" s="10" t="s">
        <v>328</v>
      </c>
      <c r="C29" s="10" t="s">
        <v>43</v>
      </c>
      <c r="D29" s="10" t="s">
        <v>22</v>
      </c>
      <c r="F29" s="34" t="str">
        <f t="shared" si="18"/>
        <v>BP01</v>
      </c>
      <c r="G29" s="35" t="str">
        <f t="shared" si="11"/>
        <v>The practice can produce a register of patients with established hypertension</v>
      </c>
      <c r="H29" s="34" t="e">
        <f t="shared" si="12"/>
        <v>#N/A</v>
      </c>
      <c r="I29" s="34" t="str">
        <f t="shared" si="13"/>
        <v>BP</v>
      </c>
      <c r="J29" s="34" t="str">
        <f t="shared" si="14"/>
        <v>Hypertension</v>
      </c>
      <c r="K29" s="34" t="str">
        <f t="shared" si="15"/>
        <v>CL</v>
      </c>
      <c r="L29" s="34" t="str">
        <f t="shared" si="16"/>
        <v>Clinical</v>
      </c>
      <c r="M29" s="34" t="str">
        <f t="shared" si="17"/>
        <v>TOTAL</v>
      </c>
    </row>
    <row r="30" spans="2:13" ht="26" x14ac:dyDescent="0.15">
      <c r="B30" s="10" t="s">
        <v>44</v>
      </c>
      <c r="C30" s="10" t="s">
        <v>45</v>
      </c>
      <c r="D30" s="10" t="s">
        <v>22</v>
      </c>
      <c r="F30" s="34" t="str">
        <f t="shared" si="18"/>
        <v>BP04</v>
      </c>
      <c r="G30" s="35" t="str">
        <f t="shared" si="11"/>
        <v>The percentage of patients with hypertension in whom there is a record of the blood pressure in the preceding 9 months</v>
      </c>
      <c r="H30" s="34" t="e">
        <f t="shared" si="12"/>
        <v>#N/A</v>
      </c>
      <c r="I30" s="34" t="str">
        <f t="shared" si="13"/>
        <v>BP</v>
      </c>
      <c r="J30" s="34" t="str">
        <f t="shared" si="14"/>
        <v>Hypertension</v>
      </c>
      <c r="K30" s="34" t="str">
        <f t="shared" si="15"/>
        <v>CL</v>
      </c>
      <c r="L30" s="34" t="str">
        <f t="shared" si="16"/>
        <v>Clinical</v>
      </c>
      <c r="M30" s="34" t="str">
        <f t="shared" si="17"/>
        <v>TOTAL</v>
      </c>
    </row>
    <row r="31" spans="2:13" ht="26" x14ac:dyDescent="0.15">
      <c r="B31" s="10" t="s">
        <v>46</v>
      </c>
      <c r="C31" s="11" t="s">
        <v>47</v>
      </c>
      <c r="D31" s="10" t="s">
        <v>14</v>
      </c>
      <c r="F31" s="34" t="str">
        <f t="shared" si="18"/>
        <v>BP05</v>
      </c>
      <c r="G31" s="35" t="str">
        <f t="shared" si="11"/>
        <v>The percentage of patients with hypertension in whom the last blood pressure (measured in the preceding 9 months) is 150/90 or less</v>
      </c>
      <c r="H31" s="34" t="e">
        <f t="shared" si="12"/>
        <v>#N/A</v>
      </c>
      <c r="I31" s="34" t="str">
        <f t="shared" si="13"/>
        <v>BP</v>
      </c>
      <c r="J31" s="34" t="str">
        <f t="shared" si="14"/>
        <v>Hypertension</v>
      </c>
      <c r="K31" s="34" t="str">
        <f t="shared" si="15"/>
        <v>CL</v>
      </c>
      <c r="L31" s="34" t="str">
        <f t="shared" si="16"/>
        <v>Clinical</v>
      </c>
      <c r="M31" s="34" t="str">
        <f t="shared" si="17"/>
        <v>TOTAL</v>
      </c>
    </row>
    <row r="32" spans="2:13" x14ac:dyDescent="0.15">
      <c r="B32" s="10" t="s">
        <v>112</v>
      </c>
      <c r="F32" s="34" t="str">
        <f t="shared" si="18"/>
        <v>Diabetes</v>
      </c>
      <c r="G32" s="35">
        <f t="shared" si="11"/>
        <v>0</v>
      </c>
      <c r="H32" s="34" t="e">
        <f t="shared" si="12"/>
        <v>#N/A</v>
      </c>
      <c r="I32" s="34" t="s">
        <v>329</v>
      </c>
      <c r="J32" s="37" t="str">
        <f>B32</f>
        <v>Diabetes</v>
      </c>
      <c r="K32" s="34" t="str">
        <f t="shared" si="15"/>
        <v>CL</v>
      </c>
      <c r="L32" s="34" t="str">
        <f t="shared" si="16"/>
        <v>Clinical</v>
      </c>
      <c r="M32" s="34" t="str">
        <f t="shared" si="17"/>
        <v>TOTAL</v>
      </c>
    </row>
    <row r="33" spans="2:13" ht="26" x14ac:dyDescent="0.15">
      <c r="B33" s="12" t="s">
        <v>48</v>
      </c>
      <c r="C33" s="12" t="s">
        <v>63</v>
      </c>
      <c r="D33" s="12" t="s">
        <v>22</v>
      </c>
      <c r="F33" s="34" t="str">
        <f t="shared" si="18"/>
        <v>DM02</v>
      </c>
      <c r="G33" s="35" t="str">
        <f t="shared" si="11"/>
        <v>The percentage of patients with diabetes whose notes record BMI in the preceding 15 months</v>
      </c>
      <c r="H33" s="34" t="e">
        <f t="shared" si="12"/>
        <v>#N/A</v>
      </c>
      <c r="I33" s="34" t="str">
        <f t="shared" si="13"/>
        <v>DM</v>
      </c>
      <c r="J33" s="34" t="str">
        <f t="shared" si="14"/>
        <v>Diabetes</v>
      </c>
      <c r="K33" s="34" t="str">
        <f t="shared" si="15"/>
        <v>CL</v>
      </c>
      <c r="L33" s="34" t="str">
        <f t="shared" si="16"/>
        <v>Clinical</v>
      </c>
      <c r="M33" s="34" t="str">
        <f t="shared" si="17"/>
        <v>TOTAL</v>
      </c>
    </row>
    <row r="34" spans="2:13" ht="26" x14ac:dyDescent="0.15">
      <c r="B34" s="12" t="s">
        <v>49</v>
      </c>
      <c r="C34" s="12" t="s">
        <v>401</v>
      </c>
      <c r="D34" s="12" t="s">
        <v>22</v>
      </c>
      <c r="F34" s="34" t="str">
        <f t="shared" si="18"/>
        <v>DM10</v>
      </c>
      <c r="G34" s="35" t="str">
        <f t="shared" si="11"/>
        <v>The percentage of patients with diabetes with a record of  neuropathy testing in the preceding 15 months</v>
      </c>
      <c r="H34" s="34" t="e">
        <f t="shared" si="12"/>
        <v>#N/A</v>
      </c>
      <c r="I34" s="34" t="str">
        <f t="shared" si="13"/>
        <v>DM</v>
      </c>
      <c r="J34" s="34" t="str">
        <f t="shared" si="14"/>
        <v>Diabetes</v>
      </c>
      <c r="K34" s="34" t="str">
        <f t="shared" si="15"/>
        <v>CL</v>
      </c>
      <c r="L34" s="34" t="str">
        <f t="shared" si="16"/>
        <v>Clinical</v>
      </c>
      <c r="M34" s="34" t="str">
        <f t="shared" si="17"/>
        <v>TOTAL</v>
      </c>
    </row>
    <row r="35" spans="2:13" ht="26" x14ac:dyDescent="0.15">
      <c r="B35" s="12" t="s">
        <v>50</v>
      </c>
      <c r="C35" s="12" t="s">
        <v>400</v>
      </c>
      <c r="D35" s="12" t="s">
        <v>22</v>
      </c>
      <c r="F35" s="34" t="str">
        <f t="shared" si="18"/>
        <v>DM13</v>
      </c>
      <c r="G35" s="35" t="str">
        <f t="shared" si="11"/>
        <v>The percentage of patients with diabetes who have a record of micro-albuminuria testing in the preceding 15 months</v>
      </c>
      <c r="H35" s="34" t="e">
        <f t="shared" si="12"/>
        <v>#N/A</v>
      </c>
      <c r="I35" s="34" t="str">
        <f t="shared" si="13"/>
        <v>DM</v>
      </c>
      <c r="J35" s="34" t="str">
        <f t="shared" si="14"/>
        <v>Diabetes</v>
      </c>
      <c r="K35" s="34" t="str">
        <f t="shared" si="15"/>
        <v>CL</v>
      </c>
      <c r="L35" s="34" t="str">
        <f t="shared" si="16"/>
        <v>Clinical</v>
      </c>
      <c r="M35" s="34" t="str">
        <f t="shared" si="17"/>
        <v>TOTAL</v>
      </c>
    </row>
    <row r="36" spans="2:13" ht="39" x14ac:dyDescent="0.15">
      <c r="B36" s="12" t="s">
        <v>51</v>
      </c>
      <c r="C36" s="12" t="s">
        <v>64</v>
      </c>
      <c r="D36" s="12" t="s">
        <v>17</v>
      </c>
      <c r="F36" s="34" t="str">
        <f t="shared" si="18"/>
        <v>DM15</v>
      </c>
      <c r="G36" s="35" t="str">
        <f t="shared" si="11"/>
        <v>The percentage of patients with diabetes with a diagnosis of proteinuria or micro-albuminuria who are treated with ACE inhibitors (or A2 antagonists)</v>
      </c>
      <c r="H36" s="34" t="e">
        <f t="shared" si="12"/>
        <v>#N/A</v>
      </c>
      <c r="I36" s="34" t="str">
        <f t="shared" si="13"/>
        <v>DM</v>
      </c>
      <c r="J36" s="34" t="str">
        <f t="shared" si="14"/>
        <v>Diabetes</v>
      </c>
      <c r="K36" s="34" t="str">
        <f t="shared" si="15"/>
        <v>CL</v>
      </c>
      <c r="L36" s="34" t="str">
        <f t="shared" si="16"/>
        <v>Clinical</v>
      </c>
      <c r="M36" s="34" t="str">
        <f t="shared" si="17"/>
        <v>TOTAL</v>
      </c>
    </row>
    <row r="37" spans="2:13" ht="26" x14ac:dyDescent="0.15">
      <c r="B37" s="12" t="s">
        <v>52</v>
      </c>
      <c r="C37" s="12" t="s">
        <v>65</v>
      </c>
      <c r="D37" s="12" t="s">
        <v>14</v>
      </c>
      <c r="F37" s="34" t="str">
        <f t="shared" si="18"/>
        <v>DM17</v>
      </c>
      <c r="G37" s="35" t="str">
        <f t="shared" si="11"/>
        <v>The percentage of patients with diabetes whose last measured total cholesterol within the preceding 15 months is 5mmol/l or less</v>
      </c>
      <c r="H37" s="34" t="e">
        <f t="shared" si="12"/>
        <v>#N/A</v>
      </c>
      <c r="I37" s="34" t="str">
        <f t="shared" si="13"/>
        <v>DM</v>
      </c>
      <c r="J37" s="34" t="str">
        <f t="shared" si="14"/>
        <v>Diabetes</v>
      </c>
      <c r="K37" s="34" t="str">
        <f t="shared" si="15"/>
        <v>CL</v>
      </c>
      <c r="L37" s="34" t="str">
        <f t="shared" si="16"/>
        <v>Clinical</v>
      </c>
      <c r="M37" s="34" t="str">
        <f t="shared" si="17"/>
        <v>TOTAL</v>
      </c>
    </row>
    <row r="38" spans="2:13" ht="26" x14ac:dyDescent="0.15">
      <c r="B38" s="12" t="s">
        <v>53</v>
      </c>
      <c r="C38" s="12" t="s">
        <v>66</v>
      </c>
      <c r="D38" s="12" t="s">
        <v>17</v>
      </c>
      <c r="F38" s="34" t="str">
        <f t="shared" si="18"/>
        <v>DM18</v>
      </c>
      <c r="G38" s="35" t="str">
        <f t="shared" si="11"/>
        <v>The percentage of patients with diabetes who have had influenza immunisation in the preceding 1 September to 31 March</v>
      </c>
      <c r="H38" s="34" t="e">
        <f t="shared" si="12"/>
        <v>#N/A</v>
      </c>
      <c r="I38" s="34" t="str">
        <f t="shared" si="13"/>
        <v>DM</v>
      </c>
      <c r="J38" s="34" t="str">
        <f t="shared" si="14"/>
        <v>Diabetes</v>
      </c>
      <c r="K38" s="34" t="str">
        <f t="shared" si="15"/>
        <v>CL</v>
      </c>
      <c r="L38" s="34" t="str">
        <f t="shared" si="16"/>
        <v>Clinical</v>
      </c>
      <c r="M38" s="34" t="str">
        <f t="shared" si="17"/>
        <v>TOTAL</v>
      </c>
    </row>
    <row r="39" spans="2:13" ht="26" x14ac:dyDescent="0.15">
      <c r="B39" s="12" t="s">
        <v>54</v>
      </c>
      <c r="C39" s="12" t="s">
        <v>67</v>
      </c>
      <c r="D39" s="12" t="s">
        <v>17</v>
      </c>
      <c r="F39" s="34" t="str">
        <f t="shared" si="18"/>
        <v>DM21</v>
      </c>
      <c r="G39" s="35" t="str">
        <f t="shared" si="11"/>
        <v>The percentage of patients with diabetes who have a record of retinal screening in the preceding 15 months</v>
      </c>
      <c r="H39" s="34" t="e">
        <f t="shared" si="12"/>
        <v>#N/A</v>
      </c>
      <c r="I39" s="34" t="str">
        <f t="shared" si="13"/>
        <v>DM</v>
      </c>
      <c r="J39" s="34" t="str">
        <f t="shared" si="14"/>
        <v>Diabetes</v>
      </c>
      <c r="K39" s="34" t="str">
        <f t="shared" si="15"/>
        <v>CL</v>
      </c>
      <c r="L39" s="34" t="str">
        <f t="shared" si="16"/>
        <v>Clinical</v>
      </c>
      <c r="M39" s="34" t="str">
        <f t="shared" si="17"/>
        <v>TOTAL</v>
      </c>
    </row>
    <row r="40" spans="2:13" ht="39" x14ac:dyDescent="0.15">
      <c r="B40" s="12" t="s">
        <v>55</v>
      </c>
      <c r="C40" s="12" t="s">
        <v>68</v>
      </c>
      <c r="D40" s="12" t="s">
        <v>22</v>
      </c>
      <c r="F40" s="34" t="str">
        <f t="shared" si="18"/>
        <v>DM22</v>
      </c>
      <c r="G40" s="35" t="str">
        <f t="shared" si="11"/>
        <v>The percentage of patients with diabetes who have a record of estimated glomerular filtration rate (eGFR) or serum creatinine testing in the preceding 15 months</v>
      </c>
      <c r="H40" s="34" t="e">
        <f t="shared" si="12"/>
        <v>#N/A</v>
      </c>
      <c r="I40" s="34" t="str">
        <f t="shared" si="13"/>
        <v>DM</v>
      </c>
      <c r="J40" s="34" t="str">
        <f t="shared" si="14"/>
        <v>Diabetes</v>
      </c>
      <c r="K40" s="34" t="str">
        <f t="shared" si="15"/>
        <v>CL</v>
      </c>
      <c r="L40" s="34" t="str">
        <f t="shared" si="16"/>
        <v>Clinical</v>
      </c>
      <c r="M40" s="34" t="str">
        <f t="shared" si="17"/>
        <v>TOTAL</v>
      </c>
    </row>
    <row r="41" spans="2:13" ht="26" x14ac:dyDescent="0.15">
      <c r="B41" s="12" t="s">
        <v>56</v>
      </c>
      <c r="C41" s="12" t="s">
        <v>69</v>
      </c>
      <c r="D41" s="12" t="s">
        <v>14</v>
      </c>
      <c r="F41" s="34" t="str">
        <f t="shared" si="18"/>
        <v>DM26</v>
      </c>
      <c r="G41" s="35" t="str">
        <f t="shared" si="11"/>
        <v>The percentage of patients with diabetes in whom the last IFCC-HbA1c is 59 mmol/mol  in the preceding 15 months.</v>
      </c>
      <c r="H41" s="34" t="e">
        <f t="shared" si="12"/>
        <v>#N/A</v>
      </c>
      <c r="I41" s="34" t="str">
        <f t="shared" si="13"/>
        <v>DM</v>
      </c>
      <c r="J41" s="34" t="str">
        <f t="shared" si="14"/>
        <v>Diabetes</v>
      </c>
      <c r="K41" s="34" t="str">
        <f t="shared" si="15"/>
        <v>CL</v>
      </c>
      <c r="L41" s="34" t="str">
        <f t="shared" si="16"/>
        <v>Clinical</v>
      </c>
      <c r="M41" s="34" t="str">
        <f t="shared" si="17"/>
        <v>TOTAL</v>
      </c>
    </row>
    <row r="42" spans="2:13" ht="26" x14ac:dyDescent="0.15">
      <c r="B42" s="12" t="s">
        <v>57</v>
      </c>
      <c r="C42" s="12" t="s">
        <v>70</v>
      </c>
      <c r="D42" s="12" t="s">
        <v>14</v>
      </c>
      <c r="F42" s="34" t="str">
        <f t="shared" si="18"/>
        <v>DM27</v>
      </c>
      <c r="G42" s="35" t="str">
        <f t="shared" si="11"/>
        <v>The percentage of patients with diabetes in whom the last IFCC-HbA1c is 64 mmol/mol or less in the preceding 15 months</v>
      </c>
      <c r="H42" s="34" t="e">
        <f t="shared" si="12"/>
        <v>#N/A</v>
      </c>
      <c r="I42" s="34" t="str">
        <f t="shared" si="13"/>
        <v>DM</v>
      </c>
      <c r="J42" s="34" t="str">
        <f t="shared" si="14"/>
        <v>Diabetes</v>
      </c>
      <c r="K42" s="34" t="str">
        <f t="shared" si="15"/>
        <v>CL</v>
      </c>
      <c r="L42" s="34" t="str">
        <f t="shared" si="16"/>
        <v>Clinical</v>
      </c>
      <c r="M42" s="34" t="str">
        <f t="shared" si="17"/>
        <v>TOTAL</v>
      </c>
    </row>
    <row r="43" spans="2:13" ht="26" x14ac:dyDescent="0.15">
      <c r="B43" s="12" t="s">
        <v>58</v>
      </c>
      <c r="C43" s="12" t="s">
        <v>71</v>
      </c>
      <c r="D43" s="12" t="s">
        <v>14</v>
      </c>
      <c r="F43" s="34" t="str">
        <f t="shared" si="18"/>
        <v>DM28</v>
      </c>
      <c r="G43" s="35" t="str">
        <f t="shared" si="11"/>
        <v>The percentage of patients with diabetes in whom the last IFCC-HbA1c is 75 mmol/mol or less in the preceding 15 months</v>
      </c>
      <c r="H43" s="34" t="e">
        <f t="shared" si="12"/>
        <v>#N/A</v>
      </c>
      <c r="I43" s="34" t="str">
        <f t="shared" si="13"/>
        <v>DM</v>
      </c>
      <c r="J43" s="34" t="str">
        <f t="shared" si="14"/>
        <v>Diabetes</v>
      </c>
      <c r="K43" s="34" t="str">
        <f t="shared" si="15"/>
        <v>CL</v>
      </c>
      <c r="L43" s="34" t="str">
        <f t="shared" si="16"/>
        <v>Clinical</v>
      </c>
      <c r="M43" s="34" t="str">
        <f t="shared" si="17"/>
        <v>TOTAL</v>
      </c>
    </row>
    <row r="44" spans="2:13" ht="65" x14ac:dyDescent="0.15">
      <c r="B44" s="12" t="s">
        <v>59</v>
      </c>
      <c r="C44" s="14" t="s">
        <v>72</v>
      </c>
      <c r="D44" s="12" t="s">
        <v>22</v>
      </c>
      <c r="F44" s="34" t="str">
        <f t="shared" si="18"/>
        <v>DM29</v>
      </c>
      <c r="G44" s="35" t="str">
        <f t="shared" si="11"/>
        <v>The percentage of patients with diabetes with a record of a foot examination and risk classification: 1) low risk (normal sensation, palpable pulses), 2) increased risk (neuropathy or absent pulses), 3) high risk (neuropathy or absent pulses plus deformity or skin changes in previous ulcer) or 4) ulcerated foot within the preceding 15 months.</v>
      </c>
      <c r="H44" s="34" t="e">
        <f t="shared" si="12"/>
        <v>#N/A</v>
      </c>
      <c r="I44" s="34" t="str">
        <f t="shared" si="13"/>
        <v>DM</v>
      </c>
      <c r="J44" s="34" t="str">
        <f t="shared" si="14"/>
        <v>Diabetes</v>
      </c>
      <c r="K44" s="34" t="str">
        <f t="shared" si="15"/>
        <v>CL</v>
      </c>
      <c r="L44" s="34" t="str">
        <f t="shared" si="16"/>
        <v>Clinical</v>
      </c>
      <c r="M44" s="34" t="str">
        <f t="shared" si="17"/>
        <v>TOTAL</v>
      </c>
    </row>
    <row r="45" spans="2:13" ht="26" x14ac:dyDescent="0.15">
      <c r="B45" s="12" t="s">
        <v>60</v>
      </c>
      <c r="C45" s="12" t="s">
        <v>73</v>
      </c>
      <c r="D45" s="12" t="s">
        <v>14</v>
      </c>
      <c r="F45" s="34" t="str">
        <f t="shared" si="18"/>
        <v>DM30</v>
      </c>
      <c r="G45" s="35" t="str">
        <f t="shared" si="11"/>
        <v>The percentage of patients with diabetes in whom the last blood pressure is 150/90 or less.</v>
      </c>
      <c r="H45" s="34" t="e">
        <f t="shared" si="12"/>
        <v>#N/A</v>
      </c>
      <c r="I45" s="34" t="str">
        <f t="shared" si="13"/>
        <v>DM</v>
      </c>
      <c r="J45" s="34" t="str">
        <f t="shared" si="14"/>
        <v>Diabetes</v>
      </c>
      <c r="K45" s="34" t="str">
        <f t="shared" si="15"/>
        <v>CL</v>
      </c>
      <c r="L45" s="34" t="str">
        <f t="shared" si="16"/>
        <v>Clinical</v>
      </c>
      <c r="M45" s="34" t="str">
        <f t="shared" si="17"/>
        <v>TOTAL</v>
      </c>
    </row>
    <row r="46" spans="2:13" ht="26" x14ac:dyDescent="0.15">
      <c r="B46" s="12" t="s">
        <v>61</v>
      </c>
      <c r="C46" s="12" t="s">
        <v>74</v>
      </c>
      <c r="D46" s="12" t="s">
        <v>14</v>
      </c>
      <c r="F46" s="34" t="str">
        <f t="shared" si="18"/>
        <v>DM31</v>
      </c>
      <c r="G46" s="35" t="str">
        <f t="shared" si="11"/>
        <v>The percentage of patients with diabetes in whom the last blood pressure is 140/80 or less.</v>
      </c>
      <c r="H46" s="34" t="e">
        <f t="shared" si="12"/>
        <v>#N/A</v>
      </c>
      <c r="I46" s="34" t="str">
        <f t="shared" si="13"/>
        <v>DM</v>
      </c>
      <c r="J46" s="34" t="str">
        <f t="shared" si="14"/>
        <v>Diabetes</v>
      </c>
      <c r="K46" s="34" t="str">
        <f t="shared" si="15"/>
        <v>CL</v>
      </c>
      <c r="L46" s="34" t="str">
        <f t="shared" si="16"/>
        <v>Clinical</v>
      </c>
      <c r="M46" s="34" t="str">
        <f t="shared" si="17"/>
        <v>TOTAL</v>
      </c>
    </row>
    <row r="47" spans="2:13" ht="39" x14ac:dyDescent="0.15">
      <c r="B47" s="12" t="s">
        <v>62</v>
      </c>
      <c r="C47" s="12" t="s">
        <v>75</v>
      </c>
      <c r="D47" s="12"/>
      <c r="F47" s="34" t="str">
        <f t="shared" si="18"/>
        <v>DM32</v>
      </c>
      <c r="G47" s="35" t="str">
        <f t="shared" si="11"/>
        <v>The practice can produce a register of all patients aged 17 years and over with diabetes mellitus, which specifies the type of diabetes where a diagnosis has been confirmed</v>
      </c>
      <c r="H47" s="34" t="e">
        <f t="shared" si="12"/>
        <v>#N/A</v>
      </c>
      <c r="I47" s="34" t="str">
        <f t="shared" si="13"/>
        <v>DM</v>
      </c>
      <c r="J47" s="34" t="str">
        <f t="shared" si="14"/>
        <v>Diabetes</v>
      </c>
      <c r="K47" s="34" t="str">
        <f t="shared" si="15"/>
        <v>CL</v>
      </c>
      <c r="L47" s="34" t="str">
        <f t="shared" si="16"/>
        <v>Clinical</v>
      </c>
      <c r="M47" s="34" t="str">
        <f t="shared" si="17"/>
        <v>TOTAL</v>
      </c>
    </row>
    <row r="48" spans="2:13" x14ac:dyDescent="0.15">
      <c r="B48" s="13"/>
      <c r="C48" s="13"/>
      <c r="D48" s="12"/>
      <c r="F48" s="34">
        <f t="shared" si="18"/>
        <v>0</v>
      </c>
      <c r="G48" s="35">
        <f t="shared" si="11"/>
        <v>0</v>
      </c>
      <c r="H48" s="34" t="e">
        <f t="shared" si="12"/>
        <v>#N/A</v>
      </c>
      <c r="I48" s="34" t="str">
        <f t="shared" si="13"/>
        <v>DM</v>
      </c>
      <c r="J48" s="34" t="str">
        <f t="shared" si="14"/>
        <v>Diabetes</v>
      </c>
      <c r="K48" s="34" t="str">
        <f t="shared" si="15"/>
        <v>CL</v>
      </c>
      <c r="L48" s="34" t="str">
        <f t="shared" si="16"/>
        <v>Clinical</v>
      </c>
      <c r="M48" s="34" t="str">
        <f t="shared" si="17"/>
        <v>TOTAL</v>
      </c>
    </row>
    <row r="49" spans="2:13" x14ac:dyDescent="0.15">
      <c r="B49" s="13"/>
      <c r="C49" s="13"/>
      <c r="D49" s="12"/>
      <c r="F49" s="34">
        <f t="shared" si="18"/>
        <v>0</v>
      </c>
      <c r="G49" s="35">
        <f t="shared" si="11"/>
        <v>0</v>
      </c>
      <c r="H49" s="34" t="e">
        <f t="shared" si="12"/>
        <v>#N/A</v>
      </c>
      <c r="I49" s="34" t="str">
        <f t="shared" si="13"/>
        <v>DM</v>
      </c>
      <c r="J49" s="34" t="str">
        <f t="shared" si="14"/>
        <v>Diabetes</v>
      </c>
      <c r="K49" s="34" t="str">
        <f t="shared" si="15"/>
        <v>CL</v>
      </c>
      <c r="L49" s="34" t="str">
        <f t="shared" si="16"/>
        <v>Clinical</v>
      </c>
      <c r="M49" s="34" t="str">
        <f t="shared" si="17"/>
        <v>TOTAL</v>
      </c>
    </row>
    <row r="50" spans="2:13" x14ac:dyDescent="0.15">
      <c r="B50" s="13"/>
      <c r="C50" s="13"/>
      <c r="D50" s="12"/>
      <c r="F50" s="34">
        <f t="shared" si="18"/>
        <v>0</v>
      </c>
      <c r="G50" s="35">
        <f t="shared" si="11"/>
        <v>0</v>
      </c>
      <c r="H50" s="34" t="e">
        <f t="shared" si="12"/>
        <v>#N/A</v>
      </c>
      <c r="I50" s="34" t="str">
        <f t="shared" si="13"/>
        <v>DM</v>
      </c>
      <c r="J50" s="34" t="str">
        <f t="shared" si="14"/>
        <v>Diabetes</v>
      </c>
      <c r="K50" s="34" t="str">
        <f t="shared" si="15"/>
        <v>CL</v>
      </c>
      <c r="L50" s="34" t="str">
        <f t="shared" si="16"/>
        <v>Clinical</v>
      </c>
      <c r="M50" s="34" t="str">
        <f t="shared" si="17"/>
        <v>TOTAL</v>
      </c>
    </row>
    <row r="51" spans="2:13" x14ac:dyDescent="0.15">
      <c r="B51" s="13"/>
      <c r="C51" s="13"/>
      <c r="D51" s="12"/>
      <c r="F51" s="34">
        <f t="shared" si="18"/>
        <v>0</v>
      </c>
      <c r="G51" s="35">
        <f t="shared" si="11"/>
        <v>0</v>
      </c>
      <c r="H51" s="34" t="e">
        <f t="shared" si="12"/>
        <v>#N/A</v>
      </c>
      <c r="I51" s="34" t="str">
        <f t="shared" si="13"/>
        <v>DM</v>
      </c>
      <c r="J51" s="34" t="str">
        <f t="shared" si="14"/>
        <v>Diabetes</v>
      </c>
      <c r="K51" s="34" t="str">
        <f t="shared" si="15"/>
        <v>CL</v>
      </c>
      <c r="L51" s="34" t="str">
        <f t="shared" si="16"/>
        <v>Clinical</v>
      </c>
      <c r="M51" s="34" t="str">
        <f t="shared" si="17"/>
        <v>TOTAL</v>
      </c>
    </row>
    <row r="52" spans="2:13" x14ac:dyDescent="0.15">
      <c r="B52" s="13"/>
      <c r="C52" s="13"/>
      <c r="D52" s="12"/>
      <c r="F52" s="34">
        <f t="shared" si="18"/>
        <v>0</v>
      </c>
      <c r="G52" s="35">
        <f t="shared" si="11"/>
        <v>0</v>
      </c>
      <c r="H52" s="34" t="e">
        <f t="shared" si="12"/>
        <v>#N/A</v>
      </c>
      <c r="I52" s="34" t="str">
        <f t="shared" si="13"/>
        <v>DM</v>
      </c>
      <c r="J52" s="34" t="str">
        <f t="shared" si="14"/>
        <v>Diabetes</v>
      </c>
      <c r="K52" s="34" t="str">
        <f t="shared" si="15"/>
        <v>CL</v>
      </c>
      <c r="L52" s="34" t="str">
        <f t="shared" si="16"/>
        <v>Clinical</v>
      </c>
      <c r="M52" s="34" t="str">
        <f t="shared" si="17"/>
        <v>TOTAL</v>
      </c>
    </row>
    <row r="53" spans="2:13" x14ac:dyDescent="0.15">
      <c r="B53" s="13"/>
      <c r="C53" s="13"/>
      <c r="D53" s="12"/>
      <c r="F53" s="34">
        <f t="shared" si="18"/>
        <v>0</v>
      </c>
      <c r="G53" s="35">
        <f t="shared" si="11"/>
        <v>0</v>
      </c>
      <c r="H53" s="34" t="e">
        <f t="shared" si="12"/>
        <v>#N/A</v>
      </c>
      <c r="I53" s="34" t="str">
        <f t="shared" si="13"/>
        <v>DM</v>
      </c>
      <c r="J53" s="34" t="str">
        <f t="shared" si="14"/>
        <v>Diabetes</v>
      </c>
      <c r="K53" s="34" t="str">
        <f t="shared" si="15"/>
        <v>CL</v>
      </c>
      <c r="L53" s="34" t="str">
        <f t="shared" si="16"/>
        <v>Clinical</v>
      </c>
      <c r="M53" s="34" t="str">
        <f t="shared" si="17"/>
        <v>TOTAL</v>
      </c>
    </row>
    <row r="54" spans="2:13" x14ac:dyDescent="0.15">
      <c r="B54" s="13"/>
      <c r="C54" s="13"/>
      <c r="D54" s="12"/>
      <c r="F54" s="34">
        <f t="shared" si="18"/>
        <v>0</v>
      </c>
      <c r="G54" s="35">
        <f t="shared" si="11"/>
        <v>0</v>
      </c>
      <c r="H54" s="34" t="e">
        <f t="shared" si="12"/>
        <v>#N/A</v>
      </c>
      <c r="I54" s="34" t="str">
        <f t="shared" si="13"/>
        <v>DM</v>
      </c>
      <c r="J54" s="34" t="str">
        <f t="shared" si="14"/>
        <v>Diabetes</v>
      </c>
      <c r="K54" s="34" t="str">
        <f t="shared" si="15"/>
        <v>CL</v>
      </c>
      <c r="L54" s="34" t="str">
        <f t="shared" si="16"/>
        <v>Clinical</v>
      </c>
      <c r="M54" s="34" t="str">
        <f t="shared" si="17"/>
        <v>TOTAL</v>
      </c>
    </row>
    <row r="55" spans="2:13" x14ac:dyDescent="0.15">
      <c r="B55" s="13"/>
      <c r="C55" s="13"/>
      <c r="D55" s="12"/>
      <c r="F55" s="34">
        <f t="shared" si="18"/>
        <v>0</v>
      </c>
      <c r="G55" s="35">
        <f t="shared" si="11"/>
        <v>0</v>
      </c>
      <c r="H55" s="34" t="e">
        <f t="shared" si="12"/>
        <v>#N/A</v>
      </c>
      <c r="I55" s="34" t="str">
        <f t="shared" si="13"/>
        <v>DM</v>
      </c>
      <c r="J55" s="34" t="str">
        <f t="shared" si="14"/>
        <v>Diabetes</v>
      </c>
      <c r="K55" s="34" t="str">
        <f t="shared" si="15"/>
        <v>CL</v>
      </c>
      <c r="L55" s="34" t="str">
        <f t="shared" si="16"/>
        <v>Clinical</v>
      </c>
      <c r="M55" s="34" t="str">
        <f t="shared" si="17"/>
        <v>TOTAL</v>
      </c>
    </row>
    <row r="56" spans="2:13" x14ac:dyDescent="0.15">
      <c r="B56" s="13"/>
      <c r="C56" s="13"/>
      <c r="D56" s="12"/>
      <c r="F56" s="34">
        <f t="shared" si="18"/>
        <v>0</v>
      </c>
      <c r="G56" s="35">
        <f t="shared" si="11"/>
        <v>0</v>
      </c>
      <c r="H56" s="34" t="e">
        <f t="shared" si="12"/>
        <v>#N/A</v>
      </c>
      <c r="I56" s="34" t="str">
        <f t="shared" si="13"/>
        <v>DM</v>
      </c>
      <c r="J56" s="34" t="str">
        <f t="shared" si="14"/>
        <v>Diabetes</v>
      </c>
      <c r="K56" s="34" t="str">
        <f t="shared" si="15"/>
        <v>CL</v>
      </c>
      <c r="L56" s="34" t="str">
        <f t="shared" si="16"/>
        <v>Clinical</v>
      </c>
      <c r="M56" s="34" t="str">
        <f t="shared" si="17"/>
        <v>TOTAL</v>
      </c>
    </row>
    <row r="57" spans="2:13" x14ac:dyDescent="0.15">
      <c r="B57" s="13"/>
      <c r="C57" s="13"/>
      <c r="D57" s="12"/>
      <c r="F57" s="34">
        <f t="shared" si="18"/>
        <v>0</v>
      </c>
      <c r="G57" s="35">
        <f t="shared" si="11"/>
        <v>0</v>
      </c>
      <c r="H57" s="34" t="e">
        <f t="shared" si="12"/>
        <v>#N/A</v>
      </c>
      <c r="I57" s="34" t="str">
        <f t="shared" si="13"/>
        <v>DM</v>
      </c>
      <c r="J57" s="34" t="str">
        <f t="shared" si="14"/>
        <v>Diabetes</v>
      </c>
      <c r="K57" s="34" t="str">
        <f t="shared" si="15"/>
        <v>CL</v>
      </c>
      <c r="L57" s="34" t="str">
        <f t="shared" si="16"/>
        <v>Clinical</v>
      </c>
      <c r="M57" s="34" t="str">
        <f t="shared" si="17"/>
        <v>TOTAL</v>
      </c>
    </row>
    <row r="58" spans="2:13" x14ac:dyDescent="0.15">
      <c r="B58" s="13"/>
      <c r="C58" s="13"/>
      <c r="D58" s="12"/>
      <c r="F58" s="34">
        <f t="shared" si="18"/>
        <v>0</v>
      </c>
      <c r="G58" s="35">
        <f t="shared" si="11"/>
        <v>0</v>
      </c>
      <c r="H58" s="34" t="e">
        <f t="shared" si="12"/>
        <v>#N/A</v>
      </c>
      <c r="I58" s="34" t="str">
        <f t="shared" si="13"/>
        <v>DM</v>
      </c>
      <c r="J58" s="34" t="str">
        <f t="shared" si="14"/>
        <v>Diabetes</v>
      </c>
      <c r="K58" s="34" t="str">
        <f t="shared" si="15"/>
        <v>CL</v>
      </c>
      <c r="L58" s="34" t="str">
        <f t="shared" si="16"/>
        <v>Clinical</v>
      </c>
      <c r="M58" s="34" t="str">
        <f t="shared" si="17"/>
        <v>TOTAL</v>
      </c>
    </row>
    <row r="59" spans="2:13" x14ac:dyDescent="0.15">
      <c r="B59" s="13"/>
      <c r="C59" s="13"/>
      <c r="D59" s="12"/>
      <c r="F59" s="34">
        <f t="shared" si="18"/>
        <v>0</v>
      </c>
      <c r="G59" s="35">
        <f t="shared" si="11"/>
        <v>0</v>
      </c>
      <c r="H59" s="34" t="e">
        <f t="shared" si="12"/>
        <v>#N/A</v>
      </c>
      <c r="I59" s="34" t="str">
        <f t="shared" si="13"/>
        <v>DM</v>
      </c>
      <c r="J59" s="34" t="str">
        <f t="shared" si="14"/>
        <v>Diabetes</v>
      </c>
      <c r="K59" s="34" t="str">
        <f t="shared" si="15"/>
        <v>CL</v>
      </c>
      <c r="L59" s="34" t="str">
        <f t="shared" si="16"/>
        <v>Clinical</v>
      </c>
      <c r="M59" s="34" t="str">
        <f t="shared" si="17"/>
        <v>TOTAL</v>
      </c>
    </row>
    <row r="60" spans="2:13" x14ac:dyDescent="0.15">
      <c r="B60" s="13"/>
      <c r="C60" s="13"/>
      <c r="D60" s="12"/>
      <c r="F60" s="34">
        <f t="shared" si="18"/>
        <v>0</v>
      </c>
      <c r="G60" s="35">
        <f t="shared" si="11"/>
        <v>0</v>
      </c>
      <c r="H60" s="34" t="e">
        <f t="shared" si="12"/>
        <v>#N/A</v>
      </c>
      <c r="I60" s="34" t="str">
        <f t="shared" si="13"/>
        <v>DM</v>
      </c>
      <c r="J60" s="34" t="str">
        <f t="shared" si="14"/>
        <v>Diabetes</v>
      </c>
      <c r="K60" s="34" t="str">
        <f t="shared" si="15"/>
        <v>CL</v>
      </c>
      <c r="L60" s="34" t="str">
        <f t="shared" si="16"/>
        <v>Clinical</v>
      </c>
      <c r="M60" s="34" t="str">
        <f t="shared" si="17"/>
        <v>TOTAL</v>
      </c>
    </row>
    <row r="61" spans="2:13" x14ac:dyDescent="0.15">
      <c r="B61" s="13"/>
      <c r="C61" s="13"/>
      <c r="D61" s="12"/>
      <c r="F61" s="34">
        <f t="shared" si="18"/>
        <v>0</v>
      </c>
      <c r="G61" s="35">
        <f t="shared" si="11"/>
        <v>0</v>
      </c>
      <c r="H61" s="34" t="e">
        <f t="shared" si="12"/>
        <v>#N/A</v>
      </c>
      <c r="I61" s="34" t="str">
        <f t="shared" si="13"/>
        <v>DM</v>
      </c>
      <c r="J61" s="34" t="str">
        <f t="shared" si="14"/>
        <v>Diabetes</v>
      </c>
      <c r="K61" s="34" t="str">
        <f t="shared" si="15"/>
        <v>CL</v>
      </c>
      <c r="L61" s="34" t="str">
        <f t="shared" si="16"/>
        <v>Clinical</v>
      </c>
      <c r="M61" s="34" t="str">
        <f t="shared" si="17"/>
        <v>TOTAL</v>
      </c>
    </row>
    <row r="62" spans="2:13" x14ac:dyDescent="0.15">
      <c r="B62" s="16" t="s">
        <v>77</v>
      </c>
      <c r="C62" s="16"/>
      <c r="D62" s="12"/>
      <c r="F62" s="34" t="str">
        <f t="shared" si="18"/>
        <v>Chronic</v>
      </c>
      <c r="G62" s="35">
        <f t="shared" si="11"/>
        <v>0</v>
      </c>
      <c r="H62" s="34" t="e">
        <f t="shared" si="12"/>
        <v>#N/A</v>
      </c>
      <c r="I62" s="34" t="s">
        <v>332</v>
      </c>
      <c r="J62" s="37" t="str">
        <f>B62</f>
        <v>Chronic Obstructive Pulmonary Disease</v>
      </c>
      <c r="K62" s="34" t="str">
        <f t="shared" si="15"/>
        <v>CL</v>
      </c>
      <c r="L62" s="34" t="str">
        <f t="shared" si="16"/>
        <v>Clinical</v>
      </c>
      <c r="M62" s="34" t="str">
        <f t="shared" si="17"/>
        <v>TOTAL</v>
      </c>
    </row>
    <row r="63" spans="2:13" ht="26" x14ac:dyDescent="0.15">
      <c r="B63" s="12" t="s">
        <v>78</v>
      </c>
      <c r="C63" s="12" t="s">
        <v>97</v>
      </c>
      <c r="D63" s="15" t="s">
        <v>76</v>
      </c>
      <c r="F63" s="34" t="str">
        <f t="shared" si="18"/>
        <v>COPD08</v>
      </c>
      <c r="G63" s="35" t="str">
        <f t="shared" si="11"/>
        <v>The percentage of patients with COPD who have had influenza immunisation in the preceding 1 September to 31 March</v>
      </c>
      <c r="H63" s="34" t="e">
        <f t="shared" si="12"/>
        <v>#N/A</v>
      </c>
      <c r="I63" s="34" t="str">
        <f t="shared" si="13"/>
        <v>COPD</v>
      </c>
      <c r="J63" s="34" t="str">
        <f t="shared" si="14"/>
        <v>Chronic Obstructive Pulmonary Disease</v>
      </c>
      <c r="K63" s="34" t="str">
        <f t="shared" si="15"/>
        <v>CL</v>
      </c>
      <c r="L63" s="34" t="str">
        <f t="shared" si="16"/>
        <v>Clinical</v>
      </c>
      <c r="M63" s="34" t="str">
        <f t="shared" si="17"/>
        <v>TOTAL</v>
      </c>
    </row>
    <row r="64" spans="2:13" ht="26" x14ac:dyDescent="0.15">
      <c r="B64" s="12" t="s">
        <v>79</v>
      </c>
      <c r="C64" s="12" t="s">
        <v>98</v>
      </c>
      <c r="D64" s="13"/>
      <c r="F64" s="34" t="str">
        <f t="shared" si="18"/>
        <v>COPD10</v>
      </c>
      <c r="G64" s="35" t="str">
        <f t="shared" si="11"/>
        <v>The percentage of patients with COPD with a record of FEV1 in the preceding 15 months.</v>
      </c>
      <c r="H64" s="34" t="e">
        <f t="shared" si="12"/>
        <v>#N/A</v>
      </c>
      <c r="I64" s="34" t="str">
        <f t="shared" si="13"/>
        <v>COPD</v>
      </c>
      <c r="J64" s="34" t="str">
        <f t="shared" si="14"/>
        <v>Chronic Obstructive Pulmonary Disease</v>
      </c>
      <c r="K64" s="34" t="str">
        <f t="shared" si="15"/>
        <v>CL</v>
      </c>
      <c r="L64" s="34" t="str">
        <f t="shared" si="16"/>
        <v>Clinical</v>
      </c>
      <c r="M64" s="34" t="str">
        <f t="shared" si="17"/>
        <v>TOTAL</v>
      </c>
    </row>
    <row r="65" spans="2:13" ht="52" x14ac:dyDescent="0.15">
      <c r="B65" s="12" t="s">
        <v>80</v>
      </c>
      <c r="C65" s="12" t="s">
        <v>99</v>
      </c>
      <c r="D65" s="13"/>
      <c r="F65" s="34" t="str">
        <f t="shared" si="18"/>
        <v>COPD13</v>
      </c>
      <c r="G65" s="35" t="str">
        <f t="shared" si="11"/>
        <v>The percentage of patients with COPD who have had a review, undertaken by a healthcare professional, including an assessment of breathlessness using the MRC dyspnoea score in the preceding 15 months</v>
      </c>
      <c r="H65" s="34" t="e">
        <f t="shared" si="12"/>
        <v>#N/A</v>
      </c>
      <c r="I65" s="34" t="str">
        <f t="shared" si="13"/>
        <v>COPD</v>
      </c>
      <c r="J65" s="34" t="str">
        <f t="shared" si="14"/>
        <v>Chronic Obstructive Pulmonary Disease</v>
      </c>
      <c r="K65" s="34" t="str">
        <f t="shared" si="15"/>
        <v>CL</v>
      </c>
      <c r="L65" s="34" t="str">
        <f t="shared" si="16"/>
        <v>Clinical</v>
      </c>
      <c r="M65" s="34" t="str">
        <f t="shared" si="17"/>
        <v>TOTAL</v>
      </c>
    </row>
    <row r="66" spans="2:13" x14ac:dyDescent="0.15">
      <c r="B66" s="12" t="s">
        <v>81</v>
      </c>
      <c r="C66" s="12" t="s">
        <v>100</v>
      </c>
      <c r="D66" s="13"/>
      <c r="F66" s="34" t="str">
        <f t="shared" si="18"/>
        <v>COPD14</v>
      </c>
      <c r="G66" s="35" t="str">
        <f t="shared" si="11"/>
        <v>The practice can produce a register of patients with COPD</v>
      </c>
      <c r="H66" s="34" t="e">
        <f t="shared" si="12"/>
        <v>#N/A</v>
      </c>
      <c r="I66" s="34" t="str">
        <f t="shared" si="13"/>
        <v>COPD</v>
      </c>
      <c r="J66" s="34" t="str">
        <f t="shared" si="14"/>
        <v>Chronic Obstructive Pulmonary Disease</v>
      </c>
      <c r="K66" s="34" t="str">
        <f t="shared" si="15"/>
        <v>CL</v>
      </c>
      <c r="L66" s="34" t="str">
        <f t="shared" si="16"/>
        <v>Clinical</v>
      </c>
      <c r="M66" s="34" t="str">
        <f t="shared" si="17"/>
        <v>TOTAL</v>
      </c>
    </row>
    <row r="67" spans="2:13" ht="39" x14ac:dyDescent="0.15">
      <c r="B67" s="12" t="s">
        <v>82</v>
      </c>
      <c r="C67" s="14" t="s">
        <v>101</v>
      </c>
      <c r="D67" s="13"/>
      <c r="F67" s="34" t="str">
        <f t="shared" si="18"/>
        <v>COPD15</v>
      </c>
      <c r="G67" s="35" t="str">
        <f t="shared" si="11"/>
        <v>The percentage of all patients with COPD diagnosed after 1 April 2011 in whom the diagnosis has been confirmed by post bronchodilator spirometry</v>
      </c>
      <c r="H67" s="34" t="e">
        <f t="shared" si="12"/>
        <v>#N/A</v>
      </c>
      <c r="I67" s="34" t="str">
        <f t="shared" si="13"/>
        <v>COPD</v>
      </c>
      <c r="J67" s="34" t="str">
        <f t="shared" si="14"/>
        <v>Chronic Obstructive Pulmonary Disease</v>
      </c>
      <c r="K67" s="34" t="str">
        <f t="shared" si="15"/>
        <v>CL</v>
      </c>
      <c r="L67" s="34" t="str">
        <f t="shared" si="16"/>
        <v>Clinical</v>
      </c>
      <c r="M67" s="34" t="str">
        <f t="shared" si="17"/>
        <v>TOTAL</v>
      </c>
    </row>
    <row r="68" spans="2:13" x14ac:dyDescent="0.15">
      <c r="B68" s="16" t="s">
        <v>83</v>
      </c>
      <c r="D68" s="13"/>
      <c r="F68" s="34" t="str">
        <f t="shared" si="18"/>
        <v>Eplilepsy</v>
      </c>
      <c r="G68" s="35">
        <f t="shared" si="11"/>
        <v>0</v>
      </c>
      <c r="H68" s="34" t="e">
        <f t="shared" si="12"/>
        <v>#N/A</v>
      </c>
      <c r="I68" s="34" t="s">
        <v>333</v>
      </c>
      <c r="J68" s="37" t="str">
        <f>B68</f>
        <v>Eplilepsy</v>
      </c>
      <c r="K68" s="34" t="str">
        <f t="shared" si="15"/>
        <v>CL</v>
      </c>
      <c r="L68" s="34" t="str">
        <f t="shared" si="16"/>
        <v>Clinical</v>
      </c>
      <c r="M68" s="34" t="str">
        <f t="shared" si="17"/>
        <v>TOTAL</v>
      </c>
    </row>
    <row r="69" spans="2:13" ht="26" x14ac:dyDescent="0.15">
      <c r="B69" s="12" t="s">
        <v>84</v>
      </c>
      <c r="C69" s="12" t="s">
        <v>102</v>
      </c>
      <c r="D69" s="13"/>
      <c r="F69" s="34" t="str">
        <f t="shared" si="18"/>
        <v>EPILEP05</v>
      </c>
      <c r="G69" s="35" t="str">
        <f t="shared" si="11"/>
        <v>The practice can produce a register of patients aged 18 years and over receiving drug treatment for epilepsy</v>
      </c>
      <c r="H69" s="34" t="e">
        <f t="shared" si="12"/>
        <v>#N/A</v>
      </c>
      <c r="I69" s="34" t="str">
        <f t="shared" si="13"/>
        <v>EPILEP</v>
      </c>
      <c r="J69" s="34" t="str">
        <f t="shared" si="14"/>
        <v>Eplilepsy</v>
      </c>
      <c r="K69" s="34" t="str">
        <f t="shared" si="15"/>
        <v>CL</v>
      </c>
      <c r="L69" s="34" t="str">
        <f t="shared" si="16"/>
        <v>Clinical</v>
      </c>
      <c r="M69" s="34" t="str">
        <f t="shared" si="17"/>
        <v>TOTAL</v>
      </c>
    </row>
    <row r="70" spans="2:13" ht="39" x14ac:dyDescent="0.15">
      <c r="B70" s="12" t="s">
        <v>85</v>
      </c>
      <c r="C70" s="12" t="s">
        <v>103</v>
      </c>
      <c r="D70" s="13"/>
      <c r="F70" s="34" t="str">
        <f t="shared" si="18"/>
        <v>EPILEP06</v>
      </c>
      <c r="G70" s="35" t="str">
        <f t="shared" si="11"/>
        <v>The percentage of patients aged 18 years and over on drug treatment for epilepsy who have a record of seizure frequency in the preceding 15 months</v>
      </c>
      <c r="H70" s="34" t="e">
        <f t="shared" si="12"/>
        <v>#N/A</v>
      </c>
      <c r="I70" s="34" t="str">
        <f t="shared" si="13"/>
        <v>EPILEP</v>
      </c>
      <c r="J70" s="34" t="str">
        <f t="shared" si="14"/>
        <v>Eplilepsy</v>
      </c>
      <c r="K70" s="34" t="str">
        <f t="shared" si="15"/>
        <v>CL</v>
      </c>
      <c r="L70" s="34" t="str">
        <f t="shared" si="16"/>
        <v>Clinical</v>
      </c>
      <c r="M70" s="34" t="str">
        <f t="shared" si="17"/>
        <v>TOTAL</v>
      </c>
    </row>
    <row r="71" spans="2:13" ht="39" x14ac:dyDescent="0.15">
      <c r="B71" s="12" t="s">
        <v>86</v>
      </c>
      <c r="C71" s="12" t="s">
        <v>104</v>
      </c>
      <c r="D71" s="13"/>
      <c r="F71" s="34" t="str">
        <f t="shared" si="18"/>
        <v>EPILEP08</v>
      </c>
      <c r="G71" s="35" t="str">
        <f t="shared" si="11"/>
        <v>The percentage of patients aged 18 years and over on drug treatment for epilepsy who have been seizure free for the last 12 months recorded in the preceding 15 months</v>
      </c>
      <c r="H71" s="34" t="e">
        <f t="shared" si="12"/>
        <v>#N/A</v>
      </c>
      <c r="I71" s="34" t="str">
        <f t="shared" si="13"/>
        <v>EPILEP</v>
      </c>
      <c r="J71" s="34" t="str">
        <f t="shared" si="14"/>
        <v>Eplilepsy</v>
      </c>
      <c r="K71" s="34" t="str">
        <f t="shared" si="15"/>
        <v>CL</v>
      </c>
      <c r="L71" s="34" t="str">
        <f t="shared" si="16"/>
        <v>Clinical</v>
      </c>
      <c r="M71" s="34" t="str">
        <f t="shared" si="17"/>
        <v>TOTAL</v>
      </c>
    </row>
    <row r="72" spans="2:13" ht="52" x14ac:dyDescent="0.15">
      <c r="B72" s="12" t="s">
        <v>87</v>
      </c>
      <c r="C72" s="12" t="s">
        <v>105</v>
      </c>
      <c r="D72" s="13"/>
      <c r="F72" s="34" t="str">
        <f t="shared" si="18"/>
        <v>EPILEP09</v>
      </c>
      <c r="G72" s="35" t="str">
        <f t="shared" si="11"/>
        <v>The percentage of women under the age of 55 years who are taking antiepileptic drugs who have a record of information and counselling about contraception, conception and pregnancy in the preceding 15 months</v>
      </c>
      <c r="H72" s="34" t="e">
        <f t="shared" si="12"/>
        <v>#N/A</v>
      </c>
      <c r="I72" s="34" t="str">
        <f t="shared" si="13"/>
        <v>EPILEP</v>
      </c>
      <c r="J72" s="34" t="str">
        <f t="shared" si="14"/>
        <v>Eplilepsy</v>
      </c>
      <c r="K72" s="34" t="str">
        <f t="shared" si="15"/>
        <v>CL</v>
      </c>
      <c r="L72" s="34" t="str">
        <f t="shared" si="16"/>
        <v>Clinical</v>
      </c>
      <c r="M72" s="34" t="str">
        <f t="shared" si="17"/>
        <v>TOTAL</v>
      </c>
    </row>
    <row r="73" spans="2:13" x14ac:dyDescent="0.15">
      <c r="B73" s="16" t="s">
        <v>88</v>
      </c>
      <c r="D73" s="13"/>
      <c r="F73" s="34" t="str">
        <f t="shared" si="18"/>
        <v>Hypothyroidism</v>
      </c>
      <c r="G73" s="35">
        <f t="shared" ref="G73:G136" si="19">C73</f>
        <v>0</v>
      </c>
      <c r="H73" s="34" t="e">
        <f t="shared" ref="H73:H135" si="20">H72</f>
        <v>#N/A</v>
      </c>
      <c r="I73" s="34" t="s">
        <v>334</v>
      </c>
      <c r="J73" s="37" t="str">
        <f>B73</f>
        <v>Hypothyroidism</v>
      </c>
      <c r="K73" s="34" t="str">
        <f t="shared" ref="K73:K135" si="21">K72</f>
        <v>CL</v>
      </c>
      <c r="L73" s="34" t="str">
        <f t="shared" ref="L73:L135" si="22">L72</f>
        <v>Clinical</v>
      </c>
      <c r="M73" s="34" t="str">
        <f t="shared" ref="M73:M135" si="23">M72</f>
        <v>TOTAL</v>
      </c>
    </row>
    <row r="74" spans="2:13" x14ac:dyDescent="0.15">
      <c r="B74" s="12" t="s">
        <v>89</v>
      </c>
      <c r="C74" s="12" t="s">
        <v>106</v>
      </c>
      <c r="D74" s="13"/>
      <c r="F74" s="34" t="str">
        <f t="shared" si="18"/>
        <v>THYROI01</v>
      </c>
      <c r="G74" s="35" t="str">
        <f t="shared" si="19"/>
        <v>The practice can produce a register of patients with hypothyroidism</v>
      </c>
      <c r="H74" s="34" t="e">
        <f t="shared" si="20"/>
        <v>#N/A</v>
      </c>
      <c r="I74" s="34" t="str">
        <f t="shared" ref="I74:I135" si="24">I73</f>
        <v>THYROI</v>
      </c>
      <c r="J74" s="34" t="str">
        <f t="shared" ref="J74:J135" si="25">J73</f>
        <v>Hypothyroidism</v>
      </c>
      <c r="K74" s="34" t="str">
        <f t="shared" si="21"/>
        <v>CL</v>
      </c>
      <c r="L74" s="34" t="str">
        <f t="shared" si="22"/>
        <v>Clinical</v>
      </c>
      <c r="M74" s="34" t="str">
        <f t="shared" si="23"/>
        <v>TOTAL</v>
      </c>
    </row>
    <row r="75" spans="2:13" ht="26" x14ac:dyDescent="0.15">
      <c r="B75" s="12" t="s">
        <v>90</v>
      </c>
      <c r="C75" s="12" t="s">
        <v>107</v>
      </c>
      <c r="D75" s="13"/>
      <c r="F75" s="34" t="str">
        <f t="shared" si="18"/>
        <v>THYROI02</v>
      </c>
      <c r="G75" s="35" t="str">
        <f t="shared" si="19"/>
        <v>The percentage of patients with hypothyroidism with thyroid function tests recorded in the preceding 15 months</v>
      </c>
      <c r="H75" s="34" t="e">
        <f t="shared" si="20"/>
        <v>#N/A</v>
      </c>
      <c r="I75" s="34" t="str">
        <f t="shared" si="24"/>
        <v>THYROI</v>
      </c>
      <c r="J75" s="34" t="str">
        <f t="shared" si="25"/>
        <v>Hypothyroidism</v>
      </c>
      <c r="K75" s="34" t="str">
        <f t="shared" si="21"/>
        <v>CL</v>
      </c>
      <c r="L75" s="34" t="str">
        <f t="shared" si="22"/>
        <v>Clinical</v>
      </c>
      <c r="M75" s="34" t="str">
        <f t="shared" si="23"/>
        <v>TOTAL</v>
      </c>
    </row>
    <row r="76" spans="2:13" x14ac:dyDescent="0.15">
      <c r="B76" s="16" t="s">
        <v>91</v>
      </c>
      <c r="D76" s="13"/>
      <c r="F76" s="34" t="str">
        <f t="shared" si="18"/>
        <v>Cancer</v>
      </c>
      <c r="G76" s="35">
        <f t="shared" si="19"/>
        <v>0</v>
      </c>
      <c r="H76" s="34" t="e">
        <f t="shared" si="20"/>
        <v>#N/A</v>
      </c>
      <c r="I76" s="34" t="s">
        <v>335</v>
      </c>
      <c r="J76" s="37" t="str">
        <f>B76</f>
        <v>Cancer</v>
      </c>
      <c r="K76" s="34" t="str">
        <f t="shared" si="21"/>
        <v>CL</v>
      </c>
      <c r="L76" s="34" t="str">
        <f t="shared" si="22"/>
        <v>Clinical</v>
      </c>
      <c r="M76" s="34" t="str">
        <f t="shared" si="23"/>
        <v>TOTAL</v>
      </c>
    </row>
    <row r="77" spans="2:13" ht="39" x14ac:dyDescent="0.15">
      <c r="B77" s="12" t="s">
        <v>92</v>
      </c>
      <c r="C77" s="12" t="s">
        <v>108</v>
      </c>
      <c r="D77" s="13"/>
      <c r="F77" s="34" t="str">
        <f t="shared" si="18"/>
        <v>CANCER01</v>
      </c>
      <c r="G77" s="35" t="str">
        <f t="shared" si="19"/>
        <v>The practice can produce a register of all cancer patients defined as a 'register of patients with a diagnosis of cancer excluding non-melanotic skin cancers from 1 April 2003'</v>
      </c>
      <c r="H77" s="34" t="e">
        <f t="shared" si="20"/>
        <v>#N/A</v>
      </c>
      <c r="I77" s="34" t="str">
        <f t="shared" si="24"/>
        <v>CANCER</v>
      </c>
      <c r="J77" s="34" t="str">
        <f t="shared" si="25"/>
        <v>Cancer</v>
      </c>
      <c r="K77" s="34" t="str">
        <f t="shared" si="21"/>
        <v>CL</v>
      </c>
      <c r="L77" s="34" t="str">
        <f t="shared" si="22"/>
        <v>Clinical</v>
      </c>
      <c r="M77" s="34" t="str">
        <f t="shared" si="23"/>
        <v>TOTAL</v>
      </c>
    </row>
    <row r="78" spans="2:13" ht="52" x14ac:dyDescent="0.15">
      <c r="B78" s="12" t="s">
        <v>93</v>
      </c>
      <c r="C78" s="12" t="s">
        <v>109</v>
      </c>
      <c r="D78" s="13"/>
      <c r="F78" s="34" t="str">
        <f t="shared" si="18"/>
        <v>CANCER03</v>
      </c>
      <c r="G78" s="35" t="str">
        <f t="shared" si="19"/>
        <v>The percentage of patients with cancer, diagnosed within the preceding 18 months, who have a patient review recorded as occurring within 6 months of the practice receiving confirmation of the diagnosis</v>
      </c>
      <c r="H78" s="34" t="e">
        <f t="shared" si="20"/>
        <v>#N/A</v>
      </c>
      <c r="I78" s="34" t="str">
        <f t="shared" si="24"/>
        <v>CANCER</v>
      </c>
      <c r="J78" s="34" t="str">
        <f t="shared" si="25"/>
        <v>Cancer</v>
      </c>
      <c r="K78" s="34" t="str">
        <f t="shared" si="21"/>
        <v>CL</v>
      </c>
      <c r="L78" s="34" t="str">
        <f t="shared" si="22"/>
        <v>Clinical</v>
      </c>
      <c r="M78" s="34" t="str">
        <f t="shared" si="23"/>
        <v>TOTAL</v>
      </c>
    </row>
    <row r="79" spans="2:13" x14ac:dyDescent="0.15">
      <c r="B79" s="16" t="s">
        <v>94</v>
      </c>
      <c r="D79" s="13"/>
      <c r="F79" s="34" t="str">
        <f t="shared" si="18"/>
        <v>Palliative</v>
      </c>
      <c r="G79" s="35">
        <f t="shared" si="19"/>
        <v>0</v>
      </c>
      <c r="H79" s="34" t="e">
        <f t="shared" si="20"/>
        <v>#N/A</v>
      </c>
      <c r="I79" s="34" t="s">
        <v>336</v>
      </c>
      <c r="J79" s="37" t="str">
        <f>B79</f>
        <v>Palliative Care</v>
      </c>
      <c r="K79" s="34" t="str">
        <f t="shared" si="21"/>
        <v>CL</v>
      </c>
      <c r="L79" s="34" t="str">
        <f t="shared" si="22"/>
        <v>Clinical</v>
      </c>
      <c r="M79" s="34" t="str">
        <f t="shared" si="23"/>
        <v>TOTAL</v>
      </c>
    </row>
    <row r="80" spans="2:13" ht="39" x14ac:dyDescent="0.15">
      <c r="B80" s="12" t="s">
        <v>95</v>
      </c>
      <c r="C80" s="12" t="s">
        <v>110</v>
      </c>
      <c r="D80" s="13"/>
      <c r="F80" s="34" t="str">
        <f t="shared" si="18"/>
        <v>PC02</v>
      </c>
      <c r="G80" s="35" t="str">
        <f t="shared" si="19"/>
        <v>The practice has regular (at least 3 monthly) multidisciplinary case review meetings where all patients on the palliative care register are discussed</v>
      </c>
      <c r="H80" s="34" t="e">
        <f t="shared" si="20"/>
        <v>#N/A</v>
      </c>
      <c r="I80" s="34" t="str">
        <f t="shared" si="24"/>
        <v>PC</v>
      </c>
      <c r="J80" s="34" t="str">
        <f t="shared" si="25"/>
        <v>Palliative Care</v>
      </c>
      <c r="K80" s="34" t="str">
        <f t="shared" si="21"/>
        <v>CL</v>
      </c>
      <c r="L80" s="34" t="str">
        <f t="shared" si="22"/>
        <v>Clinical</v>
      </c>
      <c r="M80" s="34" t="str">
        <f t="shared" si="23"/>
        <v>TOTAL</v>
      </c>
    </row>
    <row r="81" spans="2:13" ht="26" x14ac:dyDescent="0.15">
      <c r="B81" s="12" t="s">
        <v>96</v>
      </c>
      <c r="C81" s="14" t="s">
        <v>111</v>
      </c>
      <c r="D81" s="13"/>
      <c r="F81" s="34" t="str">
        <f t="shared" si="18"/>
        <v>PC03</v>
      </c>
      <c r="G81" s="35" t="str">
        <f t="shared" si="19"/>
        <v>The practice has a complete register available of all patients in need of palliative/supportive care irrespective of age.</v>
      </c>
      <c r="H81" s="34" t="e">
        <f t="shared" si="20"/>
        <v>#N/A</v>
      </c>
      <c r="I81" s="34" t="str">
        <f t="shared" si="24"/>
        <v>PC</v>
      </c>
      <c r="J81" s="34" t="str">
        <f t="shared" si="25"/>
        <v>Palliative Care</v>
      </c>
      <c r="K81" s="34" t="str">
        <f t="shared" si="21"/>
        <v>CL</v>
      </c>
      <c r="L81" s="34" t="str">
        <f t="shared" si="22"/>
        <v>Clinical</v>
      </c>
      <c r="M81" s="34" t="str">
        <f t="shared" si="23"/>
        <v>TOTAL</v>
      </c>
    </row>
    <row r="82" spans="2:13" x14ac:dyDescent="0.15">
      <c r="F82" s="34">
        <f t="shared" si="18"/>
        <v>0</v>
      </c>
      <c r="G82" s="35">
        <f t="shared" si="19"/>
        <v>0</v>
      </c>
      <c r="H82" s="34" t="e">
        <f t="shared" si="20"/>
        <v>#N/A</v>
      </c>
      <c r="I82" s="34" t="str">
        <f t="shared" si="24"/>
        <v>PC</v>
      </c>
      <c r="J82" s="34" t="str">
        <f t="shared" si="25"/>
        <v>Palliative Care</v>
      </c>
      <c r="K82" s="34" t="str">
        <f t="shared" si="21"/>
        <v>CL</v>
      </c>
      <c r="L82" s="34" t="str">
        <f t="shared" si="22"/>
        <v>Clinical</v>
      </c>
      <c r="M82" s="34" t="str">
        <f t="shared" si="23"/>
        <v>TOTAL</v>
      </c>
    </row>
    <row r="83" spans="2:13" x14ac:dyDescent="0.15">
      <c r="F83" s="34">
        <f t="shared" si="18"/>
        <v>0</v>
      </c>
      <c r="G83" s="35">
        <f t="shared" si="19"/>
        <v>0</v>
      </c>
      <c r="H83" s="34" t="e">
        <f t="shared" si="20"/>
        <v>#N/A</v>
      </c>
      <c r="I83" s="34" t="str">
        <f t="shared" si="24"/>
        <v>PC</v>
      </c>
      <c r="J83" s="34" t="str">
        <f t="shared" si="25"/>
        <v>Palliative Care</v>
      </c>
      <c r="K83" s="34" t="str">
        <f t="shared" si="21"/>
        <v>CL</v>
      </c>
      <c r="L83" s="34" t="str">
        <f t="shared" si="22"/>
        <v>Clinical</v>
      </c>
      <c r="M83" s="34" t="str">
        <f t="shared" si="23"/>
        <v>TOTAL</v>
      </c>
    </row>
    <row r="84" spans="2:13" x14ac:dyDescent="0.15">
      <c r="B84" t="s">
        <v>161</v>
      </c>
      <c r="F84" s="34" t="str">
        <f t="shared" si="18"/>
        <v>Mental</v>
      </c>
      <c r="G84" s="35">
        <f t="shared" si="19"/>
        <v>0</v>
      </c>
      <c r="H84" s="34" t="e">
        <f t="shared" si="20"/>
        <v>#N/A</v>
      </c>
      <c r="I84" s="34" t="s">
        <v>337</v>
      </c>
      <c r="J84" s="37" t="str">
        <f>B84</f>
        <v>Mental Health</v>
      </c>
      <c r="K84" s="34" t="str">
        <f t="shared" si="21"/>
        <v>CL</v>
      </c>
      <c r="L84" s="34" t="str">
        <f t="shared" si="22"/>
        <v>Clinical</v>
      </c>
      <c r="M84" s="34" t="str">
        <f t="shared" si="23"/>
        <v>TOTAL</v>
      </c>
    </row>
    <row r="85" spans="2:13" ht="26" x14ac:dyDescent="0.15">
      <c r="B85" s="12" t="s">
        <v>113</v>
      </c>
      <c r="C85" s="12" t="s">
        <v>136</v>
      </c>
      <c r="D85" s="12" t="s">
        <v>12</v>
      </c>
      <c r="F85" s="34" t="str">
        <f t="shared" si="18"/>
        <v>MH08</v>
      </c>
      <c r="G85" s="35" t="str">
        <f t="shared" si="19"/>
        <v>The practice can produce a register of patients with schizophrenia, bipolar affective disorder and other psychoses</v>
      </c>
      <c r="H85" s="34" t="e">
        <f t="shared" si="20"/>
        <v>#N/A</v>
      </c>
      <c r="I85" s="34" t="str">
        <f t="shared" si="24"/>
        <v>MH</v>
      </c>
      <c r="J85" s="34" t="str">
        <f t="shared" si="25"/>
        <v>Mental Health</v>
      </c>
      <c r="K85" s="34" t="str">
        <f t="shared" si="21"/>
        <v>CL</v>
      </c>
      <c r="L85" s="34" t="str">
        <f t="shared" si="22"/>
        <v>Clinical</v>
      </c>
      <c r="M85" s="34" t="str">
        <f t="shared" si="23"/>
        <v>TOTAL</v>
      </c>
    </row>
    <row r="86" spans="2:13" ht="39" x14ac:dyDescent="0.15">
      <c r="B86" s="12" t="s">
        <v>114</v>
      </c>
      <c r="C86" s="14" t="s">
        <v>137</v>
      </c>
      <c r="D86" s="12" t="s">
        <v>22</v>
      </c>
      <c r="F86" s="34" t="str">
        <f t="shared" si="18"/>
        <v>MH10</v>
      </c>
      <c r="G86" s="35" t="str">
        <f t="shared" si="19"/>
        <v>The percentage of patients on the register who have a comprehensive care plan documented in the records agreed between individuals, their family and/or carers as appropriate</v>
      </c>
      <c r="H86" s="34" t="e">
        <f t="shared" si="20"/>
        <v>#N/A</v>
      </c>
      <c r="I86" s="34" t="str">
        <f t="shared" si="24"/>
        <v>MH</v>
      </c>
      <c r="J86" s="34" t="str">
        <f t="shared" si="25"/>
        <v>Mental Health</v>
      </c>
      <c r="K86" s="34" t="str">
        <f t="shared" si="21"/>
        <v>CL</v>
      </c>
      <c r="L86" s="34" t="str">
        <f t="shared" si="22"/>
        <v>Clinical</v>
      </c>
      <c r="M86" s="34" t="str">
        <f t="shared" si="23"/>
        <v>TOTAL</v>
      </c>
    </row>
    <row r="87" spans="2:13" ht="39" x14ac:dyDescent="0.15">
      <c r="B87" s="12" t="s">
        <v>115</v>
      </c>
      <c r="C87" s="12" t="s">
        <v>138</v>
      </c>
      <c r="D87" s="12" t="s">
        <v>22</v>
      </c>
      <c r="F87" s="34" t="str">
        <f t="shared" ref="F87:F147" si="26">IFERROR(LEFT(B87, FIND(" ", B87) - 1), B87)</f>
        <v>MH11</v>
      </c>
      <c r="G87" s="35" t="str">
        <f t="shared" si="19"/>
        <v>The percentage of patients with schizophrenia, bipolar affective disorder and other psychoses who have a record of alcohol consumption in the preceding 15 months.</v>
      </c>
      <c r="H87" s="34" t="e">
        <f t="shared" si="20"/>
        <v>#N/A</v>
      </c>
      <c r="I87" s="34" t="str">
        <f t="shared" si="24"/>
        <v>MH</v>
      </c>
      <c r="J87" s="34" t="str">
        <f t="shared" si="25"/>
        <v>Mental Health</v>
      </c>
      <c r="K87" s="34" t="str">
        <f t="shared" si="21"/>
        <v>CL</v>
      </c>
      <c r="L87" s="34" t="str">
        <f t="shared" si="22"/>
        <v>Clinical</v>
      </c>
      <c r="M87" s="34" t="str">
        <f t="shared" si="23"/>
        <v>TOTAL</v>
      </c>
    </row>
    <row r="88" spans="2:13" ht="39" x14ac:dyDescent="0.15">
      <c r="B88" s="12" t="s">
        <v>116</v>
      </c>
      <c r="C88" s="12" t="s">
        <v>139</v>
      </c>
      <c r="D88" s="12" t="s">
        <v>22</v>
      </c>
      <c r="F88" s="34" t="str">
        <f t="shared" si="26"/>
        <v>MH12</v>
      </c>
      <c r="G88" s="35" t="str">
        <f t="shared" si="19"/>
        <v>The percentage of patients with schizophrenia, bipolar affective disorder and other pychoses who have a record of BMI in the preceding 15 months.</v>
      </c>
      <c r="H88" s="34" t="e">
        <f t="shared" si="20"/>
        <v>#N/A</v>
      </c>
      <c r="I88" s="34" t="str">
        <f t="shared" si="24"/>
        <v>MH</v>
      </c>
      <c r="J88" s="34" t="str">
        <f t="shared" si="25"/>
        <v>Mental Health</v>
      </c>
      <c r="K88" s="34" t="str">
        <f t="shared" si="21"/>
        <v>CL</v>
      </c>
      <c r="L88" s="34" t="str">
        <f t="shared" si="22"/>
        <v>Clinical</v>
      </c>
      <c r="M88" s="34" t="str">
        <f t="shared" si="23"/>
        <v>TOTAL</v>
      </c>
    </row>
    <row r="89" spans="2:13" ht="39" x14ac:dyDescent="0.15">
      <c r="B89" s="12" t="s">
        <v>117</v>
      </c>
      <c r="C89" s="12" t="s">
        <v>140</v>
      </c>
      <c r="D89" s="12" t="s">
        <v>22</v>
      </c>
      <c r="F89" s="34" t="str">
        <f t="shared" si="26"/>
        <v>MH13</v>
      </c>
      <c r="G89" s="35" t="str">
        <f t="shared" si="19"/>
        <v>The percentage of patients with schizophrenia, bipolar affective disorder and other psychoses who have a record of blood pressure in the preceding 15 months.</v>
      </c>
      <c r="H89" s="34" t="e">
        <f t="shared" si="20"/>
        <v>#N/A</v>
      </c>
      <c r="I89" s="34" t="str">
        <f t="shared" si="24"/>
        <v>MH</v>
      </c>
      <c r="J89" s="34" t="str">
        <f t="shared" si="25"/>
        <v>Mental Health</v>
      </c>
      <c r="K89" s="34" t="str">
        <f t="shared" si="21"/>
        <v>CL</v>
      </c>
      <c r="L89" s="34" t="str">
        <f t="shared" si="22"/>
        <v>Clinical</v>
      </c>
      <c r="M89" s="34" t="str">
        <f t="shared" si="23"/>
        <v>TOTAL</v>
      </c>
    </row>
    <row r="90" spans="2:13" ht="65" x14ac:dyDescent="0.15">
      <c r="B90" s="12" t="s">
        <v>118</v>
      </c>
      <c r="C90" s="12" t="s">
        <v>141</v>
      </c>
      <c r="D90" s="12" t="s">
        <v>17</v>
      </c>
      <c r="F90" s="34" t="str">
        <f t="shared" si="26"/>
        <v>MH16</v>
      </c>
      <c r="G90" s="35" t="str">
        <f t="shared" si="19"/>
        <v>The percentage of women (aged from 25 to 64 in England and Northern Ireland, from 20 to 60 in Scotland and from 20 to 64 in Wales) with schizophrenia, bipolar affective disorder and other psychoses whose notes record that a cervical screening test has been preformed in the preceding 5 years.</v>
      </c>
      <c r="H90" s="34" t="e">
        <f t="shared" si="20"/>
        <v>#N/A</v>
      </c>
      <c r="I90" s="34" t="str">
        <f t="shared" si="24"/>
        <v>MH</v>
      </c>
      <c r="J90" s="34" t="str">
        <f t="shared" si="25"/>
        <v>Mental Health</v>
      </c>
      <c r="K90" s="34" t="str">
        <f t="shared" si="21"/>
        <v>CL</v>
      </c>
      <c r="L90" s="34" t="str">
        <f t="shared" si="22"/>
        <v>Clinical</v>
      </c>
      <c r="M90" s="34" t="str">
        <f t="shared" si="23"/>
        <v>TOTAL</v>
      </c>
    </row>
    <row r="91" spans="2:13" ht="26" x14ac:dyDescent="0.15">
      <c r="B91" s="12" t="s">
        <v>119</v>
      </c>
      <c r="C91" s="12" t="s">
        <v>142</v>
      </c>
      <c r="D91" s="12" t="s">
        <v>22</v>
      </c>
      <c r="F91" s="34" t="str">
        <f t="shared" si="26"/>
        <v>MH17</v>
      </c>
      <c r="G91" s="35" t="str">
        <f t="shared" si="19"/>
        <v>The percentage of patients on lithium therapy with a record of serum creatinine and TSH in the preceding 9 months.</v>
      </c>
      <c r="H91" s="34" t="e">
        <f t="shared" si="20"/>
        <v>#N/A</v>
      </c>
      <c r="I91" s="34" t="str">
        <f t="shared" si="24"/>
        <v>MH</v>
      </c>
      <c r="J91" s="34" t="str">
        <f t="shared" si="25"/>
        <v>Mental Health</v>
      </c>
      <c r="K91" s="34" t="str">
        <f t="shared" si="21"/>
        <v>CL</v>
      </c>
      <c r="L91" s="34" t="str">
        <f t="shared" si="22"/>
        <v>Clinical</v>
      </c>
      <c r="M91" s="34" t="str">
        <f t="shared" si="23"/>
        <v>TOTAL</v>
      </c>
    </row>
    <row r="92" spans="2:13" ht="26" x14ac:dyDescent="0.15">
      <c r="B92" s="12" t="s">
        <v>120</v>
      </c>
      <c r="C92" s="12" t="s">
        <v>143</v>
      </c>
      <c r="D92" s="12" t="s">
        <v>14</v>
      </c>
      <c r="F92" s="34" t="str">
        <f t="shared" si="26"/>
        <v>MH18</v>
      </c>
      <c r="G92" s="35" t="str">
        <f t="shared" si="19"/>
        <v>The percentage of patients on lithium therapy with a record of lithium levels in the therapeutic range in the preceding 4 months.</v>
      </c>
      <c r="H92" s="34" t="e">
        <f t="shared" si="20"/>
        <v>#N/A</v>
      </c>
      <c r="I92" s="34" t="str">
        <f t="shared" si="24"/>
        <v>MH</v>
      </c>
      <c r="J92" s="34" t="str">
        <f t="shared" si="25"/>
        <v>Mental Health</v>
      </c>
      <c r="K92" s="34" t="str">
        <f t="shared" si="21"/>
        <v>CL</v>
      </c>
      <c r="L92" s="34" t="str">
        <f t="shared" si="22"/>
        <v>Clinical</v>
      </c>
      <c r="M92" s="34" t="str">
        <f t="shared" si="23"/>
        <v>TOTAL</v>
      </c>
    </row>
    <row r="93" spans="2:13" ht="39" x14ac:dyDescent="0.15">
      <c r="B93" s="12" t="s">
        <v>121</v>
      </c>
      <c r="C93" s="12" t="s">
        <v>144</v>
      </c>
      <c r="D93" s="12" t="s">
        <v>22</v>
      </c>
      <c r="F93" s="34" t="str">
        <f t="shared" si="26"/>
        <v>MH19</v>
      </c>
      <c r="G93" s="35" t="str">
        <f t="shared" si="19"/>
        <v>The percentage of patients aged 40 years and over with schizophrenia, bipolar affective disorder and other psychoses who have a record of total cholesterol:hdl ratio in the preceding 15 months</v>
      </c>
      <c r="H93" s="34" t="e">
        <f t="shared" si="20"/>
        <v>#N/A</v>
      </c>
      <c r="I93" s="34" t="str">
        <f t="shared" si="24"/>
        <v>MH</v>
      </c>
      <c r="J93" s="34" t="str">
        <f t="shared" si="25"/>
        <v>Mental Health</v>
      </c>
      <c r="K93" s="34" t="str">
        <f t="shared" si="21"/>
        <v>CL</v>
      </c>
      <c r="L93" s="34" t="str">
        <f t="shared" si="22"/>
        <v>Clinical</v>
      </c>
      <c r="M93" s="34" t="str">
        <f t="shared" si="23"/>
        <v>TOTAL</v>
      </c>
    </row>
    <row r="94" spans="2:13" ht="39" x14ac:dyDescent="0.15">
      <c r="B94" s="12" t="s">
        <v>122</v>
      </c>
      <c r="C94" s="12" t="s">
        <v>145</v>
      </c>
      <c r="D94" s="12" t="s">
        <v>22</v>
      </c>
      <c r="F94" s="34" t="str">
        <f t="shared" si="26"/>
        <v>MH20</v>
      </c>
      <c r="G94" s="35" t="str">
        <f t="shared" si="19"/>
        <v>The percentage of patients aged 40 years and over with schizophrenia, bipolar affective disorder and other psychoses who have a record of blood glucose or HbA1c in the preceding15 months</v>
      </c>
      <c r="H94" s="34" t="e">
        <f t="shared" si="20"/>
        <v>#N/A</v>
      </c>
      <c r="I94" s="34" t="str">
        <f t="shared" si="24"/>
        <v>MH</v>
      </c>
      <c r="J94" s="34" t="str">
        <f t="shared" si="25"/>
        <v>Mental Health</v>
      </c>
      <c r="K94" s="34" t="str">
        <f t="shared" si="21"/>
        <v>CL</v>
      </c>
      <c r="L94" s="34" t="str">
        <f t="shared" si="22"/>
        <v>Clinical</v>
      </c>
      <c r="M94" s="34" t="str">
        <f t="shared" si="23"/>
        <v>TOTAL</v>
      </c>
    </row>
    <row r="95" spans="2:13" x14ac:dyDescent="0.15">
      <c r="B95" s="16" t="s">
        <v>123</v>
      </c>
      <c r="D95" s="12" t="s">
        <v>12</v>
      </c>
      <c r="F95" s="34" t="str">
        <f t="shared" si="26"/>
        <v>Asthma</v>
      </c>
      <c r="G95" s="35">
        <f t="shared" si="19"/>
        <v>0</v>
      </c>
      <c r="H95" s="34" t="e">
        <f t="shared" si="20"/>
        <v>#N/A</v>
      </c>
      <c r="I95" s="34" t="s">
        <v>338</v>
      </c>
      <c r="J95" s="37" t="str">
        <f>B95</f>
        <v>Asthma</v>
      </c>
      <c r="K95" s="34" t="str">
        <f t="shared" si="21"/>
        <v>CL</v>
      </c>
      <c r="L95" s="34" t="str">
        <f t="shared" si="22"/>
        <v>Clinical</v>
      </c>
      <c r="M95" s="34" t="str">
        <f t="shared" si="23"/>
        <v>TOTAL</v>
      </c>
    </row>
    <row r="96" spans="2:13" ht="39" x14ac:dyDescent="0.15">
      <c r="B96" s="12" t="s">
        <v>124</v>
      </c>
      <c r="C96" s="12" t="s">
        <v>146</v>
      </c>
      <c r="D96" s="12" t="s">
        <v>22</v>
      </c>
      <c r="F96" s="34" t="str">
        <f t="shared" si="26"/>
        <v>ASTHMA01</v>
      </c>
      <c r="G96" s="35" t="str">
        <f t="shared" si="19"/>
        <v>The practice can produce a register of patients with asthma, excluding patients with asthma who have been prescribed no asthma-related drugs in the preceding 12 months</v>
      </c>
      <c r="H96" s="34" t="e">
        <f t="shared" si="20"/>
        <v>#N/A</v>
      </c>
      <c r="I96" s="34" t="str">
        <f t="shared" si="24"/>
        <v>ASTHMA</v>
      </c>
      <c r="J96" s="34" t="str">
        <f t="shared" si="25"/>
        <v>Asthma</v>
      </c>
      <c r="K96" s="34" t="str">
        <f t="shared" si="21"/>
        <v>CL</v>
      </c>
      <c r="L96" s="34" t="str">
        <f t="shared" si="22"/>
        <v>Clinical</v>
      </c>
      <c r="M96" s="34" t="str">
        <f t="shared" si="23"/>
        <v>TOTAL</v>
      </c>
    </row>
    <row r="97" spans="2:13" ht="39" x14ac:dyDescent="0.15">
      <c r="B97" s="12" t="s">
        <v>125</v>
      </c>
      <c r="C97" s="14" t="s">
        <v>147</v>
      </c>
      <c r="D97" s="12" t="s">
        <v>22</v>
      </c>
      <c r="F97" s="34" t="str">
        <f t="shared" si="26"/>
        <v>ASTHMA08</v>
      </c>
      <c r="G97" s="35" t="str">
        <f t="shared" si="19"/>
        <v>The percentage of patients aged 8 years and over diagnosed as having asthma from 1 April 2006 with measures of variability or reversibility</v>
      </c>
      <c r="H97" s="34" t="e">
        <f t="shared" si="20"/>
        <v>#N/A</v>
      </c>
      <c r="I97" s="34" t="str">
        <f t="shared" si="24"/>
        <v>ASTHMA</v>
      </c>
      <c r="J97" s="34" t="str">
        <f t="shared" si="25"/>
        <v>Asthma</v>
      </c>
      <c r="K97" s="34" t="str">
        <f t="shared" si="21"/>
        <v>CL</v>
      </c>
      <c r="L97" s="34" t="str">
        <f t="shared" si="22"/>
        <v>Clinical</v>
      </c>
      <c r="M97" s="34" t="str">
        <f t="shared" si="23"/>
        <v>TOTAL</v>
      </c>
    </row>
    <row r="98" spans="2:13" ht="39" x14ac:dyDescent="0.15">
      <c r="B98" s="12" t="s">
        <v>126</v>
      </c>
      <c r="C98" s="12" t="s">
        <v>148</v>
      </c>
      <c r="D98" s="12" t="s">
        <v>22</v>
      </c>
      <c r="F98" s="34" t="str">
        <f t="shared" si="26"/>
        <v>ASTHMA09</v>
      </c>
      <c r="G98" s="35" t="str">
        <f t="shared" si="19"/>
        <v>The percentage of patients with asthma who have had an asthma review in the preceding 15 months that includes an assessment of asthma control using the 3 RCP questions</v>
      </c>
      <c r="H98" s="34" t="e">
        <f t="shared" si="20"/>
        <v>#N/A</v>
      </c>
      <c r="I98" s="34" t="str">
        <f t="shared" si="24"/>
        <v>ASTHMA</v>
      </c>
      <c r="J98" s="34" t="str">
        <f t="shared" si="25"/>
        <v>Asthma</v>
      </c>
      <c r="K98" s="34" t="str">
        <f t="shared" si="21"/>
        <v>CL</v>
      </c>
      <c r="L98" s="34" t="str">
        <f t="shared" si="22"/>
        <v>Clinical</v>
      </c>
      <c r="M98" s="34" t="str">
        <f t="shared" si="23"/>
        <v>TOTAL</v>
      </c>
    </row>
    <row r="99" spans="2:13" ht="39" x14ac:dyDescent="0.15">
      <c r="B99" s="12" t="s">
        <v>127</v>
      </c>
      <c r="C99" s="12" t="s">
        <v>149</v>
      </c>
      <c r="D99" s="12" t="s">
        <v>12</v>
      </c>
      <c r="F99" s="34" t="str">
        <f t="shared" si="26"/>
        <v>ASTHMA10</v>
      </c>
      <c r="G99" s="35" t="str">
        <f t="shared" si="19"/>
        <v>The percentage of patients with asthma between the ages of 14 and 19 years in whom there is a record of smoking status in the preceding 15 months</v>
      </c>
      <c r="H99" s="34" t="e">
        <f t="shared" si="20"/>
        <v>#N/A</v>
      </c>
      <c r="I99" s="34" t="str">
        <f t="shared" si="24"/>
        <v>ASTHMA</v>
      </c>
      <c r="J99" s="34" t="str">
        <f t="shared" si="25"/>
        <v>Asthma</v>
      </c>
      <c r="K99" s="34" t="str">
        <f t="shared" si="21"/>
        <v>CL</v>
      </c>
      <c r="L99" s="34" t="str">
        <f t="shared" si="22"/>
        <v>Clinical</v>
      </c>
      <c r="M99" s="34" t="str">
        <f t="shared" si="23"/>
        <v>TOTAL</v>
      </c>
    </row>
    <row r="100" spans="2:13" x14ac:dyDescent="0.15">
      <c r="B100" s="16" t="s">
        <v>128</v>
      </c>
      <c r="D100" s="12" t="s">
        <v>22</v>
      </c>
      <c r="F100" s="34" t="str">
        <f t="shared" si="26"/>
        <v>Dementia</v>
      </c>
      <c r="G100" s="35">
        <f t="shared" si="19"/>
        <v>0</v>
      </c>
      <c r="H100" s="34" t="e">
        <f t="shared" si="20"/>
        <v>#N/A</v>
      </c>
      <c r="I100" s="34" t="s">
        <v>339</v>
      </c>
      <c r="J100" s="37" t="str">
        <f>B100</f>
        <v>Dementia</v>
      </c>
      <c r="K100" s="34" t="str">
        <f t="shared" si="21"/>
        <v>CL</v>
      </c>
      <c r="L100" s="34" t="str">
        <f t="shared" si="22"/>
        <v>Clinical</v>
      </c>
      <c r="M100" s="34" t="str">
        <f t="shared" si="23"/>
        <v>TOTAL</v>
      </c>
    </row>
    <row r="101" spans="2:13" ht="26" x14ac:dyDescent="0.15">
      <c r="B101" s="12" t="s">
        <v>129</v>
      </c>
      <c r="C101" s="12" t="s">
        <v>150</v>
      </c>
      <c r="D101" s="12" t="s">
        <v>22</v>
      </c>
      <c r="F101" s="34" t="str">
        <f t="shared" si="26"/>
        <v>DEM01</v>
      </c>
      <c r="G101" s="35" t="str">
        <f t="shared" si="19"/>
        <v>The practice can produce a register of patients diagnosed with dementia</v>
      </c>
      <c r="H101" s="34" t="e">
        <f t="shared" si="20"/>
        <v>#N/A</v>
      </c>
      <c r="I101" s="34" t="str">
        <f t="shared" si="24"/>
        <v>DEM</v>
      </c>
      <c r="J101" s="34" t="str">
        <f t="shared" si="25"/>
        <v>Dementia</v>
      </c>
      <c r="K101" s="34" t="str">
        <f t="shared" si="21"/>
        <v>CL</v>
      </c>
      <c r="L101" s="34" t="str">
        <f t="shared" si="22"/>
        <v>Clinical</v>
      </c>
      <c r="M101" s="34" t="str">
        <f t="shared" si="23"/>
        <v>TOTAL</v>
      </c>
    </row>
    <row r="102" spans="2:13" ht="26" x14ac:dyDescent="0.15">
      <c r="B102" s="12" t="s">
        <v>130</v>
      </c>
      <c r="C102" s="12" t="s">
        <v>151</v>
      </c>
      <c r="D102" s="12" t="s">
        <v>22</v>
      </c>
      <c r="F102" s="34" t="str">
        <f t="shared" si="26"/>
        <v>DEM02</v>
      </c>
      <c r="G102" s="35" t="str">
        <f t="shared" si="19"/>
        <v>The percentage of patients diagnosed with dementia whose care has been reviewed in the preceding 15 months</v>
      </c>
      <c r="H102" s="34" t="e">
        <f t="shared" si="20"/>
        <v>#N/A</v>
      </c>
      <c r="I102" s="34" t="str">
        <f t="shared" si="24"/>
        <v>DEM</v>
      </c>
      <c r="J102" s="34" t="str">
        <f t="shared" si="25"/>
        <v>Dementia</v>
      </c>
      <c r="K102" s="34" t="str">
        <f t="shared" si="21"/>
        <v>CL</v>
      </c>
      <c r="L102" s="34" t="str">
        <f t="shared" si="22"/>
        <v>Clinical</v>
      </c>
      <c r="M102" s="34" t="str">
        <f t="shared" si="23"/>
        <v>TOTAL</v>
      </c>
    </row>
    <row r="103" spans="2:13" ht="65" x14ac:dyDescent="0.15">
      <c r="B103" s="12" t="s">
        <v>131</v>
      </c>
      <c r="C103" s="12" t="s">
        <v>162</v>
      </c>
      <c r="D103" s="12" t="s">
        <v>22</v>
      </c>
      <c r="F103" s="34" t="str">
        <f t="shared" si="26"/>
        <v>DEM04</v>
      </c>
      <c r="G103" s="35" t="str">
        <f t="shared" si="19"/>
        <v>The percentage of patients with a new diagnosis of dementia recorded between the preceding 1 April to 31 March with a record of FBC, calcium, glucose, renal and liver function, thyroid function tests, serum vitamin B12 and folate levels recorded 6 months before or after entering on to the register</v>
      </c>
      <c r="H103" s="34" t="e">
        <f t="shared" si="20"/>
        <v>#N/A</v>
      </c>
      <c r="I103" s="34" t="str">
        <f t="shared" si="24"/>
        <v>DEM</v>
      </c>
      <c r="J103" s="34" t="str">
        <f t="shared" si="25"/>
        <v>Dementia</v>
      </c>
      <c r="K103" s="34" t="str">
        <f t="shared" si="21"/>
        <v>CL</v>
      </c>
      <c r="L103" s="34" t="str">
        <f t="shared" si="22"/>
        <v>Clinical</v>
      </c>
      <c r="M103" s="34" t="str">
        <f t="shared" si="23"/>
        <v>TOTAL</v>
      </c>
    </row>
    <row r="104" spans="2:13" x14ac:dyDescent="0.15">
      <c r="B104" s="16" t="s">
        <v>132</v>
      </c>
      <c r="D104" s="12" t="s">
        <v>22</v>
      </c>
      <c r="F104" s="34" t="str">
        <f t="shared" si="26"/>
        <v>Depression</v>
      </c>
      <c r="G104" s="35">
        <f t="shared" si="19"/>
        <v>0</v>
      </c>
      <c r="H104" s="34" t="e">
        <f t="shared" si="20"/>
        <v>#N/A</v>
      </c>
      <c r="I104" s="34" t="s">
        <v>340</v>
      </c>
      <c r="J104" s="37" t="str">
        <f>B104</f>
        <v>Depression</v>
      </c>
      <c r="K104" s="34" t="str">
        <f t="shared" si="21"/>
        <v>CL</v>
      </c>
      <c r="L104" s="34" t="str">
        <f t="shared" si="22"/>
        <v>Clinical</v>
      </c>
      <c r="M104" s="34" t="str">
        <f t="shared" si="23"/>
        <v>TOTAL</v>
      </c>
    </row>
    <row r="105" spans="2:13" ht="52" x14ac:dyDescent="0.15">
      <c r="B105" s="12" t="s">
        <v>133</v>
      </c>
      <c r="C105" s="12" t="s">
        <v>152</v>
      </c>
      <c r="D105" s="12" t="s">
        <v>12</v>
      </c>
      <c r="F105" s="34" t="str">
        <f t="shared" si="26"/>
        <v>DEP01</v>
      </c>
      <c r="G105" s="35" t="str">
        <f t="shared" si="19"/>
        <v>The percentage of patients on the diabetes register and/or the CHD register for whom case finding for depression has been undertaken on one occasion during the preceding 15 months using the two standard screening questions</v>
      </c>
      <c r="H105" s="34" t="e">
        <f t="shared" si="20"/>
        <v>#N/A</v>
      </c>
      <c r="I105" s="34" t="str">
        <f t="shared" si="24"/>
        <v>DEP</v>
      </c>
      <c r="J105" s="34" t="str">
        <f t="shared" si="25"/>
        <v>Depression</v>
      </c>
      <c r="K105" s="34" t="str">
        <f t="shared" si="21"/>
        <v>CL</v>
      </c>
      <c r="L105" s="34" t="str">
        <f t="shared" si="22"/>
        <v>Clinical</v>
      </c>
      <c r="M105" s="34" t="str">
        <f t="shared" si="23"/>
        <v>TOTAL</v>
      </c>
    </row>
    <row r="106" spans="2:13" ht="52" x14ac:dyDescent="0.15">
      <c r="B106" s="12" t="s">
        <v>134</v>
      </c>
      <c r="C106" s="12" t="s">
        <v>153</v>
      </c>
      <c r="D106" s="12" t="s">
        <v>22</v>
      </c>
      <c r="F106" s="34" t="str">
        <f t="shared" si="26"/>
        <v>DEP06</v>
      </c>
      <c r="G106" s="35" t="str">
        <f t="shared" si="19"/>
        <v>In those patients with a new diagnosis of depression, recorded between the preceding 1 April to 31 March, the percentage of patients who have had an assessment of severity at the time of diagnosis using an assessment tool validated for use in primary care.</v>
      </c>
      <c r="H106" s="34" t="e">
        <f t="shared" si="20"/>
        <v>#N/A</v>
      </c>
      <c r="I106" s="34" t="str">
        <f t="shared" si="24"/>
        <v>DEP</v>
      </c>
      <c r="J106" s="34" t="str">
        <f t="shared" si="25"/>
        <v>Depression</v>
      </c>
      <c r="K106" s="34" t="str">
        <f t="shared" si="21"/>
        <v>CL</v>
      </c>
      <c r="L106" s="34" t="str">
        <f t="shared" si="22"/>
        <v>Clinical</v>
      </c>
      <c r="M106" s="34" t="str">
        <f t="shared" si="23"/>
        <v>TOTAL</v>
      </c>
    </row>
    <row r="107" spans="2:13" ht="78" x14ac:dyDescent="0.15">
      <c r="B107" s="12" t="s">
        <v>135</v>
      </c>
      <c r="C107" s="12" t="s">
        <v>154</v>
      </c>
      <c r="D107" s="12" t="s">
        <v>14</v>
      </c>
      <c r="F107" s="34" t="str">
        <f t="shared" si="26"/>
        <v>DEP07</v>
      </c>
      <c r="G107" s="35" t="str">
        <f t="shared" si="19"/>
        <v>In those patients with a new diagnosis of depression and assessment of severity recorded between the preceding 1 April to 31 March, the percentage of patients who have had a further assessment of severity 212 weeks (inclusive) after the initial recording of the assessment of severity. Both assessments should be completed using an assessment tool validated for use in primary care</v>
      </c>
      <c r="H107" s="34" t="e">
        <f t="shared" si="20"/>
        <v>#N/A</v>
      </c>
      <c r="I107" s="34" t="str">
        <f t="shared" si="24"/>
        <v>DEP</v>
      </c>
      <c r="J107" s="34" t="str">
        <f t="shared" si="25"/>
        <v>Depression</v>
      </c>
      <c r="K107" s="34" t="str">
        <f t="shared" si="21"/>
        <v>CL</v>
      </c>
      <c r="L107" s="34" t="str">
        <f t="shared" si="22"/>
        <v>Clinical</v>
      </c>
      <c r="M107" s="34" t="str">
        <f t="shared" si="23"/>
        <v>TOTAL</v>
      </c>
    </row>
    <row r="108" spans="2:13" x14ac:dyDescent="0.15">
      <c r="B108" s="13"/>
      <c r="D108" s="12" t="s">
        <v>17</v>
      </c>
      <c r="F108" s="34">
        <f t="shared" si="26"/>
        <v>0</v>
      </c>
      <c r="G108" s="35">
        <f t="shared" si="19"/>
        <v>0</v>
      </c>
      <c r="H108" s="34" t="e">
        <f t="shared" si="20"/>
        <v>#N/A</v>
      </c>
      <c r="I108" s="34" t="str">
        <f t="shared" si="24"/>
        <v>DEP</v>
      </c>
      <c r="J108" s="34" t="str">
        <f t="shared" si="25"/>
        <v>Depression</v>
      </c>
      <c r="K108" s="34" t="str">
        <f t="shared" si="21"/>
        <v>CL</v>
      </c>
      <c r="L108" s="34" t="str">
        <f t="shared" si="22"/>
        <v>Clinical</v>
      </c>
      <c r="M108" s="34" t="str">
        <f t="shared" si="23"/>
        <v>TOTAL</v>
      </c>
    </row>
    <row r="109" spans="2:13" x14ac:dyDescent="0.15">
      <c r="B109" s="13"/>
      <c r="C109" s="13"/>
      <c r="D109" s="12" t="s">
        <v>22</v>
      </c>
      <c r="F109" s="34">
        <f t="shared" si="26"/>
        <v>0</v>
      </c>
      <c r="G109" s="35">
        <f t="shared" si="19"/>
        <v>0</v>
      </c>
      <c r="H109" s="34" t="e">
        <f t="shared" si="20"/>
        <v>#N/A</v>
      </c>
      <c r="I109" s="34" t="str">
        <f t="shared" si="24"/>
        <v>DEP</v>
      </c>
      <c r="J109" s="34" t="str">
        <f t="shared" si="25"/>
        <v>Depression</v>
      </c>
      <c r="K109" s="34" t="str">
        <f t="shared" si="21"/>
        <v>CL</v>
      </c>
      <c r="L109" s="34" t="str">
        <f t="shared" si="22"/>
        <v>Clinical</v>
      </c>
      <c r="M109" s="34" t="str">
        <f t="shared" si="23"/>
        <v>TOTAL</v>
      </c>
    </row>
    <row r="110" spans="2:13" ht="16" x14ac:dyDescent="0.15">
      <c r="B110" s="16" t="s">
        <v>155</v>
      </c>
      <c r="C110" s="16"/>
      <c r="D110" s="15" t="s">
        <v>76</v>
      </c>
      <c r="F110" s="34" t="str">
        <f t="shared" si="26"/>
        <v>Chronic</v>
      </c>
      <c r="G110" s="35">
        <f t="shared" si="19"/>
        <v>0</v>
      </c>
      <c r="H110" s="34" t="e">
        <f t="shared" si="20"/>
        <v>#N/A</v>
      </c>
      <c r="I110" s="34" t="s">
        <v>341</v>
      </c>
      <c r="J110" s="37" t="str">
        <f>B110</f>
        <v>Chronic Kidney Disease</v>
      </c>
      <c r="K110" s="34" t="str">
        <f t="shared" si="21"/>
        <v>CL</v>
      </c>
      <c r="L110" s="34" t="str">
        <f t="shared" si="22"/>
        <v>Clinical</v>
      </c>
      <c r="M110" s="34" t="str">
        <f t="shared" si="23"/>
        <v>TOTAL</v>
      </c>
    </row>
    <row r="111" spans="2:13" ht="33" x14ac:dyDescent="0.15">
      <c r="B111" s="12" t="s">
        <v>156</v>
      </c>
      <c r="C111" s="32" t="str">
        <f t="shared" ref="C111:C115" si="27">MID(B111, FIND(" ", B111) + 1, 9999)</f>
        <v>The practice can produce a register of patients aged 18 years and over with CKD. (US National Kidney Foundation: Stage 3 to 5 CKD)</v>
      </c>
      <c r="D111" s="13"/>
      <c r="F111" s="34" t="str">
        <f t="shared" si="26"/>
        <v>CKD01</v>
      </c>
      <c r="G111" s="35" t="str">
        <f t="shared" si="19"/>
        <v>The practice can produce a register of patients aged 18 years and over with CKD. (US National Kidney Foundation: Stage 3 to 5 CKD)</v>
      </c>
      <c r="H111" s="34" t="e">
        <f t="shared" si="20"/>
        <v>#N/A</v>
      </c>
      <c r="I111" s="34" t="str">
        <f t="shared" si="24"/>
        <v>CKD</v>
      </c>
      <c r="J111" s="34" t="str">
        <f t="shared" si="25"/>
        <v>Chronic Kidney Disease</v>
      </c>
      <c r="K111" s="34" t="str">
        <f t="shared" si="21"/>
        <v>CL</v>
      </c>
      <c r="L111" s="34" t="str">
        <f t="shared" si="22"/>
        <v>Clinical</v>
      </c>
      <c r="M111" s="34" t="str">
        <f t="shared" si="23"/>
        <v>TOTAL</v>
      </c>
    </row>
    <row r="112" spans="2:13" ht="33" x14ac:dyDescent="0.15">
      <c r="B112" s="12" t="s">
        <v>157</v>
      </c>
      <c r="C112" s="32" t="str">
        <f t="shared" si="27"/>
        <v>The percentage of patients on the CKD register whose notes have a record of blood pressure in the preceding 15 months</v>
      </c>
      <c r="D112" s="13"/>
      <c r="F112" s="34" t="str">
        <f t="shared" si="26"/>
        <v>CKD02</v>
      </c>
      <c r="G112" s="35" t="str">
        <f t="shared" si="19"/>
        <v>The percentage of patients on the CKD register whose notes have a record of blood pressure in the preceding 15 months</v>
      </c>
      <c r="H112" s="34" t="e">
        <f t="shared" si="20"/>
        <v>#N/A</v>
      </c>
      <c r="I112" s="34" t="str">
        <f t="shared" si="24"/>
        <v>CKD</v>
      </c>
      <c r="J112" s="34" t="str">
        <f t="shared" si="25"/>
        <v>Chronic Kidney Disease</v>
      </c>
      <c r="K112" s="34" t="str">
        <f t="shared" si="21"/>
        <v>CL</v>
      </c>
      <c r="L112" s="34" t="str">
        <f t="shared" si="22"/>
        <v>Clinical</v>
      </c>
      <c r="M112" s="34" t="str">
        <f t="shared" si="23"/>
        <v>TOTAL</v>
      </c>
    </row>
    <row r="113" spans="2:13" ht="39" x14ac:dyDescent="0.15">
      <c r="B113" s="12" t="s">
        <v>158</v>
      </c>
      <c r="C113" s="32" t="str">
        <f t="shared" si="27"/>
        <v>The percentage of patients on the CKD register in whom the last blood pressure reading, measured in the preceding 15 months, is 140/85 or less</v>
      </c>
      <c r="D113" s="13"/>
      <c r="F113" s="34" t="str">
        <f t="shared" si="26"/>
        <v>CKD03</v>
      </c>
      <c r="G113" s="35" t="str">
        <f t="shared" si="19"/>
        <v>The percentage of patients on the CKD register in whom the last blood pressure reading, measured in the preceding 15 months, is 140/85 or less</v>
      </c>
      <c r="H113" s="34" t="e">
        <f t="shared" si="20"/>
        <v>#N/A</v>
      </c>
      <c r="I113" s="34" t="str">
        <f t="shared" si="24"/>
        <v>CKD</v>
      </c>
      <c r="J113" s="34" t="str">
        <f t="shared" si="25"/>
        <v>Chronic Kidney Disease</v>
      </c>
      <c r="K113" s="34" t="str">
        <f t="shared" si="21"/>
        <v>CL</v>
      </c>
      <c r="L113" s="34" t="str">
        <f t="shared" si="22"/>
        <v>Clinical</v>
      </c>
      <c r="M113" s="34" t="str">
        <f t="shared" si="23"/>
        <v>TOTAL</v>
      </c>
    </row>
    <row r="114" spans="2:13" ht="44" x14ac:dyDescent="0.15">
      <c r="B114" s="12" t="s">
        <v>159</v>
      </c>
      <c r="C114" s="32" t="str">
        <f t="shared" si="27"/>
        <v>The percentage of patients on the CKD register with hypertension and proteinuria who are treated with an angiotensin converting enzyme inhibitor (ACE Inhibitor) or angiotensin receptor blocker (ARB)</v>
      </c>
      <c r="D114" s="13"/>
      <c r="F114" s="34" t="str">
        <f t="shared" si="26"/>
        <v>CKD05</v>
      </c>
      <c r="G114" s="35" t="str">
        <f t="shared" si="19"/>
        <v>The percentage of patients on the CKD register with hypertension and proteinuria who are treated with an angiotensin converting enzyme inhibitor (ACE Inhibitor) or angiotensin receptor blocker (ARB)</v>
      </c>
      <c r="H114" s="34" t="e">
        <f t="shared" si="20"/>
        <v>#N/A</v>
      </c>
      <c r="I114" s="34" t="str">
        <f t="shared" si="24"/>
        <v>CKD</v>
      </c>
      <c r="J114" s="34" t="str">
        <f t="shared" si="25"/>
        <v>Chronic Kidney Disease</v>
      </c>
      <c r="K114" s="34" t="str">
        <f t="shared" si="21"/>
        <v>CL</v>
      </c>
      <c r="L114" s="34" t="str">
        <f t="shared" si="22"/>
        <v>Clinical</v>
      </c>
      <c r="M114" s="34" t="str">
        <f t="shared" si="23"/>
        <v>TOTAL</v>
      </c>
    </row>
    <row r="115" spans="2:13" ht="39" x14ac:dyDescent="0.15">
      <c r="B115" s="12" t="s">
        <v>160</v>
      </c>
      <c r="C115" s="32" t="str">
        <f t="shared" si="27"/>
        <v>The percentage of patients on the CKD register whose notes have a record of a urine albumin: creatinine ratio (or protein: creatinine ratio) test in the preceding 15 months</v>
      </c>
      <c r="D115" s="13"/>
      <c r="F115" s="34" t="str">
        <f t="shared" si="26"/>
        <v>CKD06</v>
      </c>
      <c r="G115" s="35" t="str">
        <f t="shared" si="19"/>
        <v>The percentage of patients on the CKD register whose notes have a record of a urine albumin: creatinine ratio (or protein: creatinine ratio) test in the preceding 15 months</v>
      </c>
      <c r="H115" s="34" t="e">
        <f t="shared" si="20"/>
        <v>#N/A</v>
      </c>
      <c r="I115" s="34" t="str">
        <f t="shared" si="24"/>
        <v>CKD</v>
      </c>
      <c r="J115" s="34" t="str">
        <f t="shared" si="25"/>
        <v>Chronic Kidney Disease</v>
      </c>
      <c r="K115" s="34" t="str">
        <f t="shared" si="21"/>
        <v>CL</v>
      </c>
      <c r="L115" s="34" t="str">
        <f t="shared" si="22"/>
        <v>Clinical</v>
      </c>
      <c r="M115" s="34" t="str">
        <f t="shared" si="23"/>
        <v>TOTAL</v>
      </c>
    </row>
    <row r="116" spans="2:13" x14ac:dyDescent="0.15">
      <c r="F116" s="34">
        <f t="shared" si="26"/>
        <v>0</v>
      </c>
      <c r="G116" s="35">
        <f t="shared" si="19"/>
        <v>0</v>
      </c>
      <c r="H116" s="34" t="e">
        <f t="shared" si="20"/>
        <v>#N/A</v>
      </c>
      <c r="I116" s="34" t="str">
        <f t="shared" si="24"/>
        <v>CKD</v>
      </c>
      <c r="J116" s="34" t="str">
        <f t="shared" si="25"/>
        <v>Chronic Kidney Disease</v>
      </c>
      <c r="K116" s="34" t="str">
        <f t="shared" si="21"/>
        <v>CL</v>
      </c>
      <c r="L116" s="34" t="str">
        <f t="shared" si="22"/>
        <v>Clinical</v>
      </c>
      <c r="M116" s="34" t="str">
        <f t="shared" si="23"/>
        <v>TOTAL</v>
      </c>
    </row>
    <row r="117" spans="2:13" x14ac:dyDescent="0.15">
      <c r="B117" s="18" t="s">
        <v>163</v>
      </c>
      <c r="F117" s="34" t="str">
        <f t="shared" si="26"/>
        <v>Atrial</v>
      </c>
      <c r="G117" s="35">
        <f t="shared" si="19"/>
        <v>0</v>
      </c>
      <c r="H117" s="34" t="e">
        <f t="shared" si="20"/>
        <v>#N/A</v>
      </c>
      <c r="I117" s="34" t="s">
        <v>342</v>
      </c>
      <c r="J117" s="37" t="str">
        <f>B117</f>
        <v>Atrial Fibrillation</v>
      </c>
      <c r="K117" s="34" t="str">
        <f t="shared" si="21"/>
        <v>CL</v>
      </c>
      <c r="L117" s="34" t="str">
        <f t="shared" si="22"/>
        <v>Clinical</v>
      </c>
      <c r="M117" s="34" t="str">
        <f t="shared" si="23"/>
        <v>TOTAL</v>
      </c>
    </row>
    <row r="118" spans="2:13" x14ac:dyDescent="0.15">
      <c r="F118" s="34">
        <f t="shared" si="26"/>
        <v>0</v>
      </c>
      <c r="G118" s="35">
        <f t="shared" si="19"/>
        <v>0</v>
      </c>
      <c r="H118" s="34" t="e">
        <f t="shared" si="20"/>
        <v>#N/A</v>
      </c>
      <c r="I118" s="34" t="str">
        <f t="shared" si="24"/>
        <v>AF</v>
      </c>
      <c r="J118" s="34" t="str">
        <f t="shared" si="25"/>
        <v>Atrial Fibrillation</v>
      </c>
      <c r="K118" s="34" t="str">
        <f t="shared" si="21"/>
        <v>CL</v>
      </c>
      <c r="L118" s="34" t="str">
        <f t="shared" si="22"/>
        <v>Clinical</v>
      </c>
      <c r="M118" s="34" t="str">
        <f t="shared" si="23"/>
        <v>TOTAL</v>
      </c>
    </row>
    <row r="119" spans="2:13" ht="22" x14ac:dyDescent="0.15">
      <c r="B119" s="12" t="s">
        <v>164</v>
      </c>
      <c r="C119" s="32" t="str">
        <f t="shared" ref="C119:C134" si="28">MID(B119, FIND(" ", B119) + 1, 9999)</f>
        <v>The practice can produce a register of patients with Atrial Fibrillation</v>
      </c>
      <c r="F119" s="34" t="str">
        <f t="shared" si="26"/>
        <v>AF01</v>
      </c>
      <c r="G119" s="35" t="str">
        <f t="shared" si="19"/>
        <v>The practice can produce a register of patients with Atrial Fibrillation</v>
      </c>
      <c r="H119" s="34" t="e">
        <f t="shared" si="20"/>
        <v>#N/A</v>
      </c>
      <c r="I119" s="34" t="str">
        <f t="shared" si="24"/>
        <v>AF</v>
      </c>
      <c r="J119" s="34" t="str">
        <f t="shared" si="25"/>
        <v>Atrial Fibrillation</v>
      </c>
      <c r="K119" s="34" t="str">
        <f t="shared" si="21"/>
        <v>CL</v>
      </c>
      <c r="L119" s="34" t="str">
        <f t="shared" si="22"/>
        <v>Clinical</v>
      </c>
      <c r="M119" s="34" t="str">
        <f t="shared" si="23"/>
        <v>TOTAL</v>
      </c>
    </row>
    <row r="120" spans="2:13" ht="66" x14ac:dyDescent="0.15">
      <c r="B120" s="17" t="s">
        <v>165</v>
      </c>
      <c r="C120" s="32" t="str">
        <f t="shared" si="28"/>
        <v>The percentage of patients with Atrial Fibrillation in whom stroke risk has been assessed using the CHADS2 risk stratification scoring system in the preceding 15 months (excluding those whose previous CHADS2  score is greater than 1)</v>
      </c>
      <c r="F120" s="34" t="str">
        <f t="shared" si="26"/>
        <v>AF05</v>
      </c>
      <c r="G120" s="35" t="str">
        <f t="shared" si="19"/>
        <v>The percentage of patients with Atrial Fibrillation in whom stroke risk has been assessed using the CHADS2 risk stratification scoring system in the preceding 15 months (excluding those whose previous CHADS2  score is greater than 1)</v>
      </c>
      <c r="H120" s="34" t="e">
        <f t="shared" si="20"/>
        <v>#N/A</v>
      </c>
      <c r="I120" s="34" t="str">
        <f t="shared" si="24"/>
        <v>AF</v>
      </c>
      <c r="J120" s="34" t="str">
        <f t="shared" si="25"/>
        <v>Atrial Fibrillation</v>
      </c>
      <c r="K120" s="34" t="str">
        <f t="shared" si="21"/>
        <v>CL</v>
      </c>
      <c r="L120" s="34" t="str">
        <f t="shared" si="22"/>
        <v>Clinical</v>
      </c>
      <c r="M120" s="34" t="str">
        <f t="shared" si="23"/>
        <v>TOTAL</v>
      </c>
    </row>
    <row r="121" spans="2:13" ht="52" x14ac:dyDescent="0.15">
      <c r="B121" s="14" t="s">
        <v>166</v>
      </c>
      <c r="C121" s="32" t="str">
        <f t="shared" si="28"/>
        <v>In those patients with Atrial Fibrillation in whom there is a record of a CHADS2 score of 1  (latest in the preceding 15 months), the percentage of patients who are currently treated with anti-coagulation drug therapy or an anti-platelet therapy.</v>
      </c>
      <c r="F121" s="34" t="str">
        <f t="shared" si="26"/>
        <v>AF06</v>
      </c>
      <c r="G121" s="35" t="str">
        <f t="shared" si="19"/>
        <v>In those patients with Atrial Fibrillation in whom there is a record of a CHADS2 score of 1  (latest in the preceding 15 months), the percentage of patients who are currently treated with anti-coagulation drug therapy or an anti-platelet therapy.</v>
      </c>
      <c r="H121" s="34" t="e">
        <f t="shared" si="20"/>
        <v>#N/A</v>
      </c>
      <c r="I121" s="34" t="str">
        <f t="shared" si="24"/>
        <v>AF</v>
      </c>
      <c r="J121" s="34" t="str">
        <f t="shared" si="25"/>
        <v>Atrial Fibrillation</v>
      </c>
      <c r="K121" s="34" t="str">
        <f t="shared" si="21"/>
        <v>CL</v>
      </c>
      <c r="L121" s="34" t="str">
        <f t="shared" si="22"/>
        <v>Clinical</v>
      </c>
      <c r="M121" s="34" t="str">
        <f t="shared" si="23"/>
        <v>TOTAL</v>
      </c>
    </row>
    <row r="122" spans="2:13" ht="39" x14ac:dyDescent="0.15">
      <c r="B122" s="19" t="s">
        <v>167</v>
      </c>
      <c r="C122" s="32" t="str">
        <f t="shared" si="28"/>
        <v>In those patients with Atrial Fibrillation whose latest record of a CHADS2 score is greater than 1, the percentage of patients who are currently treated with anti-coagulation drug therapy</v>
      </c>
      <c r="F122" s="34" t="str">
        <f t="shared" si="26"/>
        <v>AF07</v>
      </c>
      <c r="G122" s="35" t="str">
        <f t="shared" si="19"/>
        <v>In those patients with Atrial Fibrillation whose latest record of a CHADS2 score is greater than 1, the percentage of patients who are currently treated with anti-coagulation drug therapy</v>
      </c>
      <c r="H122" s="34" t="e">
        <f t="shared" si="20"/>
        <v>#N/A</v>
      </c>
      <c r="I122" s="34" t="str">
        <f t="shared" si="24"/>
        <v>AF</v>
      </c>
      <c r="J122" s="34" t="str">
        <f t="shared" si="25"/>
        <v>Atrial Fibrillation</v>
      </c>
      <c r="K122" s="34" t="str">
        <f t="shared" si="21"/>
        <v>CL</v>
      </c>
      <c r="L122" s="34" t="str">
        <f t="shared" si="22"/>
        <v>Clinical</v>
      </c>
      <c r="M122" s="34" t="str">
        <f t="shared" si="23"/>
        <v>TOTAL</v>
      </c>
    </row>
    <row r="123" spans="2:13" x14ac:dyDescent="0.15">
      <c r="B123" s="16" t="s">
        <v>168</v>
      </c>
      <c r="C123" s="14"/>
      <c r="F123" s="34" t="str">
        <f t="shared" si="26"/>
        <v>Obesity</v>
      </c>
      <c r="G123" s="35">
        <f t="shared" si="19"/>
        <v>0</v>
      </c>
      <c r="H123" s="34" t="e">
        <f t="shared" si="20"/>
        <v>#N/A</v>
      </c>
      <c r="I123" s="34" t="s">
        <v>343</v>
      </c>
      <c r="J123" s="37" t="str">
        <f>B123</f>
        <v>Obesity</v>
      </c>
      <c r="K123" s="34" t="str">
        <f t="shared" si="21"/>
        <v>CL</v>
      </c>
      <c r="L123" s="34" t="str">
        <f t="shared" si="22"/>
        <v>Clinical</v>
      </c>
      <c r="M123" s="34" t="str">
        <f t="shared" si="23"/>
        <v>TOTAL</v>
      </c>
    </row>
    <row r="124" spans="2:13" ht="33" x14ac:dyDescent="0.15">
      <c r="B124" s="19" t="s">
        <v>169</v>
      </c>
      <c r="C124" s="32" t="str">
        <f t="shared" si="28"/>
        <v>The practice can produce a register of patients aged 16 years and over with a BMI greater than or equal to 30 in the preceding 15 months</v>
      </c>
      <c r="F124" s="34" t="str">
        <f t="shared" si="26"/>
        <v>OBESIT01</v>
      </c>
      <c r="G124" s="35" t="str">
        <f t="shared" si="19"/>
        <v>The practice can produce a register of patients aged 16 years and over with a BMI greater than or equal to 30 in the preceding 15 months</v>
      </c>
      <c r="H124" s="34" t="e">
        <f t="shared" si="20"/>
        <v>#N/A</v>
      </c>
      <c r="I124" s="34" t="str">
        <f t="shared" si="24"/>
        <v>OBESIT</v>
      </c>
      <c r="J124" s="34" t="str">
        <f t="shared" si="25"/>
        <v>Obesity</v>
      </c>
      <c r="K124" s="34" t="str">
        <f t="shared" si="21"/>
        <v>CL</v>
      </c>
      <c r="L124" s="34" t="str">
        <f t="shared" si="22"/>
        <v>Clinical</v>
      </c>
      <c r="M124" s="34" t="str">
        <f t="shared" si="23"/>
        <v>TOTAL</v>
      </c>
    </row>
    <row r="125" spans="2:13" x14ac:dyDescent="0.15">
      <c r="B125" s="16" t="s">
        <v>170</v>
      </c>
      <c r="C125" s="14"/>
      <c r="F125" s="34" t="str">
        <f t="shared" si="26"/>
        <v>Learning</v>
      </c>
      <c r="G125" s="35">
        <f t="shared" si="19"/>
        <v>0</v>
      </c>
      <c r="H125" s="34" t="e">
        <f t="shared" si="20"/>
        <v>#N/A</v>
      </c>
      <c r="I125" s="34" t="s">
        <v>344</v>
      </c>
      <c r="J125" s="37" t="str">
        <f>B125</f>
        <v>Learning Disabilities</v>
      </c>
      <c r="K125" s="34" t="str">
        <f t="shared" si="21"/>
        <v>CL</v>
      </c>
      <c r="L125" s="34" t="str">
        <f t="shared" si="22"/>
        <v>Clinical</v>
      </c>
      <c r="M125" s="34" t="str">
        <f t="shared" si="23"/>
        <v>TOTAL</v>
      </c>
    </row>
    <row r="126" spans="2:13" ht="26" x14ac:dyDescent="0.15">
      <c r="B126" s="12" t="s">
        <v>171</v>
      </c>
      <c r="C126" s="32" t="str">
        <f t="shared" si="28"/>
        <v>The practice can produce a register of patients aged 18 years and over with learning disabilities</v>
      </c>
      <c r="F126" s="34" t="str">
        <f t="shared" si="26"/>
        <v>LD01</v>
      </c>
      <c r="G126" s="35" t="str">
        <f t="shared" si="19"/>
        <v>The practice can produce a register of patients aged 18 years and over with learning disabilities</v>
      </c>
      <c r="H126" s="34" t="e">
        <f t="shared" si="20"/>
        <v>#N/A</v>
      </c>
      <c r="I126" s="34" t="str">
        <f t="shared" si="24"/>
        <v>LD</v>
      </c>
      <c r="J126" s="34" t="str">
        <f t="shared" si="25"/>
        <v>Learning Disabilities</v>
      </c>
      <c r="K126" s="34" t="str">
        <f t="shared" si="21"/>
        <v>CL</v>
      </c>
      <c r="L126" s="34" t="str">
        <f t="shared" si="22"/>
        <v>Clinical</v>
      </c>
      <c r="M126" s="34" t="str">
        <f t="shared" si="23"/>
        <v>TOTAL</v>
      </c>
    </row>
    <row r="127" spans="2:13" ht="52" x14ac:dyDescent="0.15">
      <c r="B127" s="19" t="s">
        <v>172</v>
      </c>
      <c r="C127" s="32" t="str">
        <f t="shared" si="28"/>
        <v>The percentage of patients on the learning disability register with Down's Syndrome aged 18 years and over who have a record of blood TSH in the preceding 15 months (excluding those who are on the thyroid  disease register)</v>
      </c>
      <c r="F127" s="34" t="str">
        <f t="shared" si="26"/>
        <v>LD02</v>
      </c>
      <c r="G127" s="35" t="str">
        <f t="shared" si="19"/>
        <v>The percentage of patients on the learning disability register with Down's Syndrome aged 18 years and over who have a record of blood TSH in the preceding 15 months (excluding those who are on the thyroid  disease register)</v>
      </c>
      <c r="H127" s="34" t="e">
        <f t="shared" si="20"/>
        <v>#N/A</v>
      </c>
      <c r="I127" s="34" t="str">
        <f t="shared" si="24"/>
        <v>LD</v>
      </c>
      <c r="J127" s="34" t="str">
        <f t="shared" si="25"/>
        <v>Learning Disabilities</v>
      </c>
      <c r="K127" s="34" t="str">
        <f t="shared" si="21"/>
        <v>CL</v>
      </c>
      <c r="L127" s="34" t="str">
        <f t="shared" si="22"/>
        <v>Clinical</v>
      </c>
      <c r="M127" s="34" t="str">
        <f t="shared" si="23"/>
        <v>TOTAL</v>
      </c>
    </row>
    <row r="128" spans="2:13" x14ac:dyDescent="0.15">
      <c r="B128" s="16" t="s">
        <v>173</v>
      </c>
      <c r="C128" s="14"/>
      <c r="F128" s="34" t="str">
        <f t="shared" si="26"/>
        <v>Smoking</v>
      </c>
      <c r="G128" s="35">
        <f t="shared" si="19"/>
        <v>0</v>
      </c>
      <c r="H128" s="34" t="e">
        <f t="shared" si="20"/>
        <v>#N/A</v>
      </c>
      <c r="I128" s="34" t="s">
        <v>345</v>
      </c>
      <c r="J128" s="37" t="str">
        <f>B128</f>
        <v>Smoking</v>
      </c>
      <c r="K128" s="34" t="str">
        <f t="shared" si="21"/>
        <v>CL</v>
      </c>
      <c r="L128" s="34" t="str">
        <f t="shared" si="22"/>
        <v>Clinical</v>
      </c>
      <c r="M128" s="34" t="str">
        <f t="shared" si="23"/>
        <v>TOTAL</v>
      </c>
    </row>
    <row r="129" spans="2:13" ht="65" x14ac:dyDescent="0.15">
      <c r="B129" s="14" t="s">
        <v>174</v>
      </c>
      <c r="C129" s="32" t="str">
        <f t="shared" si="28"/>
        <v>The percentage of patients with any or any combination of the following conditions: CHD, PAD, stroke or TIA, hypertension, diabetes, COPD, CKD, asthma, schizophrenia, bipolar affective disorder or other psychoses whose notes record smoking status in the preceding 15 months</v>
      </c>
      <c r="F129" s="34" t="str">
        <f t="shared" si="26"/>
        <v>SMOKE05</v>
      </c>
      <c r="G129" s="35" t="str">
        <f t="shared" si="19"/>
        <v>The percentage of patients with any or any combination of the following conditions: CHD, PAD, stroke or TIA, hypertension, diabetes, COPD, CKD, asthma, schizophrenia, bipolar affective disorder or other psychoses whose notes record smoking status in the preceding 15 months</v>
      </c>
      <c r="H129" s="34" t="e">
        <f t="shared" si="20"/>
        <v>#N/A</v>
      </c>
      <c r="I129" s="34" t="str">
        <f t="shared" si="24"/>
        <v>SMOKE</v>
      </c>
      <c r="J129" s="34" t="str">
        <f t="shared" si="25"/>
        <v>Smoking</v>
      </c>
      <c r="K129" s="34" t="str">
        <f t="shared" si="21"/>
        <v>CL</v>
      </c>
      <c r="L129" s="34" t="str">
        <f t="shared" si="22"/>
        <v>Clinical</v>
      </c>
      <c r="M129" s="34" t="str">
        <f t="shared" si="23"/>
        <v>TOTAL</v>
      </c>
    </row>
    <row r="130" spans="2:13" ht="78" x14ac:dyDescent="0.15">
      <c r="B130" s="14" t="s">
        <v>175</v>
      </c>
      <c r="C130" s="32" t="str">
        <f t="shared" si="28"/>
        <v>The percentage of patients with any or any combination of the following conditions: CHD, PAD, stroke or TIA, hypertension, diabetes, COPD, CKD, asthma, schizophrenia, bipolar affective disorder or other psychoses who smoke whose notes contain a record that smoking cessation advice or referral to a specialist service, where available, has been offered within the preceding 15 months</v>
      </c>
      <c r="F130" s="34" t="str">
        <f t="shared" si="26"/>
        <v>SMOKE06</v>
      </c>
      <c r="G130" s="35" t="str">
        <f t="shared" si="19"/>
        <v>The percentage of patients with any or any combination of the following conditions: CHD, PAD, stroke or TIA, hypertension, diabetes, COPD, CKD, asthma, schizophrenia, bipolar affective disorder or other psychoses who smoke whose notes contain a record that smoking cessation advice or referral to a specialist service, where available, has been offered within the preceding 15 months</v>
      </c>
      <c r="H130" s="34" t="e">
        <f t="shared" si="20"/>
        <v>#N/A</v>
      </c>
      <c r="I130" s="34" t="str">
        <f t="shared" si="24"/>
        <v>SMOKE</v>
      </c>
      <c r="J130" s="34" t="str">
        <f t="shared" si="25"/>
        <v>Smoking</v>
      </c>
      <c r="K130" s="34" t="str">
        <f t="shared" si="21"/>
        <v>CL</v>
      </c>
      <c r="L130" s="34" t="str">
        <f t="shared" si="22"/>
        <v>Clinical</v>
      </c>
      <c r="M130" s="34" t="str">
        <f t="shared" si="23"/>
        <v>TOTAL</v>
      </c>
    </row>
    <row r="131" spans="2:13" ht="26" x14ac:dyDescent="0.15">
      <c r="B131" s="19" t="s">
        <v>176</v>
      </c>
      <c r="C131" s="32" t="str">
        <f t="shared" si="28"/>
        <v>The percentage of patients aged 15 years and over whose notes record smoking status in the preceding 27 months</v>
      </c>
      <c r="F131" s="34" t="str">
        <f t="shared" si="26"/>
        <v>SMOKE07</v>
      </c>
      <c r="G131" s="35" t="str">
        <f t="shared" si="19"/>
        <v>The percentage of patients aged 15 years and over whose notes record smoking status in the preceding 27 months</v>
      </c>
      <c r="H131" s="34" t="e">
        <f t="shared" si="20"/>
        <v>#N/A</v>
      </c>
      <c r="I131" s="34" t="str">
        <f t="shared" si="24"/>
        <v>SMOKE</v>
      </c>
      <c r="J131" s="34" t="str">
        <f t="shared" si="25"/>
        <v>Smoking</v>
      </c>
      <c r="K131" s="34" t="str">
        <f t="shared" si="21"/>
        <v>CL</v>
      </c>
      <c r="L131" s="34" t="str">
        <f t="shared" si="22"/>
        <v>Clinical</v>
      </c>
      <c r="M131" s="34" t="str">
        <f t="shared" si="23"/>
        <v>TOTAL</v>
      </c>
    </row>
    <row r="132" spans="2:13" ht="39" x14ac:dyDescent="0.15">
      <c r="B132" s="19" t="s">
        <v>177</v>
      </c>
      <c r="C132" s="32" t="str">
        <f t="shared" si="28"/>
        <v>The percentage of patients aged 15 years and over who are recorded as current smokers who have a record of an offer of support and treatment within the preceding 27 months</v>
      </c>
      <c r="F132" s="34" t="str">
        <f t="shared" si="26"/>
        <v>SMOKE08</v>
      </c>
      <c r="G132" s="35" t="str">
        <f t="shared" si="19"/>
        <v>The percentage of patients aged 15 years and over who are recorded as current smokers who have a record of an offer of support and treatment within the preceding 27 months</v>
      </c>
      <c r="H132" s="34" t="e">
        <f t="shared" si="20"/>
        <v>#N/A</v>
      </c>
      <c r="I132" s="34" t="str">
        <f t="shared" si="24"/>
        <v>SMOKE</v>
      </c>
      <c r="J132" s="34" t="str">
        <f t="shared" si="25"/>
        <v>Smoking</v>
      </c>
      <c r="K132" s="34" t="str">
        <f t="shared" si="21"/>
        <v>CL</v>
      </c>
      <c r="L132" s="34" t="str">
        <f t="shared" si="22"/>
        <v>Clinical</v>
      </c>
      <c r="M132" s="34" t="str">
        <f t="shared" si="23"/>
        <v>TOTAL</v>
      </c>
    </row>
    <row r="133" spans="2:13" ht="24" x14ac:dyDescent="0.15">
      <c r="B133" s="16" t="s">
        <v>178</v>
      </c>
      <c r="C133" s="14"/>
      <c r="F133" s="34" t="str">
        <f t="shared" si="26"/>
        <v>Osteoporosis:</v>
      </c>
      <c r="G133" s="35">
        <f t="shared" si="19"/>
        <v>0</v>
      </c>
      <c r="H133" s="34" t="e">
        <f t="shared" si="20"/>
        <v>#N/A</v>
      </c>
      <c r="I133" s="34" t="s">
        <v>346</v>
      </c>
      <c r="J133" s="37" t="str">
        <f>B133</f>
        <v>Osteoporosis: secondary prevention of fragility fractures</v>
      </c>
      <c r="K133" s="34" t="str">
        <f t="shared" si="21"/>
        <v>CL</v>
      </c>
      <c r="L133" s="34" t="str">
        <f t="shared" si="22"/>
        <v>Clinical</v>
      </c>
      <c r="M133" s="34" t="str">
        <f t="shared" si="23"/>
        <v>TOTAL</v>
      </c>
    </row>
    <row r="134" spans="2:13" ht="55" x14ac:dyDescent="0.15">
      <c r="B134" s="19" t="s">
        <v>179</v>
      </c>
      <c r="C134" s="32" t="str">
        <f t="shared" si="28"/>
        <v>The practice can produce a register of patients: 1. Aged 50-74 years with a record of a fragility fracture after 1 April 2012 and a diagnosis of osteoporosis confirmed on DXA scan, and 2. Aged 75 years and over with a record of a fragility fracture after 1 April 2012</v>
      </c>
      <c r="F134" s="34" t="str">
        <f t="shared" si="26"/>
        <v>OST01</v>
      </c>
      <c r="G134" s="35" t="str">
        <f t="shared" si="19"/>
        <v>The practice can produce a register of patients: 1. Aged 50-74 years with a record of a fragility fracture after 1 April 2012 and a diagnosis of osteoporosis confirmed on DXA scan, and 2. Aged 75 years and over with a record of a fragility fracture after 1 April 2012</v>
      </c>
      <c r="H134" s="34" t="e">
        <f t="shared" si="20"/>
        <v>#N/A</v>
      </c>
      <c r="I134" s="34" t="str">
        <f t="shared" si="24"/>
        <v>OST</v>
      </c>
      <c r="J134" s="34" t="str">
        <f t="shared" si="25"/>
        <v>Osteoporosis: secondary prevention of fragility fractures</v>
      </c>
      <c r="K134" s="34" t="str">
        <f t="shared" si="21"/>
        <v>CL</v>
      </c>
      <c r="L134" s="34" t="str">
        <f t="shared" si="22"/>
        <v>Clinical</v>
      </c>
      <c r="M134" s="34" t="str">
        <f t="shared" si="23"/>
        <v>TOTAL</v>
      </c>
    </row>
    <row r="135" spans="2:13" x14ac:dyDescent="0.15">
      <c r="F135" s="34">
        <f t="shared" si="26"/>
        <v>0</v>
      </c>
      <c r="G135" s="35">
        <f t="shared" si="19"/>
        <v>0</v>
      </c>
      <c r="H135" s="34" t="e">
        <f t="shared" si="20"/>
        <v>#N/A</v>
      </c>
      <c r="I135" s="34" t="str">
        <f t="shared" si="24"/>
        <v>OST</v>
      </c>
      <c r="J135" s="34" t="str">
        <f t="shared" si="25"/>
        <v>Osteoporosis: secondary prevention of fragility fractures</v>
      </c>
      <c r="K135" s="34" t="str">
        <f t="shared" si="21"/>
        <v>CL</v>
      </c>
      <c r="L135" s="34" t="str">
        <f t="shared" si="22"/>
        <v>Clinical</v>
      </c>
      <c r="M135" s="34" t="str">
        <f t="shared" si="23"/>
        <v>TOTAL</v>
      </c>
    </row>
    <row r="136" spans="2:13" ht="39" x14ac:dyDescent="0.15">
      <c r="B136" s="24" t="s">
        <v>180</v>
      </c>
      <c r="C136" s="22" t="s">
        <v>322</v>
      </c>
      <c r="E136" s="25"/>
      <c r="F136" s="34" t="str">
        <f t="shared" si="26"/>
        <v>OST02</v>
      </c>
      <c r="G136" s="35" t="str">
        <f t="shared" si="19"/>
        <v>The percentage of patients aged between 50 and 74 years, with a fragility fracture, in whom osteoporosis is PD confirmed on DXA scan, who are currently treated with an appropriate bone-sparing agent</v>
      </c>
      <c r="H136" s="34" t="e">
        <f t="shared" ref="H136:H137" si="29">H135</f>
        <v>#N/A</v>
      </c>
      <c r="I136" s="34" t="str">
        <f t="shared" ref="I136:I137" si="30">I135</f>
        <v>OST</v>
      </c>
      <c r="J136" s="34" t="str">
        <f t="shared" ref="J136:J137" si="31">J135</f>
        <v>Osteoporosis: secondary prevention of fragility fractures</v>
      </c>
      <c r="K136" s="34" t="str">
        <f t="shared" ref="K136:K137" si="32">K135</f>
        <v>CL</v>
      </c>
      <c r="L136" s="34" t="str">
        <f t="shared" ref="L136:L137" si="33">L135</f>
        <v>Clinical</v>
      </c>
      <c r="M136" s="34" t="str">
        <f t="shared" ref="M136:M137" si="34">M135</f>
        <v>TOTAL</v>
      </c>
    </row>
    <row r="137" spans="2:13" ht="39" x14ac:dyDescent="0.15">
      <c r="B137" s="24" t="s">
        <v>181</v>
      </c>
      <c r="C137" s="22" t="s">
        <v>323</v>
      </c>
      <c r="F137" s="34" t="str">
        <f t="shared" si="26"/>
        <v>OST03</v>
      </c>
      <c r="G137" s="35" t="str">
        <f t="shared" ref="G137" si="35">C137</f>
        <v>The percentage of patients aged 75 years and over with a fragility fracture, who are currently treated with PD an appropriate bone-sparing agent</v>
      </c>
      <c r="H137" s="34" t="e">
        <f t="shared" si="29"/>
        <v>#N/A</v>
      </c>
      <c r="I137" s="34" t="str">
        <f t="shared" si="30"/>
        <v>OST</v>
      </c>
      <c r="J137" s="34" t="str">
        <f t="shared" si="31"/>
        <v>Osteoporosis: secondary prevention of fragility fractures</v>
      </c>
      <c r="K137" s="34" t="str">
        <f t="shared" si="32"/>
        <v>CL</v>
      </c>
      <c r="L137" s="34" t="str">
        <f t="shared" si="33"/>
        <v>Clinical</v>
      </c>
      <c r="M137" s="34" t="str">
        <f t="shared" si="34"/>
        <v>TOTAL</v>
      </c>
    </row>
    <row r="138" spans="2:13" x14ac:dyDescent="0.15">
      <c r="B138" s="21" t="s">
        <v>182</v>
      </c>
      <c r="F138" s="34" t="str">
        <f t="shared" si="26"/>
        <v>Peripheral</v>
      </c>
      <c r="G138" s="35">
        <f t="shared" ref="G138:G147" si="36">C138</f>
        <v>0</v>
      </c>
      <c r="H138" s="34" t="e">
        <f t="shared" ref="H138:H147" si="37">H137</f>
        <v>#N/A</v>
      </c>
      <c r="I138" s="34" t="s">
        <v>347</v>
      </c>
      <c r="J138" s="37" t="str">
        <f>B138</f>
        <v>Peripheral arterial disease</v>
      </c>
      <c r="K138" s="34" t="str">
        <f t="shared" ref="K138:K147" si="38">K137</f>
        <v>CL</v>
      </c>
      <c r="L138" s="34" t="str">
        <f t="shared" ref="L138:L147" si="39">L137</f>
        <v>Clinical</v>
      </c>
      <c r="M138" s="34" t="str">
        <f t="shared" ref="M138:M147" si="40">M137</f>
        <v>TOTAL</v>
      </c>
    </row>
    <row r="139" spans="2:13" ht="26" x14ac:dyDescent="0.15">
      <c r="B139" s="22" t="s">
        <v>183</v>
      </c>
      <c r="C139" s="22" t="s">
        <v>184</v>
      </c>
      <c r="D139" s="22" t="s">
        <v>12</v>
      </c>
      <c r="F139" s="34" t="str">
        <f t="shared" si="26"/>
        <v>PAD01</v>
      </c>
      <c r="G139" s="35" t="str">
        <f t="shared" si="36"/>
        <v>The practice can produce a register of patients with peripheral arterial disease</v>
      </c>
      <c r="H139" s="34" t="e">
        <f t="shared" si="37"/>
        <v>#N/A</v>
      </c>
      <c r="I139" s="34" t="str">
        <f t="shared" ref="I139:I147" si="41">I138</f>
        <v>PAD</v>
      </c>
      <c r="J139" s="34" t="str">
        <f t="shared" ref="J139:J147" si="42">J138</f>
        <v>Peripheral arterial disease</v>
      </c>
      <c r="K139" s="34" t="str">
        <f t="shared" si="38"/>
        <v>CL</v>
      </c>
      <c r="L139" s="34" t="str">
        <f t="shared" si="39"/>
        <v>Clinical</v>
      </c>
      <c r="M139" s="34" t="str">
        <f t="shared" si="40"/>
        <v>TOTAL</v>
      </c>
    </row>
    <row r="140" spans="2:13" ht="39" x14ac:dyDescent="0.15">
      <c r="B140" s="23" t="s">
        <v>185</v>
      </c>
      <c r="C140" s="23" t="s">
        <v>402</v>
      </c>
      <c r="F140" s="34" t="str">
        <f t="shared" si="26"/>
        <v>PAD02</v>
      </c>
      <c r="G140" s="35" t="str">
        <f t="shared" si="36"/>
        <v>The percentage of patients with peripheral arterial disease with a record in the preceding 15 months that aspirin or an alternative anti-platelet is being taken</v>
      </c>
      <c r="H140" s="34" t="e">
        <f t="shared" si="37"/>
        <v>#N/A</v>
      </c>
      <c r="I140" s="34" t="str">
        <f t="shared" si="41"/>
        <v>PAD</v>
      </c>
      <c r="J140" s="34" t="str">
        <f t="shared" si="42"/>
        <v>Peripheral arterial disease</v>
      </c>
      <c r="K140" s="34" t="str">
        <f t="shared" si="38"/>
        <v>CL</v>
      </c>
      <c r="L140" s="34" t="str">
        <f t="shared" si="39"/>
        <v>Clinical</v>
      </c>
      <c r="M140" s="34" t="str">
        <f t="shared" si="40"/>
        <v>TOTAL</v>
      </c>
    </row>
    <row r="141" spans="2:13" x14ac:dyDescent="0.15">
      <c r="F141" s="34">
        <f t="shared" si="26"/>
        <v>0</v>
      </c>
      <c r="G141" s="35">
        <f t="shared" si="36"/>
        <v>0</v>
      </c>
      <c r="H141" s="34" t="e">
        <f t="shared" si="37"/>
        <v>#N/A</v>
      </c>
      <c r="I141" s="34" t="str">
        <f t="shared" si="41"/>
        <v>PAD</v>
      </c>
      <c r="J141" s="34" t="str">
        <f t="shared" si="42"/>
        <v>Peripheral arterial disease</v>
      </c>
      <c r="K141" s="34" t="str">
        <f t="shared" si="38"/>
        <v>CL</v>
      </c>
      <c r="L141" s="34" t="str">
        <f t="shared" si="39"/>
        <v>Clinical</v>
      </c>
      <c r="M141" s="34" t="str">
        <f t="shared" si="40"/>
        <v>TOTAL</v>
      </c>
    </row>
    <row r="142" spans="2:13" x14ac:dyDescent="0.15">
      <c r="C142" s="24"/>
      <c r="D142" s="26"/>
      <c r="F142" s="34">
        <f t="shared" si="26"/>
        <v>0</v>
      </c>
      <c r="G142" s="35">
        <f t="shared" si="36"/>
        <v>0</v>
      </c>
      <c r="H142" s="34" t="e">
        <f t="shared" si="37"/>
        <v>#N/A</v>
      </c>
      <c r="I142" s="34" t="str">
        <f t="shared" si="41"/>
        <v>PAD</v>
      </c>
      <c r="J142" s="34" t="str">
        <f t="shared" si="42"/>
        <v>Peripheral arterial disease</v>
      </c>
      <c r="K142" s="34" t="str">
        <f t="shared" si="38"/>
        <v>CL</v>
      </c>
      <c r="L142" s="34" t="str">
        <f t="shared" si="39"/>
        <v>Clinical</v>
      </c>
      <c r="M142" s="34" t="str">
        <f t="shared" si="40"/>
        <v>TOTAL</v>
      </c>
    </row>
    <row r="143" spans="2:13" ht="39" x14ac:dyDescent="0.15">
      <c r="B143" s="24" t="s">
        <v>186</v>
      </c>
      <c r="C143" s="24" t="s">
        <v>403</v>
      </c>
      <c r="D143" s="24" t="s">
        <v>14</v>
      </c>
      <c r="F143" s="34" t="str">
        <f t="shared" si="26"/>
        <v>PAD03</v>
      </c>
      <c r="G143" s="35" t="str">
        <f t="shared" si="36"/>
        <v>The percentage of patients with peripheral arterial disease in whom the last blood pressure reading (measured in the preceding 15 months) is 150/90 or less</v>
      </c>
      <c r="H143" s="34" t="e">
        <f t="shared" si="37"/>
        <v>#N/A</v>
      </c>
      <c r="I143" s="34" t="str">
        <f t="shared" si="41"/>
        <v>PAD</v>
      </c>
      <c r="J143" s="34" t="str">
        <f t="shared" si="42"/>
        <v>Peripheral arterial disease</v>
      </c>
      <c r="K143" s="34" t="str">
        <f t="shared" si="38"/>
        <v>CL</v>
      </c>
      <c r="L143" s="34" t="str">
        <f t="shared" si="39"/>
        <v>Clinical</v>
      </c>
      <c r="M143" s="34" t="str">
        <f t="shared" si="40"/>
        <v>TOTAL</v>
      </c>
    </row>
    <row r="144" spans="2:13" x14ac:dyDescent="0.15">
      <c r="C144" s="24"/>
      <c r="D144" s="26"/>
      <c r="F144" s="34">
        <f t="shared" si="26"/>
        <v>0</v>
      </c>
      <c r="G144" s="35">
        <f t="shared" si="36"/>
        <v>0</v>
      </c>
      <c r="H144" s="34" t="e">
        <f t="shared" si="37"/>
        <v>#N/A</v>
      </c>
      <c r="I144" s="34" t="str">
        <f t="shared" si="41"/>
        <v>PAD</v>
      </c>
      <c r="J144" s="34" t="str">
        <f t="shared" si="42"/>
        <v>Peripheral arterial disease</v>
      </c>
      <c r="K144" s="34" t="str">
        <f t="shared" si="38"/>
        <v>CL</v>
      </c>
      <c r="L144" s="34" t="str">
        <f t="shared" si="39"/>
        <v>Clinical</v>
      </c>
      <c r="M144" s="34" t="str">
        <f t="shared" si="40"/>
        <v>TOTAL</v>
      </c>
    </row>
    <row r="145" spans="2:13" ht="26" x14ac:dyDescent="0.15">
      <c r="B145" s="27" t="s">
        <v>187</v>
      </c>
      <c r="C145" s="27" t="s">
        <v>188</v>
      </c>
      <c r="D145" s="27" t="s">
        <v>189</v>
      </c>
      <c r="F145" s="34" t="str">
        <f t="shared" si="26"/>
        <v>PAD04</v>
      </c>
      <c r="G145" s="35" t="str">
        <f t="shared" si="36"/>
        <v xml:space="preserve">The percentage of patients with peripheral arterial disease in whom the last measured total cholesterol </v>
      </c>
      <c r="H145" s="34" t="e">
        <f t="shared" si="37"/>
        <v>#N/A</v>
      </c>
      <c r="I145" s="34" t="str">
        <f t="shared" si="41"/>
        <v>PAD</v>
      </c>
      <c r="J145" s="34" t="str">
        <f t="shared" si="42"/>
        <v>Peripheral arterial disease</v>
      </c>
      <c r="K145" s="34" t="str">
        <f t="shared" si="38"/>
        <v>CL</v>
      </c>
      <c r="L145" s="34" t="str">
        <f t="shared" si="39"/>
        <v>Clinical</v>
      </c>
      <c r="M145" s="34" t="str">
        <f t="shared" si="40"/>
        <v>TOTAL</v>
      </c>
    </row>
    <row r="146" spans="2:13" x14ac:dyDescent="0.15">
      <c r="F146" s="34">
        <f t="shared" si="26"/>
        <v>0</v>
      </c>
      <c r="G146" s="35">
        <f t="shared" si="36"/>
        <v>0</v>
      </c>
      <c r="H146" s="34" t="e">
        <f t="shared" si="37"/>
        <v>#N/A</v>
      </c>
      <c r="I146" s="34" t="str">
        <f t="shared" si="41"/>
        <v>PAD</v>
      </c>
      <c r="J146" s="34" t="str">
        <f t="shared" si="42"/>
        <v>Peripheral arterial disease</v>
      </c>
      <c r="K146" s="34" t="str">
        <f t="shared" si="38"/>
        <v>CL</v>
      </c>
      <c r="L146" s="34" t="str">
        <f t="shared" si="39"/>
        <v>Clinical</v>
      </c>
      <c r="M146" s="34" t="str">
        <f t="shared" si="40"/>
        <v>TOTAL</v>
      </c>
    </row>
    <row r="147" spans="2:13" x14ac:dyDescent="0.15">
      <c r="F147" s="34">
        <f t="shared" si="26"/>
        <v>0</v>
      </c>
      <c r="G147" s="35">
        <f t="shared" si="36"/>
        <v>0</v>
      </c>
      <c r="H147" s="34" t="e">
        <f t="shared" si="37"/>
        <v>#N/A</v>
      </c>
      <c r="I147" s="34" t="str">
        <f t="shared" si="41"/>
        <v>PAD</v>
      </c>
      <c r="J147" s="34" t="str">
        <f t="shared" si="42"/>
        <v>Peripheral arterial disease</v>
      </c>
      <c r="K147" s="34" t="str">
        <f t="shared" si="38"/>
        <v>CL</v>
      </c>
      <c r="L147" s="34" t="str">
        <f t="shared" si="39"/>
        <v>Clinical</v>
      </c>
      <c r="M147" s="34" t="str">
        <f t="shared" si="40"/>
        <v>TOTAL</v>
      </c>
    </row>
    <row r="148" spans="2:13" x14ac:dyDescent="0.15">
      <c r="B148" s="21" t="s">
        <v>190</v>
      </c>
      <c r="C148" s="25"/>
      <c r="G148"/>
    </row>
    <row r="149" spans="2:13" x14ac:dyDescent="0.15">
      <c r="B149" s="22" t="s">
        <v>191</v>
      </c>
      <c r="C149" s="25"/>
      <c r="G149"/>
    </row>
    <row r="150" spans="2:13" x14ac:dyDescent="0.15">
      <c r="B150" s="22" t="s">
        <v>192</v>
      </c>
      <c r="C150" s="25"/>
      <c r="G150"/>
    </row>
    <row r="151" spans="2:13" x14ac:dyDescent="0.15">
      <c r="B151" s="22" t="s">
        <v>193</v>
      </c>
      <c r="C151" s="22" t="s">
        <v>194</v>
      </c>
      <c r="G151"/>
    </row>
    <row r="152" spans="2:13" x14ac:dyDescent="0.15">
      <c r="B152" s="22" t="s">
        <v>195</v>
      </c>
      <c r="C152" s="25"/>
      <c r="G152"/>
    </row>
    <row r="153" spans="2:13" x14ac:dyDescent="0.15">
      <c r="B153" s="22" t="s">
        <v>196</v>
      </c>
      <c r="C153" s="22" t="s">
        <v>197</v>
      </c>
      <c r="G153"/>
    </row>
    <row r="154" spans="2:13" x14ac:dyDescent="0.15">
      <c r="B154" s="22" t="s">
        <v>198</v>
      </c>
      <c r="C154" s="22" t="s">
        <v>199</v>
      </c>
      <c r="G154"/>
    </row>
    <row r="155" spans="2:13" x14ac:dyDescent="0.15">
      <c r="B155" s="22" t="s">
        <v>200</v>
      </c>
      <c r="C155" s="25"/>
      <c r="G155"/>
    </row>
    <row r="156" spans="2:13" x14ac:dyDescent="0.15">
      <c r="B156" s="22" t="s">
        <v>201</v>
      </c>
      <c r="C156" s="22" t="s">
        <v>202</v>
      </c>
      <c r="G156"/>
    </row>
    <row r="157" spans="2:13" ht="16" x14ac:dyDescent="0.2">
      <c r="B157" s="29"/>
      <c r="C157" s="25"/>
      <c r="G157"/>
    </row>
    <row r="158" spans="2:13" ht="22" x14ac:dyDescent="0.15">
      <c r="B158" s="12" t="s">
        <v>203</v>
      </c>
      <c r="C158" s="12" t="s">
        <v>204</v>
      </c>
      <c r="G158"/>
    </row>
    <row r="159" spans="2:13" x14ac:dyDescent="0.15">
      <c r="B159" s="12" t="s">
        <v>205</v>
      </c>
      <c r="C159" s="12" t="s">
        <v>206</v>
      </c>
      <c r="G159"/>
    </row>
    <row r="160" spans="2:13" ht="22" x14ac:dyDescent="0.15">
      <c r="B160" s="12" t="s">
        <v>207</v>
      </c>
      <c r="C160" s="12" t="s">
        <v>208</v>
      </c>
      <c r="G160"/>
    </row>
    <row r="161" spans="2:7" ht="22" x14ac:dyDescent="0.15">
      <c r="B161" s="12" t="s">
        <v>209</v>
      </c>
      <c r="C161" s="12" t="s">
        <v>210</v>
      </c>
      <c r="G161"/>
    </row>
    <row r="162" spans="2:7" ht="66" x14ac:dyDescent="0.15">
      <c r="B162" s="12" t="s">
        <v>211</v>
      </c>
      <c r="C162" s="12" t="s">
        <v>212</v>
      </c>
      <c r="G162"/>
    </row>
    <row r="163" spans="2:7" ht="22" x14ac:dyDescent="0.15">
      <c r="B163" s="12" t="s">
        <v>213</v>
      </c>
      <c r="C163" s="12" t="s">
        <v>214</v>
      </c>
      <c r="G163"/>
    </row>
    <row r="164" spans="2:7" x14ac:dyDescent="0.15">
      <c r="B164" s="12" t="s">
        <v>215</v>
      </c>
      <c r="C164" s="12" t="s">
        <v>216</v>
      </c>
      <c r="G164"/>
    </row>
    <row r="165" spans="2:7" ht="22" x14ac:dyDescent="0.15">
      <c r="B165" s="12" t="s">
        <v>217</v>
      </c>
      <c r="C165" s="12" t="s">
        <v>218</v>
      </c>
      <c r="G165"/>
    </row>
    <row r="166" spans="2:7" ht="22" x14ac:dyDescent="0.15">
      <c r="B166" s="12" t="s">
        <v>219</v>
      </c>
      <c r="C166" s="12" t="s">
        <v>220</v>
      </c>
      <c r="G166"/>
    </row>
    <row r="167" spans="2:7" ht="22" x14ac:dyDescent="0.15">
      <c r="B167" s="12" t="s">
        <v>221</v>
      </c>
      <c r="C167" s="12" t="s">
        <v>222</v>
      </c>
      <c r="G167"/>
    </row>
    <row r="168" spans="2:7" x14ac:dyDescent="0.15">
      <c r="B168" s="12"/>
      <c r="C168" s="12" t="s">
        <v>223</v>
      </c>
      <c r="G168"/>
    </row>
    <row r="169" spans="2:7" ht="33" x14ac:dyDescent="0.15">
      <c r="B169" s="12" t="s">
        <v>224</v>
      </c>
      <c r="C169" s="12" t="s">
        <v>225</v>
      </c>
      <c r="G169"/>
    </row>
    <row r="170" spans="2:7" ht="22" x14ac:dyDescent="0.15">
      <c r="B170" s="12" t="s">
        <v>226</v>
      </c>
      <c r="C170" s="12" t="s">
        <v>227</v>
      </c>
      <c r="G170"/>
    </row>
    <row r="171" spans="2:7" ht="33" x14ac:dyDescent="0.15">
      <c r="B171" s="12" t="s">
        <v>228</v>
      </c>
      <c r="C171" s="12" t="s">
        <v>229</v>
      </c>
      <c r="G171"/>
    </row>
    <row r="172" spans="2:7" ht="44" x14ac:dyDescent="0.15">
      <c r="B172" s="12" t="s">
        <v>230</v>
      </c>
      <c r="C172" s="12" t="s">
        <v>231</v>
      </c>
      <c r="G172"/>
    </row>
    <row r="173" spans="2:7" ht="22" x14ac:dyDescent="0.15">
      <c r="B173" s="12" t="s">
        <v>232</v>
      </c>
      <c r="C173" s="12" t="s">
        <v>233</v>
      </c>
      <c r="G173"/>
    </row>
    <row r="174" spans="2:7" ht="33" x14ac:dyDescent="0.15">
      <c r="B174" s="12" t="s">
        <v>234</v>
      </c>
      <c r="C174" s="12" t="s">
        <v>235</v>
      </c>
      <c r="G174"/>
    </row>
    <row r="175" spans="2:7" x14ac:dyDescent="0.15">
      <c r="B175" s="21" t="s">
        <v>236</v>
      </c>
      <c r="C175" s="25"/>
      <c r="G175"/>
    </row>
    <row r="176" spans="2:7" x14ac:dyDescent="0.15">
      <c r="B176" s="22" t="s">
        <v>237</v>
      </c>
      <c r="C176" s="22" t="s">
        <v>238</v>
      </c>
      <c r="G176"/>
    </row>
    <row r="177" spans="2:7" x14ac:dyDescent="0.15">
      <c r="B177" s="21" t="s">
        <v>239</v>
      </c>
      <c r="C177" s="25"/>
      <c r="G177"/>
    </row>
    <row r="178" spans="2:7" x14ac:dyDescent="0.15">
      <c r="B178" s="22" t="s">
        <v>240</v>
      </c>
      <c r="C178" s="25"/>
      <c r="G178"/>
    </row>
    <row r="179" spans="2:7" x14ac:dyDescent="0.15">
      <c r="B179" s="20"/>
      <c r="C179" s="25"/>
      <c r="G179"/>
    </row>
    <row r="180" spans="2:7" x14ac:dyDescent="0.15">
      <c r="B180" s="21" t="s">
        <v>241</v>
      </c>
      <c r="C180" s="25"/>
      <c r="G180"/>
    </row>
    <row r="181" spans="2:7" x14ac:dyDescent="0.15">
      <c r="B181" s="21" t="s">
        <v>242</v>
      </c>
      <c r="C181" s="25"/>
      <c r="G181"/>
    </row>
    <row r="182" spans="2:7" x14ac:dyDescent="0.15">
      <c r="B182" s="22" t="s">
        <v>243</v>
      </c>
      <c r="C182" s="22" t="s">
        <v>244</v>
      </c>
      <c r="G182"/>
    </row>
    <row r="183" spans="2:7" x14ac:dyDescent="0.15">
      <c r="B183" s="22" t="s">
        <v>245</v>
      </c>
      <c r="C183" s="22" t="s">
        <v>246</v>
      </c>
      <c r="G183"/>
    </row>
    <row r="184" spans="2:7" x14ac:dyDescent="0.15">
      <c r="B184" s="22" t="s">
        <v>247</v>
      </c>
      <c r="C184" s="22" t="s">
        <v>248</v>
      </c>
      <c r="G184"/>
    </row>
    <row r="185" spans="2:7" x14ac:dyDescent="0.15">
      <c r="B185" s="22" t="s">
        <v>249</v>
      </c>
      <c r="C185" s="22" t="s">
        <v>250</v>
      </c>
      <c r="G185"/>
    </row>
    <row r="186" spans="2:7" x14ac:dyDescent="0.15">
      <c r="B186" s="22" t="s">
        <v>251</v>
      </c>
      <c r="C186" s="22" t="s">
        <v>252</v>
      </c>
      <c r="G186"/>
    </row>
    <row r="187" spans="2:7" x14ac:dyDescent="0.15">
      <c r="B187" s="22" t="s">
        <v>253</v>
      </c>
      <c r="C187" s="22" t="s">
        <v>254</v>
      </c>
      <c r="G187"/>
    </row>
    <row r="188" spans="2:7" x14ac:dyDescent="0.15">
      <c r="B188" s="22" t="s">
        <v>255</v>
      </c>
      <c r="C188" s="22" t="s">
        <v>256</v>
      </c>
      <c r="G188"/>
    </row>
    <row r="189" spans="2:7" x14ac:dyDescent="0.15">
      <c r="B189" s="22" t="s">
        <v>257</v>
      </c>
      <c r="C189" s="22" t="s">
        <v>258</v>
      </c>
      <c r="G189"/>
    </row>
    <row r="190" spans="2:7" x14ac:dyDescent="0.15">
      <c r="B190" s="21" t="s">
        <v>259</v>
      </c>
      <c r="C190" s="25"/>
      <c r="G190"/>
    </row>
    <row r="191" spans="2:7" x14ac:dyDescent="0.15">
      <c r="B191" s="22" t="s">
        <v>260</v>
      </c>
      <c r="C191" s="22" t="s">
        <v>261</v>
      </c>
      <c r="G191"/>
    </row>
    <row r="192" spans="2:7" x14ac:dyDescent="0.15">
      <c r="B192" s="22" t="s">
        <v>262</v>
      </c>
      <c r="C192" s="22" t="s">
        <v>263</v>
      </c>
      <c r="G192"/>
    </row>
    <row r="193" spans="2:7" x14ac:dyDescent="0.15">
      <c r="B193" s="22" t="s">
        <v>264</v>
      </c>
      <c r="C193" s="25"/>
      <c r="G193"/>
    </row>
    <row r="194" spans="2:7" x14ac:dyDescent="0.15">
      <c r="B194" s="22" t="s">
        <v>265</v>
      </c>
      <c r="C194" s="25"/>
      <c r="G194"/>
    </row>
    <row r="195" spans="2:7" x14ac:dyDescent="0.15">
      <c r="B195" s="22" t="s">
        <v>266</v>
      </c>
      <c r="C195" s="22" t="s">
        <v>267</v>
      </c>
      <c r="G195"/>
    </row>
    <row r="196" spans="2:7" x14ac:dyDescent="0.15">
      <c r="B196" s="22" t="s">
        <v>268</v>
      </c>
      <c r="C196" s="25"/>
      <c r="G196"/>
    </row>
    <row r="197" spans="2:7" x14ac:dyDescent="0.15">
      <c r="B197" s="25"/>
      <c r="C197" s="22" t="s">
        <v>269</v>
      </c>
      <c r="G197"/>
    </row>
    <row r="198" spans="2:7" x14ac:dyDescent="0.15">
      <c r="B198" s="22" t="s">
        <v>270</v>
      </c>
      <c r="C198" s="22" t="s">
        <v>271</v>
      </c>
      <c r="G198"/>
    </row>
    <row r="199" spans="2:7" x14ac:dyDescent="0.15">
      <c r="B199" s="22"/>
      <c r="C199" s="25"/>
      <c r="G199"/>
    </row>
    <row r="200" spans="2:7" x14ac:dyDescent="0.15">
      <c r="B200" s="22" t="s">
        <v>272</v>
      </c>
      <c r="C200" s="22" t="s">
        <v>273</v>
      </c>
      <c r="G200"/>
    </row>
    <row r="201" spans="2:7" x14ac:dyDescent="0.15">
      <c r="B201" s="22"/>
      <c r="C201" s="25"/>
      <c r="G201"/>
    </row>
    <row r="202" spans="2:7" x14ac:dyDescent="0.15">
      <c r="B202" s="22" t="s">
        <v>274</v>
      </c>
      <c r="C202" s="22" t="s">
        <v>275</v>
      </c>
      <c r="G202"/>
    </row>
    <row r="203" spans="2:7" x14ac:dyDescent="0.15">
      <c r="B203" s="22"/>
      <c r="C203" s="25"/>
      <c r="G203"/>
    </row>
    <row r="204" spans="2:7" x14ac:dyDescent="0.15">
      <c r="B204" s="22" t="s">
        <v>276</v>
      </c>
      <c r="C204" s="22" t="s">
        <v>277</v>
      </c>
      <c r="G204"/>
    </row>
    <row r="205" spans="2:7" x14ac:dyDescent="0.15">
      <c r="B205" s="22"/>
      <c r="C205" s="25"/>
      <c r="G205"/>
    </row>
    <row r="206" spans="2:7" x14ac:dyDescent="0.15">
      <c r="B206" s="22" t="s">
        <v>278</v>
      </c>
      <c r="C206" s="22" t="s">
        <v>279</v>
      </c>
      <c r="G206"/>
    </row>
    <row r="207" spans="2:7" x14ac:dyDescent="0.15">
      <c r="B207" s="22" t="s">
        <v>280</v>
      </c>
      <c r="C207" s="22" t="s">
        <v>281</v>
      </c>
      <c r="G207"/>
    </row>
    <row r="208" spans="2:7" x14ac:dyDescent="0.15">
      <c r="B208" s="28" t="s">
        <v>282</v>
      </c>
      <c r="C208" s="25"/>
      <c r="G208"/>
    </row>
    <row r="209" spans="2:7" x14ac:dyDescent="0.15">
      <c r="B209" s="21" t="s">
        <v>283</v>
      </c>
      <c r="C209" s="25"/>
      <c r="G209"/>
    </row>
    <row r="210" spans="2:7" x14ac:dyDescent="0.15">
      <c r="B210" s="22" t="s">
        <v>284</v>
      </c>
      <c r="C210" s="22" t="s">
        <v>285</v>
      </c>
      <c r="G210"/>
    </row>
    <row r="211" spans="2:7" x14ac:dyDescent="0.15">
      <c r="B211" s="28" t="s">
        <v>286</v>
      </c>
      <c r="C211" s="25"/>
      <c r="G211"/>
    </row>
    <row r="212" spans="2:7" x14ac:dyDescent="0.15">
      <c r="B212" s="21" t="s">
        <v>287</v>
      </c>
      <c r="C212" s="25"/>
      <c r="G212"/>
    </row>
    <row r="213" spans="2:7" x14ac:dyDescent="0.15">
      <c r="B213" s="22" t="s">
        <v>288</v>
      </c>
      <c r="C213" s="22" t="s">
        <v>289</v>
      </c>
      <c r="G213"/>
    </row>
    <row r="214" spans="2:7" x14ac:dyDescent="0.15">
      <c r="B214" s="22" t="s">
        <v>290</v>
      </c>
      <c r="C214" s="22" t="s">
        <v>291</v>
      </c>
      <c r="G214"/>
    </row>
    <row r="215" spans="2:7" x14ac:dyDescent="0.15">
      <c r="B215" s="22" t="s">
        <v>292</v>
      </c>
      <c r="C215" s="22" t="s">
        <v>293</v>
      </c>
      <c r="G215"/>
    </row>
    <row r="216" spans="2:7" x14ac:dyDescent="0.15">
      <c r="B216" s="22" t="s">
        <v>294</v>
      </c>
      <c r="C216" s="25"/>
      <c r="G216"/>
    </row>
    <row r="217" spans="2:7" x14ac:dyDescent="0.15">
      <c r="B217" s="21" t="s">
        <v>295</v>
      </c>
      <c r="C217" s="25"/>
      <c r="G217"/>
    </row>
    <row r="218" spans="2:7" x14ac:dyDescent="0.15">
      <c r="B218" s="22" t="s">
        <v>296</v>
      </c>
      <c r="C218" s="22" t="s">
        <v>297</v>
      </c>
      <c r="G218"/>
    </row>
    <row r="219" spans="2:7" x14ac:dyDescent="0.15">
      <c r="B219" s="21" t="s">
        <v>298</v>
      </c>
      <c r="C219" s="25"/>
      <c r="G219"/>
    </row>
    <row r="220" spans="2:7" x14ac:dyDescent="0.15">
      <c r="B220" s="22" t="s">
        <v>299</v>
      </c>
      <c r="C220" s="22" t="s">
        <v>300</v>
      </c>
      <c r="G220"/>
    </row>
    <row r="221" spans="2:7" x14ac:dyDescent="0.15">
      <c r="B221" s="21" t="s">
        <v>301</v>
      </c>
      <c r="C221" s="25"/>
      <c r="G221"/>
    </row>
    <row r="222" spans="2:7" x14ac:dyDescent="0.15">
      <c r="B222" s="22" t="s">
        <v>302</v>
      </c>
      <c r="C222" s="22" t="s">
        <v>303</v>
      </c>
      <c r="G222"/>
    </row>
    <row r="223" spans="2:7" x14ac:dyDescent="0.15">
      <c r="B223" s="22" t="s">
        <v>304</v>
      </c>
      <c r="C223" s="25"/>
      <c r="G223"/>
    </row>
    <row r="224" spans="2:7" x14ac:dyDescent="0.15">
      <c r="B224" s="22" t="s">
        <v>305</v>
      </c>
      <c r="C224" s="22" t="s">
        <v>306</v>
      </c>
      <c r="G224"/>
    </row>
    <row r="225" spans="2:7" x14ac:dyDescent="0.15">
      <c r="B225" s="22" t="s">
        <v>307</v>
      </c>
      <c r="C225" s="22" t="s">
        <v>308</v>
      </c>
      <c r="G225"/>
    </row>
    <row r="226" spans="2:7" x14ac:dyDescent="0.15">
      <c r="G226"/>
    </row>
  </sheetData>
  <pageMargins left="0.7" right="0.7" top="0.75" bottom="0.75" header="0.3" footer="0.3"/>
  <pageSetup paperSize="9" orientation="portrait"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002060"/>
  </sheetPr>
  <dimension ref="A1:H97"/>
  <sheetViews>
    <sheetView tabSelected="1" workbookViewId="0">
      <selection activeCell="D1" sqref="D1"/>
    </sheetView>
  </sheetViews>
  <sheetFormatPr baseColWidth="10" defaultColWidth="8.83203125" defaultRowHeight="13" x14ac:dyDescent="0.15"/>
  <cols>
    <col min="1" max="1" width="16.5" style="25" customWidth="1"/>
    <col min="2" max="2" width="22" style="25" customWidth="1"/>
    <col min="3" max="3" width="22.5" style="25" customWidth="1"/>
    <col min="4" max="4" width="23.33203125" style="25" customWidth="1"/>
    <col min="5" max="5" width="28.33203125" style="25" customWidth="1"/>
    <col min="6" max="6" width="15.33203125" style="25" customWidth="1"/>
    <col min="7" max="7" width="20.83203125" style="25" customWidth="1"/>
    <col min="8" max="8" width="17.6640625" style="25" customWidth="1"/>
    <col min="9" max="16384" width="8.83203125" style="25"/>
  </cols>
  <sheetData>
    <row r="1" spans="1:8" x14ac:dyDescent="0.15">
      <c r="A1" s="41" t="s">
        <v>309</v>
      </c>
      <c r="B1" s="41" t="s">
        <v>310</v>
      </c>
      <c r="C1" s="41" t="s">
        <v>311</v>
      </c>
      <c r="D1" s="41" t="s">
        <v>413</v>
      </c>
      <c r="E1" s="41" t="s">
        <v>313</v>
      </c>
      <c r="F1" s="41" t="s">
        <v>314</v>
      </c>
      <c r="G1" s="41" t="s">
        <v>315</v>
      </c>
      <c r="H1" s="41" t="s">
        <v>316</v>
      </c>
    </row>
    <row r="2" spans="1:8" x14ac:dyDescent="0.15">
      <c r="A2" s="34" t="s">
        <v>385</v>
      </c>
      <c r="B2" s="34" t="s">
        <v>386</v>
      </c>
      <c r="C2" s="34" t="e">
        <v>#N/A</v>
      </c>
      <c r="D2" s="34" t="s">
        <v>342</v>
      </c>
      <c r="E2" s="34" t="s">
        <v>163</v>
      </c>
      <c r="F2" s="34" t="s">
        <v>320</v>
      </c>
      <c r="G2" s="34" t="s">
        <v>318</v>
      </c>
      <c r="H2" s="34" t="s">
        <v>317</v>
      </c>
    </row>
    <row r="3" spans="1:8" x14ac:dyDescent="0.15">
      <c r="A3" s="34" t="s">
        <v>387</v>
      </c>
      <c r="B3" s="34" t="s">
        <v>388</v>
      </c>
      <c r="C3" s="34" t="e">
        <v>#N/A</v>
      </c>
      <c r="D3" s="34" t="s">
        <v>342</v>
      </c>
      <c r="E3" s="34" t="s">
        <v>163</v>
      </c>
      <c r="F3" s="34" t="s">
        <v>320</v>
      </c>
      <c r="G3" s="34" t="s">
        <v>318</v>
      </c>
      <c r="H3" s="34" t="s">
        <v>317</v>
      </c>
    </row>
    <row r="4" spans="1:8" x14ac:dyDescent="0.15">
      <c r="A4" s="34" t="s">
        <v>389</v>
      </c>
      <c r="B4" s="34" t="s">
        <v>390</v>
      </c>
      <c r="C4" s="34" t="e">
        <v>#N/A</v>
      </c>
      <c r="D4" s="34" t="s">
        <v>342</v>
      </c>
      <c r="E4" s="34" t="s">
        <v>163</v>
      </c>
      <c r="F4" s="34" t="s">
        <v>320</v>
      </c>
      <c r="G4" s="34" t="s">
        <v>318</v>
      </c>
      <c r="H4" s="34" t="s">
        <v>317</v>
      </c>
    </row>
    <row r="5" spans="1:8" x14ac:dyDescent="0.15">
      <c r="A5" s="34" t="s">
        <v>391</v>
      </c>
      <c r="B5" s="34" t="s">
        <v>392</v>
      </c>
      <c r="C5" s="34" t="e">
        <v>#N/A</v>
      </c>
      <c r="D5" s="34" t="s">
        <v>342</v>
      </c>
      <c r="E5" s="34" t="s">
        <v>163</v>
      </c>
      <c r="F5" s="34" t="s">
        <v>320</v>
      </c>
      <c r="G5" s="34" t="s">
        <v>318</v>
      </c>
      <c r="H5" s="34" t="s">
        <v>317</v>
      </c>
    </row>
    <row r="6" spans="1:8" x14ac:dyDescent="0.15">
      <c r="A6" s="34" t="s">
        <v>124</v>
      </c>
      <c r="B6" s="34" t="s">
        <v>146</v>
      </c>
      <c r="C6" s="34" t="e">
        <v>#N/A</v>
      </c>
      <c r="D6" s="34" t="s">
        <v>338</v>
      </c>
      <c r="E6" s="34" t="s">
        <v>123</v>
      </c>
      <c r="F6" s="34" t="s">
        <v>320</v>
      </c>
      <c r="G6" s="34" t="s">
        <v>318</v>
      </c>
      <c r="H6" s="34" t="s">
        <v>317</v>
      </c>
    </row>
    <row r="7" spans="1:8" x14ac:dyDescent="0.15">
      <c r="A7" s="34" t="s">
        <v>125</v>
      </c>
      <c r="B7" s="34" t="s">
        <v>147</v>
      </c>
      <c r="C7" s="34" t="e">
        <v>#N/A</v>
      </c>
      <c r="D7" s="34" t="s">
        <v>338</v>
      </c>
      <c r="E7" s="34" t="s">
        <v>123</v>
      </c>
      <c r="F7" s="34" t="s">
        <v>320</v>
      </c>
      <c r="G7" s="34" t="s">
        <v>318</v>
      </c>
      <c r="H7" s="34" t="s">
        <v>317</v>
      </c>
    </row>
    <row r="8" spans="1:8" x14ac:dyDescent="0.15">
      <c r="A8" s="34" t="s">
        <v>126</v>
      </c>
      <c r="B8" s="34" t="s">
        <v>148</v>
      </c>
      <c r="C8" s="34" t="e">
        <v>#N/A</v>
      </c>
      <c r="D8" s="34" t="s">
        <v>338</v>
      </c>
      <c r="E8" s="34" t="s">
        <v>123</v>
      </c>
      <c r="F8" s="34" t="s">
        <v>320</v>
      </c>
      <c r="G8" s="34" t="s">
        <v>318</v>
      </c>
      <c r="H8" s="34" t="s">
        <v>317</v>
      </c>
    </row>
    <row r="9" spans="1:8" x14ac:dyDescent="0.15">
      <c r="A9" s="34" t="s">
        <v>127</v>
      </c>
      <c r="B9" s="34" t="s">
        <v>149</v>
      </c>
      <c r="C9" s="34" t="e">
        <v>#N/A</v>
      </c>
      <c r="D9" s="34" t="s">
        <v>338</v>
      </c>
      <c r="E9" s="34" t="s">
        <v>123</v>
      </c>
      <c r="F9" s="34" t="s">
        <v>320</v>
      </c>
      <c r="G9" s="34" t="s">
        <v>318</v>
      </c>
      <c r="H9" s="34" t="s">
        <v>317</v>
      </c>
    </row>
    <row r="10" spans="1:8" x14ac:dyDescent="0.15">
      <c r="A10" s="34" t="s">
        <v>328</v>
      </c>
      <c r="B10" s="34" t="s">
        <v>43</v>
      </c>
      <c r="C10" s="34" t="e">
        <v>#N/A</v>
      </c>
      <c r="D10" s="34" t="s">
        <v>330</v>
      </c>
      <c r="E10" s="34" t="s">
        <v>327</v>
      </c>
      <c r="F10" s="34" t="s">
        <v>320</v>
      </c>
      <c r="G10" s="34" t="s">
        <v>318</v>
      </c>
      <c r="H10" s="34" t="s">
        <v>317</v>
      </c>
    </row>
    <row r="11" spans="1:8" x14ac:dyDescent="0.15">
      <c r="A11" s="34" t="s">
        <v>44</v>
      </c>
      <c r="B11" s="34" t="s">
        <v>45</v>
      </c>
      <c r="C11" s="34" t="e">
        <v>#N/A</v>
      </c>
      <c r="D11" s="34" t="s">
        <v>330</v>
      </c>
      <c r="E11" s="34" t="s">
        <v>327</v>
      </c>
      <c r="F11" s="34" t="s">
        <v>320</v>
      </c>
      <c r="G11" s="34" t="s">
        <v>318</v>
      </c>
      <c r="H11" s="34" t="s">
        <v>317</v>
      </c>
    </row>
    <row r="12" spans="1:8" x14ac:dyDescent="0.15">
      <c r="A12" s="34" t="s">
        <v>46</v>
      </c>
      <c r="B12" s="34" t="s">
        <v>47</v>
      </c>
      <c r="C12" s="34" t="e">
        <v>#N/A</v>
      </c>
      <c r="D12" s="34" t="s">
        <v>330</v>
      </c>
      <c r="E12" s="34" t="s">
        <v>327</v>
      </c>
      <c r="F12" s="34" t="s">
        <v>320</v>
      </c>
      <c r="G12" s="34" t="s">
        <v>318</v>
      </c>
      <c r="H12" s="34" t="s">
        <v>317</v>
      </c>
    </row>
    <row r="13" spans="1:8" x14ac:dyDescent="0.15">
      <c r="A13" s="34" t="s">
        <v>92</v>
      </c>
      <c r="B13" s="34" t="s">
        <v>108</v>
      </c>
      <c r="C13" s="34" t="e">
        <v>#N/A</v>
      </c>
      <c r="D13" s="34" t="s">
        <v>335</v>
      </c>
      <c r="E13" s="34" t="s">
        <v>91</v>
      </c>
      <c r="F13" s="34" t="s">
        <v>320</v>
      </c>
      <c r="G13" s="34" t="s">
        <v>318</v>
      </c>
      <c r="H13" s="34" t="s">
        <v>317</v>
      </c>
    </row>
    <row r="14" spans="1:8" x14ac:dyDescent="0.15">
      <c r="A14" s="34" t="s">
        <v>93</v>
      </c>
      <c r="B14" s="34" t="s">
        <v>109</v>
      </c>
      <c r="C14" s="34" t="e">
        <v>#N/A</v>
      </c>
      <c r="D14" s="34" t="s">
        <v>335</v>
      </c>
      <c r="E14" s="34" t="s">
        <v>91</v>
      </c>
      <c r="F14" s="34" t="s">
        <v>320</v>
      </c>
      <c r="G14" s="34" t="s">
        <v>318</v>
      </c>
      <c r="H14" s="34" t="s">
        <v>317</v>
      </c>
    </row>
    <row r="15" spans="1:8" x14ac:dyDescent="0.15">
      <c r="A15" s="34" t="s">
        <v>319</v>
      </c>
      <c r="B15" s="34" t="s">
        <v>348</v>
      </c>
      <c r="C15" s="34" t="e">
        <v>#N/A</v>
      </c>
      <c r="D15" s="34" t="s">
        <v>321</v>
      </c>
      <c r="E15" s="34" t="s">
        <v>10</v>
      </c>
      <c r="F15" s="34" t="s">
        <v>320</v>
      </c>
      <c r="G15" s="34" t="s">
        <v>318</v>
      </c>
      <c r="H15" s="34" t="s">
        <v>317</v>
      </c>
    </row>
    <row r="16" spans="1:8" x14ac:dyDescent="0.15">
      <c r="A16" s="34" t="s">
        <v>349</v>
      </c>
      <c r="B16" s="34" t="s">
        <v>350</v>
      </c>
      <c r="C16" s="34" t="e">
        <v>#N/A</v>
      </c>
      <c r="D16" s="34" t="s">
        <v>321</v>
      </c>
      <c r="E16" s="34" t="s">
        <v>10</v>
      </c>
      <c r="F16" s="34" t="s">
        <v>320</v>
      </c>
      <c r="G16" s="34" t="s">
        <v>318</v>
      </c>
      <c r="H16" s="34" t="s">
        <v>317</v>
      </c>
    </row>
    <row r="17" spans="1:8" x14ac:dyDescent="0.15">
      <c r="A17" s="34" t="s">
        <v>351</v>
      </c>
      <c r="B17" s="34" t="s">
        <v>352</v>
      </c>
      <c r="C17" s="34" t="e">
        <v>#N/A</v>
      </c>
      <c r="D17" s="34" t="s">
        <v>321</v>
      </c>
      <c r="E17" s="34" t="s">
        <v>10</v>
      </c>
      <c r="F17" s="34" t="s">
        <v>320</v>
      </c>
      <c r="G17" s="34" t="s">
        <v>318</v>
      </c>
      <c r="H17" s="34" t="s">
        <v>317</v>
      </c>
    </row>
    <row r="18" spans="1:8" x14ac:dyDescent="0.15">
      <c r="A18" s="34" t="s">
        <v>353</v>
      </c>
      <c r="B18" s="34" t="s">
        <v>354</v>
      </c>
      <c r="C18" s="34" t="e">
        <v>#N/A</v>
      </c>
      <c r="D18" s="34" t="s">
        <v>321</v>
      </c>
      <c r="E18" s="34" t="s">
        <v>10</v>
      </c>
      <c r="F18" s="34" t="s">
        <v>320</v>
      </c>
      <c r="G18" s="34" t="s">
        <v>318</v>
      </c>
      <c r="H18" s="34" t="s">
        <v>317</v>
      </c>
    </row>
    <row r="19" spans="1:8" x14ac:dyDescent="0.15">
      <c r="A19" s="34" t="s">
        <v>355</v>
      </c>
      <c r="B19" s="34" t="s">
        <v>356</v>
      </c>
      <c r="C19" s="34" t="e">
        <v>#N/A</v>
      </c>
      <c r="D19" s="34" t="s">
        <v>321</v>
      </c>
      <c r="E19" s="34" t="s">
        <v>10</v>
      </c>
      <c r="F19" s="34" t="s">
        <v>320</v>
      </c>
      <c r="G19" s="34" t="s">
        <v>318</v>
      </c>
      <c r="H19" s="34" t="s">
        <v>317</v>
      </c>
    </row>
    <row r="20" spans="1:8" x14ac:dyDescent="0.15">
      <c r="A20" s="34" t="s">
        <v>357</v>
      </c>
      <c r="B20" s="34" t="s">
        <v>358</v>
      </c>
      <c r="C20" s="34" t="e">
        <v>#N/A</v>
      </c>
      <c r="D20" s="34" t="s">
        <v>321</v>
      </c>
      <c r="E20" s="34" t="s">
        <v>10</v>
      </c>
      <c r="F20" s="34" t="s">
        <v>320</v>
      </c>
      <c r="G20" s="34" t="s">
        <v>318</v>
      </c>
      <c r="H20" s="34" t="s">
        <v>317</v>
      </c>
    </row>
    <row r="21" spans="1:8" x14ac:dyDescent="0.15">
      <c r="A21" s="34" t="s">
        <v>359</v>
      </c>
      <c r="B21" s="34" t="s">
        <v>360</v>
      </c>
      <c r="C21" s="34" t="e">
        <v>#N/A</v>
      </c>
      <c r="D21" s="34" t="s">
        <v>321</v>
      </c>
      <c r="E21" s="34" t="s">
        <v>10</v>
      </c>
      <c r="F21" s="34" t="s">
        <v>320</v>
      </c>
      <c r="G21" s="34" t="s">
        <v>318</v>
      </c>
      <c r="H21" s="34" t="s">
        <v>317</v>
      </c>
    </row>
    <row r="22" spans="1:8" x14ac:dyDescent="0.15">
      <c r="A22" s="34" t="s">
        <v>375</v>
      </c>
      <c r="B22" s="34" t="s">
        <v>376</v>
      </c>
      <c r="C22" s="34" t="e">
        <v>#N/A</v>
      </c>
      <c r="D22" s="34" t="s">
        <v>341</v>
      </c>
      <c r="E22" s="34" t="s">
        <v>155</v>
      </c>
      <c r="F22" s="34" t="s">
        <v>320</v>
      </c>
      <c r="G22" s="34" t="s">
        <v>318</v>
      </c>
      <c r="H22" s="34" t="s">
        <v>317</v>
      </c>
    </row>
    <row r="23" spans="1:8" x14ac:dyDescent="0.15">
      <c r="A23" s="34" t="s">
        <v>377</v>
      </c>
      <c r="B23" s="34" t="s">
        <v>378</v>
      </c>
      <c r="C23" s="34" t="e">
        <v>#N/A</v>
      </c>
      <c r="D23" s="34" t="s">
        <v>341</v>
      </c>
      <c r="E23" s="34" t="s">
        <v>155</v>
      </c>
      <c r="F23" s="34" t="s">
        <v>320</v>
      </c>
      <c r="G23" s="34" t="s">
        <v>318</v>
      </c>
      <c r="H23" s="34" t="s">
        <v>317</v>
      </c>
    </row>
    <row r="24" spans="1:8" x14ac:dyDescent="0.15">
      <c r="A24" s="34" t="s">
        <v>379</v>
      </c>
      <c r="B24" s="34" t="s">
        <v>380</v>
      </c>
      <c r="C24" s="34" t="e">
        <v>#N/A</v>
      </c>
      <c r="D24" s="34" t="s">
        <v>341</v>
      </c>
      <c r="E24" s="34" t="s">
        <v>155</v>
      </c>
      <c r="F24" s="34" t="s">
        <v>320</v>
      </c>
      <c r="G24" s="34" t="s">
        <v>318</v>
      </c>
      <c r="H24" s="34" t="s">
        <v>317</v>
      </c>
    </row>
    <row r="25" spans="1:8" x14ac:dyDescent="0.15">
      <c r="A25" s="34" t="s">
        <v>381</v>
      </c>
      <c r="B25" s="34" t="s">
        <v>382</v>
      </c>
      <c r="C25" s="34" t="e">
        <v>#N/A</v>
      </c>
      <c r="D25" s="34" t="s">
        <v>341</v>
      </c>
      <c r="E25" s="34" t="s">
        <v>155</v>
      </c>
      <c r="F25" s="34" t="s">
        <v>320</v>
      </c>
      <c r="G25" s="34" t="s">
        <v>318</v>
      </c>
      <c r="H25" s="34" t="s">
        <v>317</v>
      </c>
    </row>
    <row r="26" spans="1:8" x14ac:dyDescent="0.15">
      <c r="A26" s="34" t="s">
        <v>383</v>
      </c>
      <c r="B26" s="34" t="s">
        <v>384</v>
      </c>
      <c r="C26" s="34" t="e">
        <v>#N/A</v>
      </c>
      <c r="D26" s="34" t="s">
        <v>341</v>
      </c>
      <c r="E26" s="34" t="s">
        <v>155</v>
      </c>
      <c r="F26" s="34" t="s">
        <v>320</v>
      </c>
      <c r="G26" s="34" t="s">
        <v>318</v>
      </c>
      <c r="H26" s="34" t="s">
        <v>317</v>
      </c>
    </row>
    <row r="27" spans="1:8" x14ac:dyDescent="0.15">
      <c r="A27" s="34" t="s">
        <v>78</v>
      </c>
      <c r="B27" s="34" t="s">
        <v>97</v>
      </c>
      <c r="C27" s="34" t="e">
        <v>#N/A</v>
      </c>
      <c r="D27" s="34" t="s">
        <v>332</v>
      </c>
      <c r="E27" s="34" t="s">
        <v>77</v>
      </c>
      <c r="F27" s="34" t="s">
        <v>320</v>
      </c>
      <c r="G27" s="34" t="s">
        <v>318</v>
      </c>
      <c r="H27" s="34" t="s">
        <v>317</v>
      </c>
    </row>
    <row r="28" spans="1:8" x14ac:dyDescent="0.15">
      <c r="A28" s="34" t="s">
        <v>79</v>
      </c>
      <c r="B28" s="34" t="s">
        <v>98</v>
      </c>
      <c r="C28" s="34" t="e">
        <v>#N/A</v>
      </c>
      <c r="D28" s="34" t="s">
        <v>332</v>
      </c>
      <c r="E28" s="34" t="s">
        <v>77</v>
      </c>
      <c r="F28" s="34" t="s">
        <v>320</v>
      </c>
      <c r="G28" s="34" t="s">
        <v>318</v>
      </c>
      <c r="H28" s="34" t="s">
        <v>317</v>
      </c>
    </row>
    <row r="29" spans="1:8" x14ac:dyDescent="0.15">
      <c r="A29" s="34" t="s">
        <v>80</v>
      </c>
      <c r="B29" s="34" t="s">
        <v>99</v>
      </c>
      <c r="C29" s="34" t="e">
        <v>#N/A</v>
      </c>
      <c r="D29" s="34" t="s">
        <v>332</v>
      </c>
      <c r="E29" s="34" t="s">
        <v>77</v>
      </c>
      <c r="F29" s="34" t="s">
        <v>320</v>
      </c>
      <c r="G29" s="34" t="s">
        <v>318</v>
      </c>
      <c r="H29" s="34" t="s">
        <v>317</v>
      </c>
    </row>
    <row r="30" spans="1:8" x14ac:dyDescent="0.15">
      <c r="A30" s="34" t="s">
        <v>81</v>
      </c>
      <c r="B30" s="34" t="s">
        <v>100</v>
      </c>
      <c r="C30" s="34" t="e">
        <v>#N/A</v>
      </c>
      <c r="D30" s="34" t="s">
        <v>332</v>
      </c>
      <c r="E30" s="34" t="s">
        <v>77</v>
      </c>
      <c r="F30" s="34" t="s">
        <v>320</v>
      </c>
      <c r="G30" s="34" t="s">
        <v>318</v>
      </c>
      <c r="H30" s="34" t="s">
        <v>317</v>
      </c>
    </row>
    <row r="31" spans="1:8" x14ac:dyDescent="0.15">
      <c r="A31" s="34" t="s">
        <v>82</v>
      </c>
      <c r="B31" s="34" t="s">
        <v>101</v>
      </c>
      <c r="C31" s="34" t="e">
        <v>#N/A</v>
      </c>
      <c r="D31" s="34" t="s">
        <v>332</v>
      </c>
      <c r="E31" s="34" t="s">
        <v>77</v>
      </c>
      <c r="F31" s="34" t="s">
        <v>320</v>
      </c>
      <c r="G31" s="34" t="s">
        <v>318</v>
      </c>
      <c r="H31" s="34" t="s">
        <v>317</v>
      </c>
    </row>
    <row r="32" spans="1:8" x14ac:dyDescent="0.15">
      <c r="A32" s="34" t="s">
        <v>129</v>
      </c>
      <c r="B32" s="34" t="s">
        <v>150</v>
      </c>
      <c r="C32" s="34" t="e">
        <v>#N/A</v>
      </c>
      <c r="D32" s="34" t="s">
        <v>339</v>
      </c>
      <c r="E32" s="34" t="s">
        <v>128</v>
      </c>
      <c r="F32" s="34" t="s">
        <v>320</v>
      </c>
      <c r="G32" s="34" t="s">
        <v>318</v>
      </c>
      <c r="H32" s="34" t="s">
        <v>317</v>
      </c>
    </row>
    <row r="33" spans="1:8" x14ac:dyDescent="0.15">
      <c r="A33" s="34" t="s">
        <v>130</v>
      </c>
      <c r="B33" s="34" t="s">
        <v>151</v>
      </c>
      <c r="C33" s="34" t="e">
        <v>#N/A</v>
      </c>
      <c r="D33" s="34" t="s">
        <v>339</v>
      </c>
      <c r="E33" s="34" t="s">
        <v>128</v>
      </c>
      <c r="F33" s="34" t="s">
        <v>320</v>
      </c>
      <c r="G33" s="34" t="s">
        <v>318</v>
      </c>
      <c r="H33" s="34" t="s">
        <v>317</v>
      </c>
    </row>
    <row r="34" spans="1:8" x14ac:dyDescent="0.15">
      <c r="A34" s="34" t="s">
        <v>131</v>
      </c>
      <c r="B34" s="34" t="s">
        <v>162</v>
      </c>
      <c r="C34" s="34" t="e">
        <v>#N/A</v>
      </c>
      <c r="D34" s="34" t="s">
        <v>339</v>
      </c>
      <c r="E34" s="34" t="s">
        <v>128</v>
      </c>
      <c r="F34" s="34" t="s">
        <v>320</v>
      </c>
      <c r="G34" s="34" t="s">
        <v>318</v>
      </c>
      <c r="H34" s="34" t="s">
        <v>317</v>
      </c>
    </row>
    <row r="35" spans="1:8" x14ac:dyDescent="0.15">
      <c r="A35" s="34" t="s">
        <v>133</v>
      </c>
      <c r="B35" s="34" t="s">
        <v>152</v>
      </c>
      <c r="C35" s="34" t="e">
        <v>#N/A</v>
      </c>
      <c r="D35" s="34" t="s">
        <v>340</v>
      </c>
      <c r="E35" s="34" t="s">
        <v>132</v>
      </c>
      <c r="F35" s="34" t="s">
        <v>320</v>
      </c>
      <c r="G35" s="34" t="s">
        <v>318</v>
      </c>
      <c r="H35" s="34" t="s">
        <v>317</v>
      </c>
    </row>
    <row r="36" spans="1:8" x14ac:dyDescent="0.15">
      <c r="A36" s="34" t="s">
        <v>134</v>
      </c>
      <c r="B36" s="34" t="s">
        <v>153</v>
      </c>
      <c r="C36" s="34" t="e">
        <v>#N/A</v>
      </c>
      <c r="D36" s="34" t="s">
        <v>340</v>
      </c>
      <c r="E36" s="34" t="s">
        <v>132</v>
      </c>
      <c r="F36" s="34" t="s">
        <v>320</v>
      </c>
      <c r="G36" s="34" t="s">
        <v>318</v>
      </c>
      <c r="H36" s="34" t="s">
        <v>317</v>
      </c>
    </row>
    <row r="37" spans="1:8" x14ac:dyDescent="0.15">
      <c r="A37" s="34" t="s">
        <v>135</v>
      </c>
      <c r="B37" s="34" t="s">
        <v>154</v>
      </c>
      <c r="C37" s="34" t="e">
        <v>#N/A</v>
      </c>
      <c r="D37" s="34" t="s">
        <v>340</v>
      </c>
      <c r="E37" s="34" t="s">
        <v>132</v>
      </c>
      <c r="F37" s="34" t="s">
        <v>320</v>
      </c>
      <c r="G37" s="34" t="s">
        <v>318</v>
      </c>
      <c r="H37" s="34" t="s">
        <v>317</v>
      </c>
    </row>
    <row r="38" spans="1:8" x14ac:dyDescent="0.15">
      <c r="A38" s="34" t="s">
        <v>48</v>
      </c>
      <c r="B38" s="34" t="s">
        <v>63</v>
      </c>
      <c r="C38" s="34" t="e">
        <v>#N/A</v>
      </c>
      <c r="D38" s="34" t="s">
        <v>329</v>
      </c>
      <c r="E38" s="34" t="s">
        <v>112</v>
      </c>
      <c r="F38" s="34" t="s">
        <v>320</v>
      </c>
      <c r="G38" s="34" t="s">
        <v>318</v>
      </c>
      <c r="H38" s="34" t="s">
        <v>317</v>
      </c>
    </row>
    <row r="39" spans="1:8" x14ac:dyDescent="0.15">
      <c r="A39" s="34" t="s">
        <v>49</v>
      </c>
      <c r="B39" s="34" t="s">
        <v>401</v>
      </c>
      <c r="C39" s="34" t="e">
        <v>#N/A</v>
      </c>
      <c r="D39" s="34" t="s">
        <v>329</v>
      </c>
      <c r="E39" s="34" t="s">
        <v>112</v>
      </c>
      <c r="F39" s="34" t="s">
        <v>320</v>
      </c>
      <c r="G39" s="34" t="s">
        <v>318</v>
      </c>
      <c r="H39" s="34" t="s">
        <v>317</v>
      </c>
    </row>
    <row r="40" spans="1:8" x14ac:dyDescent="0.15">
      <c r="A40" s="34" t="s">
        <v>50</v>
      </c>
      <c r="B40" s="34" t="s">
        <v>400</v>
      </c>
      <c r="C40" s="34" t="e">
        <v>#N/A</v>
      </c>
      <c r="D40" s="34" t="s">
        <v>329</v>
      </c>
      <c r="E40" s="34" t="s">
        <v>112</v>
      </c>
      <c r="F40" s="34" t="s">
        <v>320</v>
      </c>
      <c r="G40" s="34" t="s">
        <v>318</v>
      </c>
      <c r="H40" s="34" t="s">
        <v>317</v>
      </c>
    </row>
    <row r="41" spans="1:8" x14ac:dyDescent="0.15">
      <c r="A41" s="34" t="s">
        <v>51</v>
      </c>
      <c r="B41" s="34" t="s">
        <v>64</v>
      </c>
      <c r="C41" s="34" t="e">
        <v>#N/A</v>
      </c>
      <c r="D41" s="34" t="s">
        <v>329</v>
      </c>
      <c r="E41" s="34" t="s">
        <v>112</v>
      </c>
      <c r="F41" s="34" t="s">
        <v>320</v>
      </c>
      <c r="G41" s="34" t="s">
        <v>318</v>
      </c>
      <c r="H41" s="34" t="s">
        <v>317</v>
      </c>
    </row>
    <row r="42" spans="1:8" x14ac:dyDescent="0.15">
      <c r="A42" s="34" t="s">
        <v>52</v>
      </c>
      <c r="B42" s="34" t="s">
        <v>65</v>
      </c>
      <c r="C42" s="34" t="e">
        <v>#N/A</v>
      </c>
      <c r="D42" s="34" t="s">
        <v>329</v>
      </c>
      <c r="E42" s="34" t="s">
        <v>112</v>
      </c>
      <c r="F42" s="34" t="s">
        <v>320</v>
      </c>
      <c r="G42" s="34" t="s">
        <v>318</v>
      </c>
      <c r="H42" s="34" t="s">
        <v>317</v>
      </c>
    </row>
    <row r="43" spans="1:8" x14ac:dyDescent="0.15">
      <c r="A43" s="34" t="s">
        <v>53</v>
      </c>
      <c r="B43" s="34" t="s">
        <v>66</v>
      </c>
      <c r="C43" s="34" t="e">
        <v>#N/A</v>
      </c>
      <c r="D43" s="34" t="s">
        <v>329</v>
      </c>
      <c r="E43" s="34" t="s">
        <v>112</v>
      </c>
      <c r="F43" s="34" t="s">
        <v>320</v>
      </c>
      <c r="G43" s="34" t="s">
        <v>318</v>
      </c>
      <c r="H43" s="34" t="s">
        <v>317</v>
      </c>
    </row>
    <row r="44" spans="1:8" x14ac:dyDescent="0.15">
      <c r="A44" s="34" t="s">
        <v>54</v>
      </c>
      <c r="B44" s="34" t="s">
        <v>67</v>
      </c>
      <c r="C44" s="34" t="e">
        <v>#N/A</v>
      </c>
      <c r="D44" s="34" t="s">
        <v>329</v>
      </c>
      <c r="E44" s="34" t="s">
        <v>112</v>
      </c>
      <c r="F44" s="34" t="s">
        <v>320</v>
      </c>
      <c r="G44" s="34" t="s">
        <v>318</v>
      </c>
      <c r="H44" s="34" t="s">
        <v>317</v>
      </c>
    </row>
    <row r="45" spans="1:8" x14ac:dyDescent="0.15">
      <c r="A45" s="34" t="s">
        <v>55</v>
      </c>
      <c r="B45" s="34" t="s">
        <v>68</v>
      </c>
      <c r="C45" s="34" t="e">
        <v>#N/A</v>
      </c>
      <c r="D45" s="34" t="s">
        <v>329</v>
      </c>
      <c r="E45" s="34" t="s">
        <v>112</v>
      </c>
      <c r="F45" s="34" t="s">
        <v>320</v>
      </c>
      <c r="G45" s="34" t="s">
        <v>318</v>
      </c>
      <c r="H45" s="34" t="s">
        <v>317</v>
      </c>
    </row>
    <row r="46" spans="1:8" x14ac:dyDescent="0.15">
      <c r="A46" s="34" t="s">
        <v>56</v>
      </c>
      <c r="B46" s="34" t="s">
        <v>69</v>
      </c>
      <c r="C46" s="34" t="e">
        <v>#N/A</v>
      </c>
      <c r="D46" s="34" t="s">
        <v>329</v>
      </c>
      <c r="E46" s="34" t="s">
        <v>112</v>
      </c>
      <c r="F46" s="34" t="s">
        <v>320</v>
      </c>
      <c r="G46" s="34" t="s">
        <v>318</v>
      </c>
      <c r="H46" s="34" t="s">
        <v>317</v>
      </c>
    </row>
    <row r="47" spans="1:8" x14ac:dyDescent="0.15">
      <c r="A47" s="34" t="s">
        <v>57</v>
      </c>
      <c r="B47" s="34" t="s">
        <v>70</v>
      </c>
      <c r="C47" s="34" t="e">
        <v>#N/A</v>
      </c>
      <c r="D47" s="34" t="s">
        <v>329</v>
      </c>
      <c r="E47" s="34" t="s">
        <v>112</v>
      </c>
      <c r="F47" s="34" t="s">
        <v>320</v>
      </c>
      <c r="G47" s="34" t="s">
        <v>318</v>
      </c>
      <c r="H47" s="34" t="s">
        <v>317</v>
      </c>
    </row>
    <row r="48" spans="1:8" x14ac:dyDescent="0.15">
      <c r="A48" s="34" t="s">
        <v>58</v>
      </c>
      <c r="B48" s="34" t="s">
        <v>71</v>
      </c>
      <c r="C48" s="34" t="e">
        <v>#N/A</v>
      </c>
      <c r="D48" s="34" t="s">
        <v>329</v>
      </c>
      <c r="E48" s="34" t="s">
        <v>112</v>
      </c>
      <c r="F48" s="34" t="s">
        <v>320</v>
      </c>
      <c r="G48" s="34" t="s">
        <v>318</v>
      </c>
      <c r="H48" s="34" t="s">
        <v>317</v>
      </c>
    </row>
    <row r="49" spans="1:8" x14ac:dyDescent="0.15">
      <c r="A49" s="34" t="s">
        <v>59</v>
      </c>
      <c r="B49" s="34" t="s">
        <v>72</v>
      </c>
      <c r="C49" s="34" t="e">
        <v>#N/A</v>
      </c>
      <c r="D49" s="34" t="s">
        <v>329</v>
      </c>
      <c r="E49" s="34" t="s">
        <v>112</v>
      </c>
      <c r="F49" s="34" t="s">
        <v>320</v>
      </c>
      <c r="G49" s="34" t="s">
        <v>318</v>
      </c>
      <c r="H49" s="34" t="s">
        <v>317</v>
      </c>
    </row>
    <row r="50" spans="1:8" x14ac:dyDescent="0.15">
      <c r="A50" s="34" t="s">
        <v>60</v>
      </c>
      <c r="B50" s="34" t="s">
        <v>73</v>
      </c>
      <c r="C50" s="34" t="e">
        <v>#N/A</v>
      </c>
      <c r="D50" s="34" t="s">
        <v>329</v>
      </c>
      <c r="E50" s="34" t="s">
        <v>112</v>
      </c>
      <c r="F50" s="34" t="s">
        <v>320</v>
      </c>
      <c r="G50" s="34" t="s">
        <v>318</v>
      </c>
      <c r="H50" s="34" t="s">
        <v>317</v>
      </c>
    </row>
    <row r="51" spans="1:8" x14ac:dyDescent="0.15">
      <c r="A51" s="34" t="s">
        <v>61</v>
      </c>
      <c r="B51" s="34" t="s">
        <v>74</v>
      </c>
      <c r="C51" s="34" t="e">
        <v>#N/A</v>
      </c>
      <c r="D51" s="34" t="s">
        <v>329</v>
      </c>
      <c r="E51" s="34" t="s">
        <v>112</v>
      </c>
      <c r="F51" s="34" t="s">
        <v>320</v>
      </c>
      <c r="G51" s="34" t="s">
        <v>318</v>
      </c>
      <c r="H51" s="34" t="s">
        <v>317</v>
      </c>
    </row>
    <row r="52" spans="1:8" x14ac:dyDescent="0.15">
      <c r="A52" s="34" t="s">
        <v>62</v>
      </c>
      <c r="B52" s="34" t="s">
        <v>75</v>
      </c>
      <c r="C52" s="34" t="e">
        <v>#N/A</v>
      </c>
      <c r="D52" s="34" t="s">
        <v>329</v>
      </c>
      <c r="E52" s="34" t="s">
        <v>112</v>
      </c>
      <c r="F52" s="34" t="s">
        <v>320</v>
      </c>
      <c r="G52" s="34" t="s">
        <v>318</v>
      </c>
      <c r="H52" s="34" t="s">
        <v>317</v>
      </c>
    </row>
    <row r="53" spans="1:8" x14ac:dyDescent="0.15">
      <c r="A53" s="34" t="s">
        <v>84</v>
      </c>
      <c r="B53" s="34" t="s">
        <v>102</v>
      </c>
      <c r="C53" s="34" t="e">
        <v>#N/A</v>
      </c>
      <c r="D53" s="34" t="s">
        <v>333</v>
      </c>
      <c r="E53" s="34" t="s">
        <v>83</v>
      </c>
      <c r="F53" s="34" t="s">
        <v>320</v>
      </c>
      <c r="G53" s="34" t="s">
        <v>318</v>
      </c>
      <c r="H53" s="34" t="s">
        <v>317</v>
      </c>
    </row>
    <row r="54" spans="1:8" x14ac:dyDescent="0.15">
      <c r="A54" s="34" t="s">
        <v>85</v>
      </c>
      <c r="B54" s="34" t="s">
        <v>103</v>
      </c>
      <c r="C54" s="34" t="e">
        <v>#N/A</v>
      </c>
      <c r="D54" s="34" t="s">
        <v>333</v>
      </c>
      <c r="E54" s="34" t="s">
        <v>83</v>
      </c>
      <c r="F54" s="34" t="s">
        <v>320</v>
      </c>
      <c r="G54" s="34" t="s">
        <v>318</v>
      </c>
      <c r="H54" s="34" t="s">
        <v>317</v>
      </c>
    </row>
    <row r="55" spans="1:8" x14ac:dyDescent="0.15">
      <c r="A55" s="34" t="s">
        <v>86</v>
      </c>
      <c r="B55" s="34" t="s">
        <v>104</v>
      </c>
      <c r="C55" s="34" t="e">
        <v>#N/A</v>
      </c>
      <c r="D55" s="34" t="s">
        <v>333</v>
      </c>
      <c r="E55" s="34" t="s">
        <v>83</v>
      </c>
      <c r="F55" s="34" t="s">
        <v>320</v>
      </c>
      <c r="G55" s="34" t="s">
        <v>318</v>
      </c>
      <c r="H55" s="34" t="s">
        <v>317</v>
      </c>
    </row>
    <row r="56" spans="1:8" x14ac:dyDescent="0.15">
      <c r="A56" s="34" t="s">
        <v>87</v>
      </c>
      <c r="B56" s="34" t="s">
        <v>105</v>
      </c>
      <c r="C56" s="34" t="e">
        <v>#N/A</v>
      </c>
      <c r="D56" s="34" t="s">
        <v>333</v>
      </c>
      <c r="E56" s="34" t="s">
        <v>83</v>
      </c>
      <c r="F56" s="34" t="s">
        <v>320</v>
      </c>
      <c r="G56" s="34" t="s">
        <v>318</v>
      </c>
      <c r="H56" s="34" t="s">
        <v>317</v>
      </c>
    </row>
    <row r="57" spans="1:8" x14ac:dyDescent="0.15">
      <c r="A57" s="34" t="s">
        <v>365</v>
      </c>
      <c r="B57" s="34" t="s">
        <v>366</v>
      </c>
      <c r="C57" s="34" t="e">
        <v>#N/A</v>
      </c>
      <c r="D57" s="34" t="s">
        <v>326</v>
      </c>
      <c r="E57" s="34" t="s">
        <v>24</v>
      </c>
      <c r="F57" s="34" t="s">
        <v>320</v>
      </c>
      <c r="G57" s="34" t="s">
        <v>318</v>
      </c>
      <c r="H57" s="34" t="s">
        <v>317</v>
      </c>
    </row>
    <row r="58" spans="1:8" x14ac:dyDescent="0.15">
      <c r="A58" s="34" t="s">
        <v>367</v>
      </c>
      <c r="B58" s="34" t="s">
        <v>368</v>
      </c>
      <c r="C58" s="34" t="e">
        <v>#N/A</v>
      </c>
      <c r="D58" s="34" t="s">
        <v>326</v>
      </c>
      <c r="E58" s="34" t="s">
        <v>24</v>
      </c>
      <c r="F58" s="34" t="s">
        <v>320</v>
      </c>
      <c r="G58" s="34" t="s">
        <v>318</v>
      </c>
      <c r="H58" s="34" t="s">
        <v>317</v>
      </c>
    </row>
    <row r="59" spans="1:8" x14ac:dyDescent="0.15">
      <c r="A59" s="34" t="s">
        <v>369</v>
      </c>
      <c r="B59" s="34" t="s">
        <v>370</v>
      </c>
      <c r="C59" s="34" t="e">
        <v>#N/A</v>
      </c>
      <c r="D59" s="34" t="s">
        <v>326</v>
      </c>
      <c r="E59" s="34" t="s">
        <v>24</v>
      </c>
      <c r="F59" s="34" t="s">
        <v>320</v>
      </c>
      <c r="G59" s="34" t="s">
        <v>318</v>
      </c>
      <c r="H59" s="34" t="s">
        <v>317</v>
      </c>
    </row>
    <row r="60" spans="1:8" x14ac:dyDescent="0.15">
      <c r="A60" s="34" t="s">
        <v>371</v>
      </c>
      <c r="B60" s="34" t="s">
        <v>372</v>
      </c>
      <c r="C60" s="34" t="e">
        <v>#N/A</v>
      </c>
      <c r="D60" s="34" t="s">
        <v>326</v>
      </c>
      <c r="E60" s="34" t="s">
        <v>24</v>
      </c>
      <c r="F60" s="34" t="s">
        <v>320</v>
      </c>
      <c r="G60" s="34" t="s">
        <v>318</v>
      </c>
      <c r="H60" s="34" t="s">
        <v>317</v>
      </c>
    </row>
    <row r="61" spans="1:8" x14ac:dyDescent="0.15">
      <c r="A61" s="34" t="s">
        <v>393</v>
      </c>
      <c r="B61" s="34" t="s">
        <v>406</v>
      </c>
      <c r="C61" s="34" t="e">
        <v>#N/A</v>
      </c>
      <c r="D61" s="34" t="s">
        <v>344</v>
      </c>
      <c r="E61" s="34" t="s">
        <v>170</v>
      </c>
      <c r="F61" s="34" t="s">
        <v>320</v>
      </c>
      <c r="G61" s="34" t="s">
        <v>318</v>
      </c>
      <c r="H61" s="34" t="s">
        <v>317</v>
      </c>
    </row>
    <row r="62" spans="1:8" x14ac:dyDescent="0.15">
      <c r="A62" s="34" t="s">
        <v>394</v>
      </c>
      <c r="B62" s="34" t="s">
        <v>407</v>
      </c>
      <c r="C62" s="34" t="e">
        <v>#N/A</v>
      </c>
      <c r="D62" s="34" t="s">
        <v>344</v>
      </c>
      <c r="E62" s="34" t="s">
        <v>170</v>
      </c>
      <c r="F62" s="34" t="s">
        <v>320</v>
      </c>
      <c r="G62" s="34" t="s">
        <v>318</v>
      </c>
      <c r="H62" s="34" t="s">
        <v>317</v>
      </c>
    </row>
    <row r="63" spans="1:8" x14ac:dyDescent="0.15">
      <c r="A63" s="34" t="s">
        <v>113</v>
      </c>
      <c r="B63" s="34" t="s">
        <v>136</v>
      </c>
      <c r="C63" s="34" t="e">
        <v>#N/A</v>
      </c>
      <c r="D63" s="34" t="s">
        <v>337</v>
      </c>
      <c r="E63" s="34" t="s">
        <v>161</v>
      </c>
      <c r="F63" s="34" t="s">
        <v>320</v>
      </c>
      <c r="G63" s="34" t="s">
        <v>318</v>
      </c>
      <c r="H63" s="34" t="s">
        <v>317</v>
      </c>
    </row>
    <row r="64" spans="1:8" x14ac:dyDescent="0.15">
      <c r="A64" s="34" t="s">
        <v>114</v>
      </c>
      <c r="B64" s="34" t="s">
        <v>137</v>
      </c>
      <c r="C64" s="34" t="e">
        <v>#N/A</v>
      </c>
      <c r="D64" s="34" t="s">
        <v>337</v>
      </c>
      <c r="E64" s="34" t="s">
        <v>161</v>
      </c>
      <c r="F64" s="34" t="s">
        <v>320</v>
      </c>
      <c r="G64" s="34" t="s">
        <v>318</v>
      </c>
      <c r="H64" s="34" t="s">
        <v>317</v>
      </c>
    </row>
    <row r="65" spans="1:8" x14ac:dyDescent="0.15">
      <c r="A65" s="34" t="s">
        <v>115</v>
      </c>
      <c r="B65" s="34" t="s">
        <v>138</v>
      </c>
      <c r="C65" s="34" t="e">
        <v>#N/A</v>
      </c>
      <c r="D65" s="34" t="s">
        <v>337</v>
      </c>
      <c r="E65" s="34" t="s">
        <v>161</v>
      </c>
      <c r="F65" s="34" t="s">
        <v>320</v>
      </c>
      <c r="G65" s="34" t="s">
        <v>318</v>
      </c>
      <c r="H65" s="34" t="s">
        <v>317</v>
      </c>
    </row>
    <row r="66" spans="1:8" x14ac:dyDescent="0.15">
      <c r="A66" s="34" t="s">
        <v>116</v>
      </c>
      <c r="B66" s="34" t="s">
        <v>139</v>
      </c>
      <c r="C66" s="34" t="e">
        <v>#N/A</v>
      </c>
      <c r="D66" s="34" t="s">
        <v>337</v>
      </c>
      <c r="E66" s="34" t="s">
        <v>161</v>
      </c>
      <c r="F66" s="34" t="s">
        <v>320</v>
      </c>
      <c r="G66" s="34" t="s">
        <v>318</v>
      </c>
      <c r="H66" s="34" t="s">
        <v>317</v>
      </c>
    </row>
    <row r="67" spans="1:8" x14ac:dyDescent="0.15">
      <c r="A67" s="34" t="s">
        <v>117</v>
      </c>
      <c r="B67" s="34" t="s">
        <v>140</v>
      </c>
      <c r="C67" s="34" t="e">
        <v>#N/A</v>
      </c>
      <c r="D67" s="34" t="s">
        <v>337</v>
      </c>
      <c r="E67" s="34" t="s">
        <v>161</v>
      </c>
      <c r="F67" s="34" t="s">
        <v>320</v>
      </c>
      <c r="G67" s="34" t="s">
        <v>318</v>
      </c>
      <c r="H67" s="34" t="s">
        <v>317</v>
      </c>
    </row>
    <row r="68" spans="1:8" x14ac:dyDescent="0.15">
      <c r="A68" s="34" t="s">
        <v>118</v>
      </c>
      <c r="B68" s="34" t="s">
        <v>141</v>
      </c>
      <c r="C68" s="34" t="e">
        <v>#N/A</v>
      </c>
      <c r="D68" s="34" t="s">
        <v>337</v>
      </c>
      <c r="E68" s="34" t="s">
        <v>161</v>
      </c>
      <c r="F68" s="34" t="s">
        <v>320</v>
      </c>
      <c r="G68" s="34" t="s">
        <v>318</v>
      </c>
      <c r="H68" s="34" t="s">
        <v>317</v>
      </c>
    </row>
    <row r="69" spans="1:8" x14ac:dyDescent="0.15">
      <c r="A69" s="34" t="s">
        <v>119</v>
      </c>
      <c r="B69" s="34" t="s">
        <v>142</v>
      </c>
      <c r="C69" s="34" t="e">
        <v>#N/A</v>
      </c>
      <c r="D69" s="34" t="s">
        <v>337</v>
      </c>
      <c r="E69" s="34" t="s">
        <v>161</v>
      </c>
      <c r="F69" s="34" t="s">
        <v>320</v>
      </c>
      <c r="G69" s="34" t="s">
        <v>318</v>
      </c>
      <c r="H69" s="34" t="s">
        <v>317</v>
      </c>
    </row>
    <row r="70" spans="1:8" x14ac:dyDescent="0.15">
      <c r="A70" s="34" t="s">
        <v>120</v>
      </c>
      <c r="B70" s="34" t="s">
        <v>143</v>
      </c>
      <c r="C70" s="34" t="e">
        <v>#N/A</v>
      </c>
      <c r="D70" s="34" t="s">
        <v>337</v>
      </c>
      <c r="E70" s="34" t="s">
        <v>161</v>
      </c>
      <c r="F70" s="34" t="s">
        <v>320</v>
      </c>
      <c r="G70" s="34" t="s">
        <v>318</v>
      </c>
      <c r="H70" s="34" t="s">
        <v>317</v>
      </c>
    </row>
    <row r="71" spans="1:8" x14ac:dyDescent="0.15">
      <c r="A71" s="34" t="s">
        <v>121</v>
      </c>
      <c r="B71" s="34" t="s">
        <v>144</v>
      </c>
      <c r="C71" s="34" t="e">
        <v>#N/A</v>
      </c>
      <c r="D71" s="34" t="s">
        <v>337</v>
      </c>
      <c r="E71" s="34" t="s">
        <v>161</v>
      </c>
      <c r="F71" s="34" t="s">
        <v>320</v>
      </c>
      <c r="G71" s="34" t="s">
        <v>318</v>
      </c>
      <c r="H71" s="34" t="s">
        <v>317</v>
      </c>
    </row>
    <row r="72" spans="1:8" x14ac:dyDescent="0.15">
      <c r="A72" s="34" t="s">
        <v>122</v>
      </c>
      <c r="B72" s="34" t="s">
        <v>145</v>
      </c>
      <c r="C72" s="34" t="e">
        <v>#N/A</v>
      </c>
      <c r="D72" s="34" t="s">
        <v>337</v>
      </c>
      <c r="E72" s="34" t="s">
        <v>161</v>
      </c>
      <c r="F72" s="34" t="s">
        <v>320</v>
      </c>
      <c r="G72" s="34" t="s">
        <v>318</v>
      </c>
      <c r="H72" s="34" t="s">
        <v>317</v>
      </c>
    </row>
    <row r="73" spans="1:8" x14ac:dyDescent="0.15">
      <c r="A73" s="34" t="s">
        <v>404</v>
      </c>
      <c r="B73" s="34" t="s">
        <v>405</v>
      </c>
      <c r="C73" s="34" t="e">
        <v>#N/A</v>
      </c>
      <c r="D73" s="34" t="s">
        <v>343</v>
      </c>
      <c r="E73" s="34" t="s">
        <v>168</v>
      </c>
      <c r="F73" s="34" t="s">
        <v>320</v>
      </c>
      <c r="G73" s="34" t="s">
        <v>318</v>
      </c>
      <c r="H73" s="34" t="s">
        <v>317</v>
      </c>
    </row>
    <row r="74" spans="1:8" x14ac:dyDescent="0.15">
      <c r="A74" s="34" t="s">
        <v>399</v>
      </c>
      <c r="B74" s="34" t="s">
        <v>412</v>
      </c>
      <c r="C74" s="34" t="e">
        <v>#N/A</v>
      </c>
      <c r="D74" s="34" t="s">
        <v>346</v>
      </c>
      <c r="E74" s="34" t="s">
        <v>178</v>
      </c>
      <c r="F74" s="34" t="s">
        <v>320</v>
      </c>
      <c r="G74" s="34" t="s">
        <v>318</v>
      </c>
      <c r="H74" s="34" t="s">
        <v>317</v>
      </c>
    </row>
    <row r="75" spans="1:8" x14ac:dyDescent="0.15">
      <c r="A75" s="34" t="s">
        <v>180</v>
      </c>
      <c r="B75" s="34" t="s">
        <v>322</v>
      </c>
      <c r="C75" s="34" t="e">
        <v>#N/A</v>
      </c>
      <c r="D75" s="34" t="s">
        <v>346</v>
      </c>
      <c r="E75" s="34" t="s">
        <v>178</v>
      </c>
      <c r="F75" s="34" t="s">
        <v>320</v>
      </c>
      <c r="G75" s="34" t="s">
        <v>318</v>
      </c>
      <c r="H75" s="34" t="s">
        <v>317</v>
      </c>
    </row>
    <row r="76" spans="1:8" x14ac:dyDescent="0.15">
      <c r="A76" s="34" t="s">
        <v>181</v>
      </c>
      <c r="B76" s="34" t="s">
        <v>323</v>
      </c>
      <c r="C76" s="34" t="e">
        <v>#N/A</v>
      </c>
      <c r="D76" s="34" t="s">
        <v>346</v>
      </c>
      <c r="E76" s="34" t="s">
        <v>178</v>
      </c>
      <c r="F76" s="34" t="s">
        <v>320</v>
      </c>
      <c r="G76" s="34" t="s">
        <v>318</v>
      </c>
      <c r="H76" s="34" t="s">
        <v>317</v>
      </c>
    </row>
    <row r="77" spans="1:8" x14ac:dyDescent="0.15">
      <c r="A77" s="34" t="s">
        <v>183</v>
      </c>
      <c r="B77" s="34" t="s">
        <v>184</v>
      </c>
      <c r="C77" s="34" t="e">
        <v>#N/A</v>
      </c>
      <c r="D77" s="34" t="s">
        <v>347</v>
      </c>
      <c r="E77" s="34" t="s">
        <v>182</v>
      </c>
      <c r="F77" s="34" t="s">
        <v>320</v>
      </c>
      <c r="G77" s="34" t="s">
        <v>318</v>
      </c>
      <c r="H77" s="34" t="s">
        <v>317</v>
      </c>
    </row>
    <row r="78" spans="1:8" x14ac:dyDescent="0.15">
      <c r="A78" s="34" t="s">
        <v>185</v>
      </c>
      <c r="B78" s="34" t="s">
        <v>402</v>
      </c>
      <c r="C78" s="34" t="e">
        <v>#N/A</v>
      </c>
      <c r="D78" s="34" t="s">
        <v>347</v>
      </c>
      <c r="E78" s="34" t="s">
        <v>182</v>
      </c>
      <c r="F78" s="34" t="s">
        <v>320</v>
      </c>
      <c r="G78" s="34" t="s">
        <v>318</v>
      </c>
      <c r="H78" s="34" t="s">
        <v>317</v>
      </c>
    </row>
    <row r="79" spans="1:8" x14ac:dyDescent="0.15">
      <c r="A79" s="34" t="s">
        <v>186</v>
      </c>
      <c r="B79" s="34" t="s">
        <v>403</v>
      </c>
      <c r="C79" s="34" t="e">
        <v>#N/A</v>
      </c>
      <c r="D79" s="34" t="s">
        <v>347</v>
      </c>
      <c r="E79" s="34" t="s">
        <v>182</v>
      </c>
      <c r="F79" s="34" t="s">
        <v>320</v>
      </c>
      <c r="G79" s="34" t="s">
        <v>318</v>
      </c>
      <c r="H79" s="34" t="s">
        <v>317</v>
      </c>
    </row>
    <row r="80" spans="1:8" x14ac:dyDescent="0.15">
      <c r="A80" s="34" t="s">
        <v>187</v>
      </c>
      <c r="B80" s="34" t="s">
        <v>188</v>
      </c>
      <c r="C80" s="34" t="e">
        <v>#N/A</v>
      </c>
      <c r="D80" s="34" t="s">
        <v>347</v>
      </c>
      <c r="E80" s="34" t="s">
        <v>182</v>
      </c>
      <c r="F80" s="34" t="s">
        <v>320</v>
      </c>
      <c r="G80" s="34" t="s">
        <v>318</v>
      </c>
      <c r="H80" s="34" t="s">
        <v>317</v>
      </c>
    </row>
    <row r="81" spans="1:8" x14ac:dyDescent="0.15">
      <c r="A81" s="34" t="s">
        <v>95</v>
      </c>
      <c r="B81" s="34" t="s">
        <v>110</v>
      </c>
      <c r="C81" s="34" t="e">
        <v>#N/A</v>
      </c>
      <c r="D81" s="34" t="s">
        <v>336</v>
      </c>
      <c r="E81" s="34" t="s">
        <v>94</v>
      </c>
      <c r="F81" s="34" t="s">
        <v>320</v>
      </c>
      <c r="G81" s="34" t="s">
        <v>318</v>
      </c>
      <c r="H81" s="34" t="s">
        <v>317</v>
      </c>
    </row>
    <row r="82" spans="1:8" x14ac:dyDescent="0.15">
      <c r="A82" s="34" t="s">
        <v>96</v>
      </c>
      <c r="B82" s="34" t="s">
        <v>111</v>
      </c>
      <c r="C82" s="34" t="e">
        <v>#N/A</v>
      </c>
      <c r="D82" s="34" t="s">
        <v>336</v>
      </c>
      <c r="E82" s="34" t="s">
        <v>94</v>
      </c>
      <c r="F82" s="34" t="s">
        <v>320</v>
      </c>
      <c r="G82" s="34" t="s">
        <v>318</v>
      </c>
      <c r="H82" s="34" t="s">
        <v>317</v>
      </c>
    </row>
    <row r="83" spans="1:8" x14ac:dyDescent="0.15">
      <c r="A83" s="34" t="s">
        <v>361</v>
      </c>
      <c r="B83" s="34" t="s">
        <v>362</v>
      </c>
      <c r="C83" s="34" t="e">
        <v>#N/A</v>
      </c>
      <c r="D83" s="34" t="s">
        <v>324</v>
      </c>
      <c r="E83" s="34" t="s">
        <v>21</v>
      </c>
      <c r="F83" s="34" t="s">
        <v>320</v>
      </c>
      <c r="G83" s="34" t="s">
        <v>318</v>
      </c>
      <c r="H83" s="34" t="s">
        <v>317</v>
      </c>
    </row>
    <row r="84" spans="1:8" x14ac:dyDescent="0.15">
      <c r="A84" s="34" t="s">
        <v>363</v>
      </c>
      <c r="B84" s="34" t="s">
        <v>364</v>
      </c>
      <c r="C84" s="34" t="e">
        <v>#N/A</v>
      </c>
      <c r="D84" s="34" t="s">
        <v>324</v>
      </c>
      <c r="E84" s="34" t="s">
        <v>21</v>
      </c>
      <c r="F84" s="34" t="s">
        <v>320</v>
      </c>
      <c r="G84" s="34" t="s">
        <v>318</v>
      </c>
      <c r="H84" s="34" t="s">
        <v>317</v>
      </c>
    </row>
    <row r="85" spans="1:8" x14ac:dyDescent="0.15">
      <c r="A85" s="34" t="s">
        <v>395</v>
      </c>
      <c r="B85" s="34" t="s">
        <v>408</v>
      </c>
      <c r="C85" s="34" t="e">
        <v>#N/A</v>
      </c>
      <c r="D85" s="34" t="s">
        <v>345</v>
      </c>
      <c r="E85" s="34" t="s">
        <v>173</v>
      </c>
      <c r="F85" s="34" t="s">
        <v>320</v>
      </c>
      <c r="G85" s="34" t="s">
        <v>318</v>
      </c>
      <c r="H85" s="34" t="s">
        <v>317</v>
      </c>
    </row>
    <row r="86" spans="1:8" x14ac:dyDescent="0.15">
      <c r="A86" s="34" t="s">
        <v>396</v>
      </c>
      <c r="B86" s="34" t="s">
        <v>409</v>
      </c>
      <c r="C86" s="34" t="e">
        <v>#N/A</v>
      </c>
      <c r="D86" s="34" t="s">
        <v>345</v>
      </c>
      <c r="E86" s="34" t="s">
        <v>173</v>
      </c>
      <c r="F86" s="34" t="s">
        <v>320</v>
      </c>
      <c r="G86" s="34" t="s">
        <v>318</v>
      </c>
      <c r="H86" s="34" t="s">
        <v>317</v>
      </c>
    </row>
    <row r="87" spans="1:8" x14ac:dyDescent="0.15">
      <c r="A87" s="34" t="s">
        <v>397</v>
      </c>
      <c r="B87" s="34" t="s">
        <v>410</v>
      </c>
      <c r="C87" s="34" t="e">
        <v>#N/A</v>
      </c>
      <c r="D87" s="34" t="s">
        <v>345</v>
      </c>
      <c r="E87" s="34" t="s">
        <v>173</v>
      </c>
      <c r="F87" s="34" t="s">
        <v>320</v>
      </c>
      <c r="G87" s="34" t="s">
        <v>318</v>
      </c>
      <c r="H87" s="34" t="s">
        <v>317</v>
      </c>
    </row>
    <row r="88" spans="1:8" x14ac:dyDescent="0.15">
      <c r="A88" s="34" t="s">
        <v>398</v>
      </c>
      <c r="B88" s="34" t="s">
        <v>411</v>
      </c>
      <c r="C88" s="34" t="e">
        <v>#N/A</v>
      </c>
      <c r="D88" s="34" t="s">
        <v>345</v>
      </c>
      <c r="E88" s="34" t="s">
        <v>173</v>
      </c>
      <c r="F88" s="34" t="s">
        <v>320</v>
      </c>
      <c r="G88" s="34" t="s">
        <v>318</v>
      </c>
      <c r="H88" s="34" t="s">
        <v>317</v>
      </c>
    </row>
    <row r="89" spans="1:8" x14ac:dyDescent="0.15">
      <c r="A89" s="34" t="s">
        <v>373</v>
      </c>
      <c r="B89" s="34" t="s">
        <v>374</v>
      </c>
      <c r="C89" s="34" t="e">
        <v>#N/A</v>
      </c>
      <c r="D89" s="34" t="s">
        <v>331</v>
      </c>
      <c r="E89" s="34" t="s">
        <v>29</v>
      </c>
      <c r="F89" s="34" t="s">
        <v>320</v>
      </c>
      <c r="G89" s="34" t="s">
        <v>318</v>
      </c>
      <c r="H89" s="34" t="s">
        <v>317</v>
      </c>
    </row>
    <row r="90" spans="1:8" x14ac:dyDescent="0.15">
      <c r="A90" s="34" t="s">
        <v>31</v>
      </c>
      <c r="B90" s="34" t="s">
        <v>32</v>
      </c>
      <c r="C90" s="34" t="e">
        <v>#N/A</v>
      </c>
      <c r="D90" s="34" t="s">
        <v>331</v>
      </c>
      <c r="E90" s="34" t="s">
        <v>29</v>
      </c>
      <c r="F90" s="34" t="s">
        <v>320</v>
      </c>
      <c r="G90" s="34" t="s">
        <v>318</v>
      </c>
      <c r="H90" s="34" t="s">
        <v>317</v>
      </c>
    </row>
    <row r="91" spans="1:8" x14ac:dyDescent="0.15">
      <c r="A91" s="34" t="s">
        <v>33</v>
      </c>
      <c r="B91" s="34" t="s">
        <v>34</v>
      </c>
      <c r="C91" s="34" t="e">
        <v>#N/A</v>
      </c>
      <c r="D91" s="34" t="s">
        <v>331</v>
      </c>
      <c r="E91" s="34" t="s">
        <v>29</v>
      </c>
      <c r="F91" s="34" t="s">
        <v>320</v>
      </c>
      <c r="G91" s="34" t="s">
        <v>318</v>
      </c>
      <c r="H91" s="34" t="s">
        <v>317</v>
      </c>
    </row>
    <row r="92" spans="1:8" x14ac:dyDescent="0.15">
      <c r="A92" s="34" t="s">
        <v>35</v>
      </c>
      <c r="B92" s="34" t="s">
        <v>36</v>
      </c>
      <c r="C92" s="34" t="e">
        <v>#N/A</v>
      </c>
      <c r="D92" s="34" t="s">
        <v>331</v>
      </c>
      <c r="E92" s="34" t="s">
        <v>29</v>
      </c>
      <c r="F92" s="34" t="s">
        <v>320</v>
      </c>
      <c r="G92" s="34" t="s">
        <v>318</v>
      </c>
      <c r="H92" s="34" t="s">
        <v>317</v>
      </c>
    </row>
    <row r="93" spans="1:8" x14ac:dyDescent="0.15">
      <c r="A93" s="34" t="s">
        <v>37</v>
      </c>
      <c r="B93" s="34" t="s">
        <v>38</v>
      </c>
      <c r="C93" s="34" t="e">
        <v>#N/A</v>
      </c>
      <c r="D93" s="34" t="s">
        <v>331</v>
      </c>
      <c r="E93" s="34" t="s">
        <v>29</v>
      </c>
      <c r="F93" s="34" t="s">
        <v>320</v>
      </c>
      <c r="G93" s="34" t="s">
        <v>318</v>
      </c>
      <c r="H93" s="34" t="s">
        <v>317</v>
      </c>
    </row>
    <row r="94" spans="1:8" x14ac:dyDescent="0.15">
      <c r="A94" s="34" t="s">
        <v>39</v>
      </c>
      <c r="B94" s="34" t="s">
        <v>40</v>
      </c>
      <c r="C94" s="34" t="e">
        <v>#N/A</v>
      </c>
      <c r="D94" s="34" t="s">
        <v>331</v>
      </c>
      <c r="E94" s="34" t="s">
        <v>29</v>
      </c>
      <c r="F94" s="34" t="s">
        <v>320</v>
      </c>
      <c r="G94" s="34" t="s">
        <v>318</v>
      </c>
      <c r="H94" s="34" t="s">
        <v>317</v>
      </c>
    </row>
    <row r="95" spans="1:8" x14ac:dyDescent="0.15">
      <c r="A95" s="34" t="s">
        <v>41</v>
      </c>
      <c r="B95" s="34" t="s">
        <v>42</v>
      </c>
      <c r="C95" s="34" t="e">
        <v>#N/A</v>
      </c>
      <c r="D95" s="34" t="s">
        <v>331</v>
      </c>
      <c r="E95" s="34" t="s">
        <v>29</v>
      </c>
      <c r="F95" s="34" t="s">
        <v>320</v>
      </c>
      <c r="G95" s="34" t="s">
        <v>318</v>
      </c>
      <c r="H95" s="34" t="s">
        <v>317</v>
      </c>
    </row>
    <row r="96" spans="1:8" x14ac:dyDescent="0.15">
      <c r="A96" s="34" t="s">
        <v>89</v>
      </c>
      <c r="B96" s="34" t="s">
        <v>106</v>
      </c>
      <c r="C96" s="34" t="e">
        <v>#N/A</v>
      </c>
      <c r="D96" s="34" t="s">
        <v>334</v>
      </c>
      <c r="E96" s="34" t="s">
        <v>88</v>
      </c>
      <c r="F96" s="34" t="s">
        <v>320</v>
      </c>
      <c r="G96" s="34" t="s">
        <v>318</v>
      </c>
      <c r="H96" s="34" t="s">
        <v>317</v>
      </c>
    </row>
    <row r="97" spans="1:8" x14ac:dyDescent="0.15">
      <c r="A97" s="34" t="s">
        <v>90</v>
      </c>
      <c r="B97" s="34" t="s">
        <v>107</v>
      </c>
      <c r="C97" s="34" t="e">
        <v>#N/A</v>
      </c>
      <c r="D97" s="34" t="s">
        <v>334</v>
      </c>
      <c r="E97" s="34" t="s">
        <v>88</v>
      </c>
      <c r="F97" s="34" t="s">
        <v>320</v>
      </c>
      <c r="G97" s="34" t="s">
        <v>318</v>
      </c>
      <c r="H97" s="34" t="s">
        <v>317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Lookups</vt:lpstr>
      <vt:lpstr>Data</vt:lpstr>
      <vt:lpstr>Results</vt:lpstr>
    </vt:vector>
  </TitlesOfParts>
  <Company>NHIS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Bates</dc:creator>
  <cp:lastModifiedBy>Microsoft Office User</cp:lastModifiedBy>
  <cp:lastPrinted>2012-09-12T13:15:58Z</cp:lastPrinted>
  <dcterms:created xsi:type="dcterms:W3CDTF">2012-03-02T15:16:44Z</dcterms:created>
  <dcterms:modified xsi:type="dcterms:W3CDTF">2018-06-05T22:10:32Z</dcterms:modified>
</cp:coreProperties>
</file>