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l-my.sharepoint.com/personal/jmbriceno2_utpl_edu_ec/Documents/"/>
    </mc:Choice>
  </mc:AlternateContent>
  <xr:revisionPtr revIDLastSave="0" documentId="8_{3D396EC6-A873-449C-BCBA-C968D3B6B36B}" xr6:coauthVersionLast="47" xr6:coauthVersionMax="47" xr10:uidLastSave="{00000000-0000-0000-0000-000000000000}"/>
  <bookViews>
    <workbookView xWindow="-108" yWindow="-108" windowWidth="23256" windowHeight="12720" firstSheet="1" activeTab="1" xr2:uid="{EEFB0B9B-58DE-46FA-BDAB-EDCD9015FB4E}"/>
  </bookViews>
  <sheets>
    <sheet name="Backlog del Producto" sheetId="11" r:id="rId1"/>
    <sheet name="Sprints" sheetId="10" r:id="rId2"/>
  </sheets>
  <definedNames>
    <definedName name="_xlnm._FilterDatabase" localSheetId="0" hidden="1">'Backlog del Producto'!$F$6:$P$29</definedName>
    <definedName name="_xlnm.Print_Area" localSheetId="0">'Backlog del Producto'!$B:$P</definedName>
    <definedName name="AverageSpeedLastEight" localSheetId="0">OFFSET(#REF!,1,0,#REF!,1)</definedName>
    <definedName name="AverageSpeedLastEight" localSheetId="1">OFFSET(#REF!,1,0,#REF!,1)</definedName>
    <definedName name="AverageSpeedLastEight">OFFSET(#REF!,1,0,#REF!,1)</definedName>
    <definedName name="AverageSpeedRealized" localSheetId="0">OFFSET(#REF!,1,0,#REF!,1)</definedName>
    <definedName name="AverageSpeedRealized" localSheetId="1">OFFSET(#REF!,1,0,#REF!,1)</definedName>
    <definedName name="AverageSpeedRealized">OFFSET(#REF!,1,0,#REF!,1)</definedName>
    <definedName name="AverageSpeedWorstThree" localSheetId="1">OFFSET(#REF!,1,0,#REF!,1)</definedName>
    <definedName name="AverageSpeedWorstThree">OFFSET(#REF!,1,0,#REF!,1)</definedName>
    <definedName name="ColBottomCurrentScope" localSheetId="1">OFFSET(#REF!,1,0,#REF!,1)</definedName>
    <definedName name="ColBottomCurrentScope">OFFSET(#REF!,1,0,#REF!,1)</definedName>
    <definedName name="ColTopRemainingWork" localSheetId="1">OFFSET(#REF!,1,0,#REF!,1)</definedName>
    <definedName name="ColTopRemainingWork">OFFSET(#REF!,1,0,#REF!,1)</definedName>
    <definedName name="DoneDays" localSheetId="0">#REF!</definedName>
    <definedName name="DoneDays" localSheetId="1">#REF!</definedName>
    <definedName name="DoneDays">#REF!</definedName>
    <definedName name="ImplementationDays" localSheetId="0">#REF!</definedName>
    <definedName name="ImplementationDays" localSheetId="1">#REF!</definedName>
    <definedName name="ImplementationDays">#REF!</definedName>
    <definedName name="LastEight" localSheetId="0">IF(#REF!&gt;8,OFFSET(#REF!,#REF!-7,0,8,1),OFFSET(#REF!,1,0,#REF!-1,1))</definedName>
    <definedName name="LastEight" localSheetId="1">IF(#REF!&gt;8,OFFSET(#REF!,#REF!-7,0,8,1),OFFSET(#REF!,1,0,#REF!-1,1))</definedName>
    <definedName name="LastEight">IF(#REF!&gt;8,OFFSET(#REF!,#REF!-7,0,8,1),OFFSET(#REF!,1,0,#REF!-1,1))</definedName>
    <definedName name="LastPlanned" localSheetId="0">IF(OFFSET(#REF!,1,0,1,1)="",1,OFFSET(#REF!,#REF!,0,1,1))</definedName>
    <definedName name="LastPlanned" localSheetId="1">IF(OFFSET(#REF!,1,0,1,1)="",1,OFFSET(#REF!,#REF!,0,1,1))</definedName>
    <definedName name="LastPlanned">IF(OFFSET(#REF!,1,0,1,1)="",1,OFFSET(#REF!,#REF!,0,1,1))</definedName>
    <definedName name="LastRealized" localSheetId="0">IF(OFFSET(#REF!,1,0,1,1)="",1,OFFSET(#REF!,#REF!,0,1,1))</definedName>
    <definedName name="LastRealized" localSheetId="1">IF(OFFSET(#REF!,1,0,1,1)="",1,OFFSET(#REF!,#REF!,0,1,1))</definedName>
    <definedName name="LastRealized">IF(OFFSET(#REF!,1,0,1,1)="",1,OFFSET(#REF!,#REF!,0,1,1))</definedName>
    <definedName name="PBCurrentBottom" localSheetId="0">OFFSET(#REF!,1,0,#REF!,1)</definedName>
    <definedName name="PBCurrentBottom" localSheetId="1">OFFSET(#REF!,1,0,#REF!,1)</definedName>
    <definedName name="PBCurrentBottom">OFFSET(#REF!,1,0,#REF!,1)</definedName>
    <definedName name="PBTrend" localSheetId="1">OFFSET(#REF!,1,0,#REF!,1)</definedName>
    <definedName name="PBTrend">OFFSET(#REF!,1,0,#REF!,1)</definedName>
    <definedName name="PlannedSpeed" localSheetId="1">OFFSET(#REF!,1,0,#REF!,1)</definedName>
    <definedName name="PlannedSpeed">OFFSET(#REF!,1,0,#REF!,1)</definedName>
    <definedName name="ProductBacklog" localSheetId="0">'Backlog del Producto'!$B$5:$P$170</definedName>
    <definedName name="ProductBacklog">#REF!</definedName>
    <definedName name="RealizedSpeed" localSheetId="0">OFFSET(#REF!,1,0,#REF!,1)</definedName>
    <definedName name="RealizedSpeed" localSheetId="1">OFFSET(#REF!,1,0,#REF!,1)</definedName>
    <definedName name="RealizedSpeed">OFFSET(#REF!,1,0,#REF!,1)</definedName>
    <definedName name="Sprint" localSheetId="0">'Backlog del Producto'!$N$7:$N$170</definedName>
    <definedName name="Sprint">#REF!</definedName>
    <definedName name="SprintCount" localSheetId="0">#REF!</definedName>
    <definedName name="SprintCount" localSheetId="1">#REF!</definedName>
    <definedName name="SprintCount">#REF!</definedName>
    <definedName name="SprintsInTrend" localSheetId="0">#REF!</definedName>
    <definedName name="SprintsInTrend" localSheetId="1">#REF!</definedName>
    <definedName name="SprintsInTrend">#REF!</definedName>
    <definedName name="SprintTasks" localSheetId="0">#REF!</definedName>
    <definedName name="SprintTasks" localSheetId="1">#REF!</definedName>
    <definedName name="SprintTasks">#REF!</definedName>
    <definedName name="Status" localSheetId="0">'Backlog del Producto'!$O$7:$O$170</definedName>
    <definedName name="Status">#REF!</definedName>
    <definedName name="StoryName" localSheetId="0">'Backlog del Producto'!#REF!</definedName>
    <definedName name="StoryName" localSheetId="1">#REF!</definedName>
    <definedName name="StoryName">#REF!</definedName>
    <definedName name="TaskRows" localSheetId="0">#REF!</definedName>
    <definedName name="TaskRows" localSheetId="1">#REF!</definedName>
    <definedName name="TaskRows">#REF!</definedName>
    <definedName name="TaskStatus" localSheetId="0">#REF!</definedName>
    <definedName name="TaskStatus" localSheetId="1">#REF!</definedName>
    <definedName name="TaskStatus">#REF!</definedName>
    <definedName name="TaskStoryID" localSheetId="0">#REF!</definedName>
    <definedName name="TaskStoryID" localSheetId="1">#REF!</definedName>
    <definedName name="TaskStoryID">#REF!</definedName>
    <definedName name="TotalEffort" localSheetId="1">#REF!</definedName>
    <definedName name="TotalEffort">#REF!</definedName>
    <definedName name="TrendDays" localSheetId="1">#REF!</definedName>
    <definedName name="TrendDays">#REF!</definedName>
    <definedName name="TrendOffset" localSheetId="1">#REF!</definedName>
    <definedName name="TrendOffset">#REF!</definedName>
    <definedName name="TrendSprintCount" localSheetId="1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1" l="1"/>
  <c r="G11" i="10"/>
  <c r="G12" i="10" s="1"/>
  <c r="C4" i="10" l="1"/>
  <c r="C5" i="10" s="1"/>
  <c r="E4" i="10" l="1"/>
  <c r="E5" i="10"/>
  <c r="C6" i="10"/>
  <c r="C7" i="10" s="1"/>
  <c r="C8" i="10" s="1"/>
  <c r="E8" i="10" l="1"/>
  <c r="C9" i="10"/>
  <c r="E6" i="10"/>
  <c r="E7" i="10"/>
  <c r="E9" i="10" l="1"/>
  <c r="C10" i="10"/>
  <c r="E10" i="10" l="1"/>
  <c r="C11" i="10"/>
  <c r="B11" i="10" l="1"/>
  <c r="F11" i="10" s="1"/>
  <c r="E11" i="10"/>
  <c r="C12" i="10"/>
  <c r="E12" i="10" l="1"/>
  <c r="B12" i="10"/>
  <c r="F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89CE0E15-BFAB-4890-8926-FA92CA3CFE7A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C55C6979-ED28-4634-AEAC-83B3DEC1FDBE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524460A3-F626-454D-B905-5A9FC7A10ECC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C5D4A77C-0FB0-4ABD-A5F5-DA6AD5B7C412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68FFD0C8-7B0C-417F-82E3-CFC4A9A396A7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7EC91689-75DC-4617-AA25-FB6340FFA703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565B805B-C222-4B1A-8CA4-043AF0147FA6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<sst xmlns="http://schemas.openxmlformats.org/spreadsheetml/2006/main" count="189" uniqueCount="117">
  <si>
    <t>Backlog del Producto</t>
  </si>
  <si>
    <t>Por Hacer</t>
  </si>
  <si>
    <t>Nombre del Proyecto:</t>
  </si>
  <si>
    <t>App para Banca y Finanzas</t>
  </si>
  <si>
    <t>En Progreso</t>
  </si>
  <si>
    <t>Dueño del Producto</t>
  </si>
  <si>
    <t>Mgtr. Ramiro Leonardo Ramírez Coronel</t>
  </si>
  <si>
    <t>0, 0.5, 1, 3, 5, 8, 13, 20, 40, 100, INF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</si>
  <si>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</si>
  <si>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</si>
  <si>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</si>
  <si>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</si>
  <si>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</si>
  <si>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</si>
  <si>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</si>
  <si>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</si>
  <si>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</si>
  <si>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</si>
  <si>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</si>
  <si>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</si>
  <si>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</si>
  <si>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Alias</t>
  </si>
  <si>
    <t>Prioridad</t>
  </si>
  <si>
    <t>Estimación
(Story Points)</t>
  </si>
  <si>
    <t>Dependencias</t>
  </si>
  <si>
    <t>Sprint</t>
  </si>
  <si>
    <t>Estado</t>
  </si>
  <si>
    <t>Comentarios</t>
  </si>
  <si>
    <t>EPIC01</t>
  </si>
  <si>
    <t>Gerente de General</t>
  </si>
  <si>
    <t>Que los clientes tengan una vista consolidada de la aplicación</t>
  </si>
  <si>
    <t>Iniciar sesión y acceder a las funcionalidades de la aplicación</t>
  </si>
  <si>
    <t>HU01</t>
  </si>
  <si>
    <t>Gerente de Operaciones</t>
  </si>
  <si>
    <t>Que los clientes puedan iniciar sesion en la aplicación.</t>
  </si>
  <si>
    <t>Usar las diferentes funcionalidades del programa</t>
  </si>
  <si>
    <t>Login</t>
  </si>
  <si>
    <t>HU02</t>
  </si>
  <si>
    <t>Que los clientes tengan página principal llamativa y fácil de utilizar.</t>
  </si>
  <si>
    <t>La página principal de la aplicación donde acceder a sus funcionalidades.</t>
  </si>
  <si>
    <t>Home page</t>
  </si>
  <si>
    <t>US01</t>
  </si>
  <si>
    <t>EPIC02</t>
  </si>
  <si>
    <t>Que los empleados puedan almacenar informacion de la empresa</t>
  </si>
  <si>
    <t>Guardar toda la información sobre la empresa</t>
  </si>
  <si>
    <t>HU03</t>
  </si>
  <si>
    <t>Que los empleados puedan almacenar la informacion del empresario y sus socios.</t>
  </si>
  <si>
    <t>Información</t>
  </si>
  <si>
    <t>HU04</t>
  </si>
  <si>
    <t>Que los empleados puedan almacenar la informacion de la empresa, como sus antecedentes.</t>
  </si>
  <si>
    <t>HU05</t>
  </si>
  <si>
    <t>Que los empleados puedan almacenar la informacion de la familia en la empresa.</t>
  </si>
  <si>
    <t>Esta información es necesaria en caso de que el propietario de la empresa tenga familiares dentro de la empresa.</t>
  </si>
  <si>
    <t>EPIC03</t>
  </si>
  <si>
    <t>Gerente de Mercado</t>
  </si>
  <si>
    <t>Que los empleados puedan generar diagnosticos parametricos y reportes.</t>
  </si>
  <si>
    <t>Obtener informacion sobre el subsistema de mercado</t>
  </si>
  <si>
    <t>HU06</t>
  </si>
  <si>
    <r>
      <t xml:space="preserve">Que los empleados puedan generar diagnosticos parametricos segun el </t>
    </r>
    <r>
      <rPr>
        <b/>
        <sz val="10"/>
        <rFont val="Arial"/>
        <family val="2"/>
      </rPr>
      <t>Subsistema de Mercado.</t>
    </r>
  </si>
  <si>
    <t>Subsistema de Mercado</t>
  </si>
  <si>
    <t>HU07</t>
  </si>
  <si>
    <t>Que los empleados puedan generar reportes según el diagnostico parametrico.</t>
  </si>
  <si>
    <t>US06</t>
  </si>
  <si>
    <t>EPIC04</t>
  </si>
  <si>
    <t>Gerente de Producción</t>
  </si>
  <si>
    <t>Obtener informacion sobre el subsistema de producción.</t>
  </si>
  <si>
    <t>HU08</t>
  </si>
  <si>
    <r>
      <t xml:space="preserve">Que los empleados puedan generar diagnosticos parametricos segun el </t>
    </r>
    <r>
      <rPr>
        <b/>
        <sz val="10"/>
        <rFont val="Arial"/>
        <family val="2"/>
      </rPr>
      <t>Subsistema de Producción.</t>
    </r>
  </si>
  <si>
    <t xml:space="preserve">Subsistema de Producción </t>
  </si>
  <si>
    <t>HU09</t>
  </si>
  <si>
    <t>US08</t>
  </si>
  <si>
    <t>EPIC05</t>
  </si>
  <si>
    <t>Gerente de Personal</t>
  </si>
  <si>
    <t>Obtener informacion sobre el subsistema de personal.</t>
  </si>
  <si>
    <t>HU10</t>
  </si>
  <si>
    <r>
      <t xml:space="preserve">Que los empleados puedan generar diagnosticos parametricos segun el </t>
    </r>
    <r>
      <rPr>
        <b/>
        <sz val="10"/>
        <rFont val="Arial"/>
        <family val="2"/>
      </rPr>
      <t>Subsistema de Personal.</t>
    </r>
  </si>
  <si>
    <t xml:space="preserve">Subsistema de Personal </t>
  </si>
  <si>
    <t>HU11</t>
  </si>
  <si>
    <t>US10</t>
  </si>
  <si>
    <t>EPIC06</t>
  </si>
  <si>
    <t>Gerente Legal</t>
  </si>
  <si>
    <t>Obtener informacion sobre el subsistema legal.</t>
  </si>
  <si>
    <t>HU12</t>
  </si>
  <si>
    <r>
      <t xml:space="preserve">Que los empleados puedan generar diagnosticos parametricos segun el </t>
    </r>
    <r>
      <rPr>
        <b/>
        <sz val="10"/>
        <rFont val="Arial"/>
        <family val="2"/>
      </rPr>
      <t>Subsistema Legal.</t>
    </r>
  </si>
  <si>
    <t xml:space="preserve">Subsistema Legal </t>
  </si>
  <si>
    <t>HU13</t>
  </si>
  <si>
    <t>US12</t>
  </si>
  <si>
    <t>EPIC07</t>
  </si>
  <si>
    <t>Gerente de Finanzas</t>
  </si>
  <si>
    <t>Obtener informacion sobre el subsistema de finanzas.</t>
  </si>
  <si>
    <t>HU14</t>
  </si>
  <si>
    <r>
      <t xml:space="preserve">Que los empleados puedan generar diagnosticos parametricos segun el </t>
    </r>
    <r>
      <rPr>
        <b/>
        <sz val="10"/>
        <rFont val="Arial"/>
        <family val="2"/>
      </rPr>
      <t>Subsistema del Finanzas.</t>
    </r>
  </si>
  <si>
    <t xml:space="preserve">Subsistema de Finanzas </t>
  </si>
  <si>
    <t>HU15</t>
  </si>
  <si>
    <t>US14</t>
  </si>
  <si>
    <t>EPIC08</t>
  </si>
  <si>
    <t>Necesito resultados de todos los topicos</t>
  </si>
  <si>
    <t>Obtener informacion sobre toda la empresa</t>
  </si>
  <si>
    <t>HU16</t>
  </si>
  <si>
    <t>Que pueda generar un reporte general que contenga todos los topicos del sistema.</t>
  </si>
  <si>
    <t>Resultados</t>
  </si>
  <si>
    <t>US07, US09, US11, US15</t>
  </si>
  <si>
    <t>Inicio</t>
  </si>
  <si>
    <t>Días</t>
  </si>
  <si>
    <t>Final</t>
  </si>
  <si>
    <t>Estimación</t>
  </si>
  <si>
    <t>Fecha Liberación</t>
  </si>
  <si>
    <t>Meta</t>
  </si>
  <si>
    <t>Planeado</t>
  </si>
  <si>
    <t>Login y home page funcionales</t>
  </si>
  <si>
    <t>Almacenar información sobre la empresa y base de datos</t>
  </si>
  <si>
    <t>Subsistema de Producción</t>
  </si>
  <si>
    <t>Subsistema de Personal</t>
  </si>
  <si>
    <t>Subsistema Legal</t>
  </si>
  <si>
    <t>Subsistema de Finanzas</t>
  </si>
  <si>
    <t>Resultados de todos los topicos</t>
  </si>
  <si>
    <t>Historias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</si>
</sst>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4"/>
      <name val="Arial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0" xfId="1" applyFont="1"/>
    <xf numFmtId="0" fontId="1" fillId="3" borderId="1" xfId="1" applyFill="1" applyBorder="1" applyAlignment="1">
      <alignment horizontal="center"/>
    </xf>
    <xf numFmtId="14" fontId="1" fillId="4" borderId="1" xfId="1" applyNumberFormat="1" applyFill="1" applyBorder="1" applyAlignment="1">
      <alignment horizontal="center"/>
    </xf>
    <xf numFmtId="0" fontId="1" fillId="0" borderId="1" xfId="1" applyBorder="1" applyAlignment="1">
      <alignment horizontal="center"/>
    </xf>
    <xf numFmtId="14" fontId="1" fillId="3" borderId="3" xfId="1" applyNumberFormat="1" applyFill="1" applyBorder="1" applyAlignment="1">
      <alignment horizontal="center"/>
    </xf>
    <xf numFmtId="0" fontId="1" fillId="0" borderId="1" xfId="1" applyBorder="1"/>
    <xf numFmtId="0" fontId="1" fillId="0" borderId="3" xfId="1" applyBorder="1" applyAlignment="1">
      <alignment horizontal="left"/>
    </xf>
    <xf numFmtId="14" fontId="1" fillId="3" borderId="1" xfId="1" applyNumberFormat="1" applyFill="1" applyBorder="1" applyAlignment="1">
      <alignment horizontal="center"/>
    </xf>
    <xf numFmtId="0" fontId="1" fillId="0" borderId="2" xfId="1" applyBorder="1"/>
    <xf numFmtId="0" fontId="2" fillId="0" borderId="3" xfId="1" applyFont="1" applyBorder="1" applyAlignment="1">
      <alignment horizontal="right"/>
    </xf>
    <xf numFmtId="0" fontId="1" fillId="0" borderId="3" xfId="1" applyBorder="1"/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6" fillId="2" borderId="0" xfId="1" applyFont="1" applyFill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5" fillId="0" borderId="0" xfId="1" applyFont="1" applyAlignment="1">
      <alignment vertical="center"/>
    </xf>
    <xf numFmtId="0" fontId="1" fillId="5" borderId="1" xfId="1" applyFill="1" applyBorder="1" applyAlignment="1">
      <alignment vertical="center"/>
    </xf>
    <xf numFmtId="0" fontId="1" fillId="6" borderId="1" xfId="1" applyFill="1" applyBorder="1" applyAlignment="1">
      <alignment vertical="center" wrapText="1"/>
    </xf>
    <xf numFmtId="0" fontId="7" fillId="7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" fillId="0" borderId="1" xfId="1" applyBorder="1" applyAlignment="1">
      <alignment horizontal="center" vertical="center"/>
    </xf>
    <xf numFmtId="0" fontId="1" fillId="10" borderId="1" xfId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17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6" fillId="2" borderId="0" xfId="1" applyFont="1" applyFill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 wrapText="1"/>
    </xf>
    <xf numFmtId="0" fontId="2" fillId="9" borderId="3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 wrapText="1"/>
    </xf>
    <xf numFmtId="0" fontId="2" fillId="8" borderId="2" xfId="1" applyFont="1" applyFill="1" applyBorder="1" applyAlignment="1">
      <alignment horizontal="center" vertical="center" wrapText="1"/>
    </xf>
    <xf numFmtId="0" fontId="2" fillId="8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75EB01B-52E7-49B8-8202-0C0221558D3A}"/>
  </cellStyles>
  <dxfs count="78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70E1-E2CA-460E-807A-DAE1AA423EEE}">
  <sheetPr>
    <pageSetUpPr fitToPage="1"/>
  </sheetPr>
  <dimension ref="B1:S60"/>
  <sheetViews>
    <sheetView showGridLines="0" topLeftCell="E9" zoomScale="90" zoomScaleNormal="90" workbookViewId="0">
      <selection activeCell="P13" sqref="P13"/>
    </sheetView>
  </sheetViews>
  <sheetFormatPr defaultColWidth="9.140625" defaultRowHeight="13.15"/>
  <cols>
    <col min="1" max="1" width="1.7109375" style="23" customWidth="1"/>
    <col min="2" max="2" width="8.28515625" style="29" customWidth="1"/>
    <col min="3" max="3" width="12.42578125" style="29" customWidth="1"/>
    <col min="4" max="4" width="39.28515625" style="29" customWidth="1"/>
    <col min="5" max="5" width="20.7109375" style="29" customWidth="1"/>
    <col min="6" max="6" width="10.7109375" style="29" customWidth="1"/>
    <col min="7" max="7" width="13.5703125" style="30" customWidth="1"/>
    <col min="8" max="8" width="49.42578125" style="30" customWidth="1"/>
    <col min="9" max="9" width="20.42578125" style="30" customWidth="1"/>
    <col min="10" max="10" width="11.28515625" style="44" customWidth="1"/>
    <col min="11" max="11" width="9.85546875" style="29" customWidth="1"/>
    <col min="12" max="12" width="12.7109375" style="29" customWidth="1"/>
    <col min="13" max="13" width="15" style="29" customWidth="1"/>
    <col min="14" max="14" width="7.28515625" style="29" customWidth="1"/>
    <col min="15" max="15" width="10" style="29" customWidth="1"/>
    <col min="16" max="16" width="32.42578125" style="22" customWidth="1"/>
    <col min="17" max="17" width="6" style="23" customWidth="1"/>
    <col min="18" max="16384" width="9.140625" style="23"/>
  </cols>
  <sheetData>
    <row r="1" spans="2:19" ht="17.45">
      <c r="B1" s="28" t="s">
        <v>0</v>
      </c>
      <c r="C1" s="28"/>
      <c r="D1" s="28"/>
      <c r="E1" s="28"/>
      <c r="R1" s="31"/>
      <c r="S1" s="32" t="s">
        <v>1</v>
      </c>
    </row>
    <row r="2" spans="2:19" ht="18" customHeight="1">
      <c r="B2" s="52" t="s">
        <v>2</v>
      </c>
      <c r="C2" s="52"/>
      <c r="D2" s="53" t="s">
        <v>3</v>
      </c>
      <c r="E2" s="53"/>
      <c r="F2" s="48"/>
      <c r="G2" s="18"/>
      <c r="H2" s="18"/>
      <c r="I2" s="19"/>
      <c r="J2" s="45"/>
      <c r="K2" s="21"/>
      <c r="L2" s="21"/>
      <c r="M2" s="21"/>
      <c r="N2" s="21"/>
      <c r="P2" s="20"/>
      <c r="Q2" s="20"/>
      <c r="R2" s="33"/>
      <c r="S2" s="32" t="s">
        <v>4</v>
      </c>
    </row>
    <row r="3" spans="2:19" ht="18" customHeight="1">
      <c r="B3" s="52" t="s">
        <v>5</v>
      </c>
      <c r="C3" s="52"/>
      <c r="D3" s="53" t="s">
        <v>6</v>
      </c>
      <c r="E3" s="53"/>
      <c r="F3" s="48"/>
      <c r="G3" s="18"/>
      <c r="H3" s="18"/>
      <c r="I3" s="19"/>
      <c r="J3" s="45"/>
      <c r="K3" s="21"/>
      <c r="L3" s="41" t="s">
        <v>7</v>
      </c>
      <c r="M3" s="21"/>
      <c r="N3" s="21"/>
      <c r="P3" s="20"/>
      <c r="Q3" s="20"/>
      <c r="R3" s="34"/>
      <c r="S3" s="32" t="s">
        <v>8</v>
      </c>
    </row>
    <row r="4" spans="2:19" ht="17.45">
      <c r="B4" s="21"/>
      <c r="C4" s="21"/>
      <c r="D4" s="21"/>
      <c r="E4" s="21"/>
      <c r="F4" s="21"/>
      <c r="G4" s="22"/>
      <c r="H4" s="22"/>
      <c r="I4" s="22"/>
      <c r="N4" s="20"/>
      <c r="O4" s="21"/>
      <c r="P4" s="20"/>
      <c r="Q4" s="20"/>
      <c r="R4" s="35"/>
      <c r="S4" s="32" t="s">
        <v>9</v>
      </c>
    </row>
    <row r="5" spans="2:19">
      <c r="B5" s="54" t="s">
        <v>10</v>
      </c>
      <c r="C5" s="55"/>
      <c r="D5" s="55"/>
      <c r="E5" s="56"/>
      <c r="F5" s="57" t="s">
        <v>11</v>
      </c>
      <c r="G5" s="58"/>
      <c r="H5" s="58"/>
      <c r="I5" s="59"/>
      <c r="J5" s="49" t="s">
        <v>12</v>
      </c>
      <c r="K5" s="50"/>
      <c r="L5" s="50"/>
      <c r="M5" s="50"/>
      <c r="N5" s="50"/>
      <c r="O5" s="50"/>
      <c r="P5" s="51"/>
    </row>
    <row r="6" spans="2:19" ht="39.6">
      <c r="B6" s="24" t="s">
        <v>13</v>
      </c>
      <c r="C6" s="24" t="s">
        <v>14</v>
      </c>
      <c r="D6" s="24" t="s">
        <v>15</v>
      </c>
      <c r="E6" s="24" t="s">
        <v>16</v>
      </c>
      <c r="F6" s="25" t="s">
        <v>17</v>
      </c>
      <c r="G6" s="25" t="s">
        <v>18</v>
      </c>
      <c r="H6" s="25" t="s">
        <v>19</v>
      </c>
      <c r="I6" s="25" t="s">
        <v>20</v>
      </c>
      <c r="J6" s="26" t="s">
        <v>21</v>
      </c>
      <c r="K6" s="27" t="s">
        <v>22</v>
      </c>
      <c r="L6" s="26" t="s">
        <v>23</v>
      </c>
      <c r="M6" s="27" t="s">
        <v>24</v>
      </c>
      <c r="N6" s="27" t="s">
        <v>25</v>
      </c>
      <c r="O6" s="27" t="s">
        <v>26</v>
      </c>
      <c r="P6" s="26" t="s">
        <v>27</v>
      </c>
    </row>
    <row r="7" spans="2:19" ht="38.25">
      <c r="B7" s="36" t="s">
        <v>28</v>
      </c>
      <c r="C7" s="36" t="s">
        <v>29</v>
      </c>
      <c r="D7" s="36" t="s">
        <v>30</v>
      </c>
      <c r="E7" s="36" t="s">
        <v>31</v>
      </c>
      <c r="F7" s="42"/>
      <c r="G7" s="36"/>
      <c r="H7" s="38"/>
      <c r="I7" s="36"/>
      <c r="J7" s="38"/>
      <c r="K7" s="39"/>
      <c r="L7" s="39"/>
      <c r="M7" s="39"/>
      <c r="N7" s="39"/>
      <c r="O7" s="39"/>
      <c r="P7" s="42"/>
    </row>
    <row r="8" spans="2:19" ht="39.6">
      <c r="B8" s="36"/>
      <c r="C8" s="36"/>
      <c r="D8" s="36"/>
      <c r="E8" s="36"/>
      <c r="F8" s="17" t="s">
        <v>32</v>
      </c>
      <c r="G8" s="36" t="s">
        <v>33</v>
      </c>
      <c r="H8" s="36" t="s">
        <v>34</v>
      </c>
      <c r="I8" s="36" t="s">
        <v>35</v>
      </c>
      <c r="J8" s="38" t="s">
        <v>36</v>
      </c>
      <c r="K8" s="39">
        <v>1</v>
      </c>
      <c r="L8" s="39">
        <v>12</v>
      </c>
      <c r="M8" s="17"/>
      <c r="N8" s="39">
        <v>1</v>
      </c>
      <c r="O8" s="39" t="s">
        <v>1</v>
      </c>
      <c r="P8" s="42"/>
    </row>
    <row r="9" spans="2:19" ht="60.6" customHeight="1">
      <c r="B9" s="36"/>
      <c r="C9" s="36"/>
      <c r="D9" s="36"/>
      <c r="E9" s="36"/>
      <c r="F9" s="17" t="s">
        <v>37</v>
      </c>
      <c r="G9" s="36" t="s">
        <v>33</v>
      </c>
      <c r="H9" s="36" t="s">
        <v>38</v>
      </c>
      <c r="I9" s="36" t="s">
        <v>39</v>
      </c>
      <c r="J9" s="38" t="s">
        <v>40</v>
      </c>
      <c r="K9" s="39">
        <v>1</v>
      </c>
      <c r="L9" s="39">
        <v>8</v>
      </c>
      <c r="M9" s="17" t="s">
        <v>41</v>
      </c>
      <c r="N9" s="39">
        <v>1</v>
      </c>
      <c r="O9" s="39" t="s">
        <v>1</v>
      </c>
      <c r="P9" s="42"/>
    </row>
    <row r="10" spans="2:19" ht="39.6">
      <c r="B10" s="37" t="s">
        <v>42</v>
      </c>
      <c r="C10" s="36" t="s">
        <v>29</v>
      </c>
      <c r="D10" s="37" t="s">
        <v>43</v>
      </c>
      <c r="E10" s="37" t="s">
        <v>44</v>
      </c>
      <c r="F10" s="42"/>
      <c r="G10" s="37"/>
      <c r="H10" s="37"/>
      <c r="I10" s="37"/>
      <c r="J10" s="37"/>
      <c r="K10" s="39"/>
      <c r="L10" s="39"/>
      <c r="M10" s="39"/>
      <c r="N10" s="39"/>
      <c r="O10" s="39"/>
      <c r="P10" s="42"/>
    </row>
    <row r="11" spans="2:19" ht="39.6">
      <c r="B11" s="37"/>
      <c r="C11" s="36"/>
      <c r="D11" s="37"/>
      <c r="E11" s="37"/>
      <c r="F11" s="17" t="s">
        <v>45</v>
      </c>
      <c r="G11" s="36" t="s">
        <v>33</v>
      </c>
      <c r="H11" s="36" t="s">
        <v>46</v>
      </c>
      <c r="I11" s="37" t="s">
        <v>44</v>
      </c>
      <c r="J11" s="36" t="s">
        <v>47</v>
      </c>
      <c r="K11" s="39">
        <v>3</v>
      </c>
      <c r="L11" s="39">
        <v>3</v>
      </c>
      <c r="M11" s="39"/>
      <c r="N11" s="39">
        <v>2</v>
      </c>
      <c r="O11" s="39" t="s">
        <v>1</v>
      </c>
      <c r="P11" s="42"/>
    </row>
    <row r="12" spans="2:19" ht="39.6">
      <c r="B12" s="37"/>
      <c r="C12" s="36"/>
      <c r="D12" s="37"/>
      <c r="E12" s="37"/>
      <c r="F12" s="17" t="s">
        <v>48</v>
      </c>
      <c r="G12" s="36" t="s">
        <v>33</v>
      </c>
      <c r="H12" s="37" t="s">
        <v>49</v>
      </c>
      <c r="I12" s="37" t="s">
        <v>44</v>
      </c>
      <c r="J12" s="36" t="s">
        <v>47</v>
      </c>
      <c r="K12" s="39">
        <v>3</v>
      </c>
      <c r="L12" s="39">
        <v>3</v>
      </c>
      <c r="M12" s="39"/>
      <c r="N12" s="39">
        <v>2</v>
      </c>
      <c r="O12" s="39" t="s">
        <v>1</v>
      </c>
      <c r="P12" s="42"/>
    </row>
    <row r="13" spans="2:19" ht="51">
      <c r="B13" s="37"/>
      <c r="C13" s="36"/>
      <c r="D13" s="37"/>
      <c r="E13" s="37"/>
      <c r="F13" s="17" t="s">
        <v>50</v>
      </c>
      <c r="G13" s="36" t="s">
        <v>33</v>
      </c>
      <c r="H13" s="37" t="s">
        <v>51</v>
      </c>
      <c r="I13" s="37" t="s">
        <v>44</v>
      </c>
      <c r="J13" s="36" t="s">
        <v>47</v>
      </c>
      <c r="K13" s="39">
        <v>3</v>
      </c>
      <c r="L13" s="39">
        <v>1</v>
      </c>
      <c r="M13" s="39"/>
      <c r="N13" s="39">
        <v>2</v>
      </c>
      <c r="O13" s="39" t="s">
        <v>1</v>
      </c>
      <c r="P13" s="37" t="s">
        <v>52</v>
      </c>
    </row>
    <row r="14" spans="2:19" ht="39.6">
      <c r="B14" s="37" t="s">
        <v>53</v>
      </c>
      <c r="C14" s="36" t="s">
        <v>54</v>
      </c>
      <c r="D14" s="36" t="s">
        <v>55</v>
      </c>
      <c r="E14" s="36" t="s">
        <v>56</v>
      </c>
      <c r="F14" s="42"/>
      <c r="G14" s="36"/>
      <c r="H14" s="37"/>
      <c r="I14" s="37"/>
      <c r="J14" s="37"/>
      <c r="K14" s="39"/>
      <c r="L14" s="39"/>
      <c r="M14" s="39"/>
      <c r="N14" s="39"/>
      <c r="O14" s="39"/>
      <c r="P14" s="42"/>
    </row>
    <row r="15" spans="2:19" ht="38.25">
      <c r="B15" s="37"/>
      <c r="C15" s="36"/>
      <c r="D15" s="37"/>
      <c r="E15" s="37"/>
      <c r="F15" s="17" t="s">
        <v>57</v>
      </c>
      <c r="G15" s="36" t="s">
        <v>33</v>
      </c>
      <c r="H15" s="36" t="s">
        <v>58</v>
      </c>
      <c r="I15" s="36" t="s">
        <v>56</v>
      </c>
      <c r="J15" s="36" t="s">
        <v>59</v>
      </c>
      <c r="K15" s="39">
        <v>2</v>
      </c>
      <c r="L15" s="39">
        <v>4</v>
      </c>
      <c r="N15" s="39">
        <v>3</v>
      </c>
      <c r="O15" s="39" t="s">
        <v>1</v>
      </c>
      <c r="P15" s="42"/>
    </row>
    <row r="16" spans="2:19" ht="38.25">
      <c r="B16" s="37"/>
      <c r="C16" s="36"/>
      <c r="D16" s="37"/>
      <c r="E16" s="37"/>
      <c r="F16" s="17" t="s">
        <v>60</v>
      </c>
      <c r="G16" s="36" t="s">
        <v>33</v>
      </c>
      <c r="H16" s="37" t="s">
        <v>61</v>
      </c>
      <c r="I16" s="36" t="s">
        <v>56</v>
      </c>
      <c r="J16" s="36" t="s">
        <v>59</v>
      </c>
      <c r="K16" s="39">
        <v>2</v>
      </c>
      <c r="L16" s="39">
        <v>2</v>
      </c>
      <c r="M16" s="42" t="s">
        <v>62</v>
      </c>
      <c r="N16" s="39">
        <v>3</v>
      </c>
      <c r="O16" s="39" t="s">
        <v>1</v>
      </c>
      <c r="P16" s="42"/>
    </row>
    <row r="17" spans="2:16" ht="39.6">
      <c r="B17" s="37" t="s">
        <v>63</v>
      </c>
      <c r="C17" s="36" t="s">
        <v>64</v>
      </c>
      <c r="D17" s="36" t="s">
        <v>55</v>
      </c>
      <c r="E17" s="36" t="s">
        <v>65</v>
      </c>
      <c r="F17" s="42"/>
      <c r="G17" s="36"/>
      <c r="H17" s="37"/>
      <c r="I17" s="37"/>
      <c r="J17" s="37"/>
      <c r="K17" s="39"/>
      <c r="L17" s="39"/>
      <c r="M17" s="39"/>
      <c r="N17" s="39"/>
      <c r="O17" s="39"/>
      <c r="P17" s="42"/>
    </row>
    <row r="18" spans="2:16" ht="38.25">
      <c r="B18" s="37"/>
      <c r="C18" s="36"/>
      <c r="D18" s="37"/>
      <c r="E18" s="37"/>
      <c r="F18" s="17" t="s">
        <v>66</v>
      </c>
      <c r="G18" s="36" t="s">
        <v>33</v>
      </c>
      <c r="H18" s="36" t="s">
        <v>67</v>
      </c>
      <c r="I18" s="36" t="s">
        <v>65</v>
      </c>
      <c r="J18" s="36" t="s">
        <v>68</v>
      </c>
      <c r="K18" s="39">
        <v>2</v>
      </c>
      <c r="L18" s="39">
        <v>4</v>
      </c>
      <c r="N18" s="39">
        <v>4</v>
      </c>
      <c r="O18" s="39" t="s">
        <v>1</v>
      </c>
      <c r="P18" s="42"/>
    </row>
    <row r="19" spans="2:16" ht="38.25">
      <c r="B19" s="37"/>
      <c r="C19" s="36"/>
      <c r="D19" s="37"/>
      <c r="E19" s="37"/>
      <c r="F19" s="17" t="s">
        <v>69</v>
      </c>
      <c r="G19" s="36" t="s">
        <v>33</v>
      </c>
      <c r="H19" s="37" t="s">
        <v>61</v>
      </c>
      <c r="I19" s="36" t="s">
        <v>65</v>
      </c>
      <c r="J19" s="36" t="s">
        <v>68</v>
      </c>
      <c r="K19" s="39">
        <v>2</v>
      </c>
      <c r="L19" s="39">
        <v>2</v>
      </c>
      <c r="M19" s="42" t="s">
        <v>70</v>
      </c>
      <c r="N19" s="39">
        <v>4</v>
      </c>
      <c r="O19" s="39" t="s">
        <v>1</v>
      </c>
      <c r="P19" s="42"/>
    </row>
    <row r="20" spans="2:16" ht="39.6">
      <c r="B20" s="37" t="s">
        <v>71</v>
      </c>
      <c r="C20" s="36" t="s">
        <v>72</v>
      </c>
      <c r="D20" s="36" t="s">
        <v>55</v>
      </c>
      <c r="E20" s="36" t="s">
        <v>73</v>
      </c>
      <c r="F20" s="42"/>
      <c r="G20" s="37"/>
      <c r="H20" s="37"/>
      <c r="I20" s="37"/>
      <c r="J20" s="37"/>
      <c r="K20" s="39"/>
      <c r="L20" s="39"/>
      <c r="M20" s="39"/>
      <c r="N20" s="39"/>
      <c r="O20" s="39"/>
      <c r="P20" s="42"/>
    </row>
    <row r="21" spans="2:16" ht="38.25">
      <c r="B21" s="37"/>
      <c r="C21" s="36"/>
      <c r="D21" s="37"/>
      <c r="E21" s="37"/>
      <c r="F21" s="17" t="s">
        <v>74</v>
      </c>
      <c r="G21" s="36" t="s">
        <v>33</v>
      </c>
      <c r="H21" s="36" t="s">
        <v>75</v>
      </c>
      <c r="I21" s="36" t="s">
        <v>73</v>
      </c>
      <c r="J21" s="36" t="s">
        <v>76</v>
      </c>
      <c r="K21" s="39">
        <v>2</v>
      </c>
      <c r="L21" s="39">
        <v>4</v>
      </c>
      <c r="N21" s="39">
        <v>5</v>
      </c>
      <c r="O21" s="39" t="s">
        <v>1</v>
      </c>
      <c r="P21" s="42"/>
    </row>
    <row r="22" spans="2:16" ht="38.25">
      <c r="B22" s="37"/>
      <c r="C22" s="36"/>
      <c r="D22" s="37"/>
      <c r="E22" s="37"/>
      <c r="F22" s="17" t="s">
        <v>77</v>
      </c>
      <c r="G22" s="36" t="s">
        <v>33</v>
      </c>
      <c r="H22" s="37" t="s">
        <v>61</v>
      </c>
      <c r="I22" s="36" t="s">
        <v>73</v>
      </c>
      <c r="J22" s="36" t="s">
        <v>76</v>
      </c>
      <c r="K22" s="39">
        <v>2</v>
      </c>
      <c r="L22" s="39">
        <v>2</v>
      </c>
      <c r="M22" s="42" t="s">
        <v>78</v>
      </c>
      <c r="N22" s="39">
        <v>5</v>
      </c>
      <c r="O22" s="39" t="s">
        <v>1</v>
      </c>
      <c r="P22" s="42"/>
    </row>
    <row r="23" spans="2:16" ht="38.450000000000003" customHeight="1">
      <c r="B23" s="37" t="s">
        <v>79</v>
      </c>
      <c r="C23" s="36" t="s">
        <v>80</v>
      </c>
      <c r="D23" s="36" t="s">
        <v>55</v>
      </c>
      <c r="E23" s="36" t="s">
        <v>81</v>
      </c>
      <c r="F23" s="42"/>
      <c r="G23" s="37"/>
      <c r="H23" s="37"/>
      <c r="I23" s="37"/>
      <c r="J23" s="37"/>
      <c r="K23" s="39"/>
      <c r="L23" s="39"/>
      <c r="M23" s="39"/>
      <c r="N23" s="39"/>
      <c r="O23" s="39"/>
      <c r="P23" s="42"/>
    </row>
    <row r="24" spans="2:16" ht="25.5">
      <c r="B24" s="37"/>
      <c r="C24" s="37"/>
      <c r="D24" s="37"/>
      <c r="E24" s="37"/>
      <c r="F24" s="17" t="s">
        <v>82</v>
      </c>
      <c r="G24" s="36" t="s">
        <v>33</v>
      </c>
      <c r="H24" s="36" t="s">
        <v>83</v>
      </c>
      <c r="I24" s="36" t="s">
        <v>81</v>
      </c>
      <c r="J24" s="36" t="s">
        <v>84</v>
      </c>
      <c r="K24" s="39">
        <v>2</v>
      </c>
      <c r="L24" s="39">
        <v>4</v>
      </c>
      <c r="N24" s="39">
        <v>6</v>
      </c>
      <c r="O24" s="39" t="s">
        <v>1</v>
      </c>
      <c r="P24" s="42"/>
    </row>
    <row r="25" spans="2:16" ht="25.5">
      <c r="B25" s="37"/>
      <c r="C25" s="37"/>
      <c r="D25" s="37"/>
      <c r="E25" s="37"/>
      <c r="F25" s="17" t="s">
        <v>85</v>
      </c>
      <c r="G25" s="36" t="s">
        <v>33</v>
      </c>
      <c r="H25" s="37" t="s">
        <v>61</v>
      </c>
      <c r="I25" s="36" t="s">
        <v>81</v>
      </c>
      <c r="J25" s="36" t="s">
        <v>84</v>
      </c>
      <c r="K25" s="39">
        <v>2</v>
      </c>
      <c r="L25" s="39">
        <v>2</v>
      </c>
      <c r="M25" s="42" t="s">
        <v>86</v>
      </c>
      <c r="N25" s="39">
        <v>6</v>
      </c>
      <c r="O25" s="39" t="s">
        <v>1</v>
      </c>
      <c r="P25" s="42"/>
    </row>
    <row r="26" spans="2:16" ht="39.6">
      <c r="B26" s="37" t="s">
        <v>87</v>
      </c>
      <c r="C26" s="37" t="s">
        <v>88</v>
      </c>
      <c r="D26" s="36" t="s">
        <v>55</v>
      </c>
      <c r="E26" s="36" t="s">
        <v>89</v>
      </c>
      <c r="F26" s="42"/>
      <c r="G26" s="37"/>
      <c r="H26" s="37"/>
      <c r="I26" s="37"/>
      <c r="J26" s="37"/>
      <c r="K26" s="39"/>
      <c r="L26" s="39"/>
      <c r="M26" s="39"/>
      <c r="N26" s="39"/>
      <c r="O26" s="39"/>
      <c r="P26" s="42"/>
    </row>
    <row r="27" spans="2:16" ht="38.25">
      <c r="B27" s="37"/>
      <c r="C27" s="37"/>
      <c r="D27" s="37"/>
      <c r="E27" s="37"/>
      <c r="F27" s="17" t="s">
        <v>90</v>
      </c>
      <c r="G27" s="36" t="s">
        <v>33</v>
      </c>
      <c r="H27" s="36" t="s">
        <v>91</v>
      </c>
      <c r="I27" s="36" t="s">
        <v>89</v>
      </c>
      <c r="J27" s="36" t="s">
        <v>92</v>
      </c>
      <c r="K27" s="39">
        <v>2</v>
      </c>
      <c r="L27" s="39">
        <v>4</v>
      </c>
      <c r="N27" s="39">
        <v>7</v>
      </c>
      <c r="O27" s="39" t="s">
        <v>1</v>
      </c>
      <c r="P27" s="42"/>
    </row>
    <row r="28" spans="2:16" ht="38.25">
      <c r="B28" s="37"/>
      <c r="C28" s="37"/>
      <c r="D28" s="37"/>
      <c r="E28" s="37"/>
      <c r="F28" s="17" t="s">
        <v>93</v>
      </c>
      <c r="G28" s="36" t="s">
        <v>33</v>
      </c>
      <c r="H28" s="37" t="s">
        <v>61</v>
      </c>
      <c r="I28" s="36" t="s">
        <v>89</v>
      </c>
      <c r="J28" s="36" t="s">
        <v>92</v>
      </c>
      <c r="K28" s="39">
        <v>2</v>
      </c>
      <c r="L28" s="39">
        <v>2</v>
      </c>
      <c r="M28" s="17" t="s">
        <v>94</v>
      </c>
      <c r="N28" s="39">
        <v>7</v>
      </c>
      <c r="O28" s="39" t="s">
        <v>1</v>
      </c>
      <c r="P28" s="42"/>
    </row>
    <row r="29" spans="2:16" ht="26.45">
      <c r="B29" s="36" t="s">
        <v>95</v>
      </c>
      <c r="C29" s="36" t="s">
        <v>29</v>
      </c>
      <c r="D29" s="36" t="s">
        <v>96</v>
      </c>
      <c r="E29" s="36" t="s">
        <v>97</v>
      </c>
      <c r="F29" s="42"/>
      <c r="G29" s="37"/>
      <c r="H29" s="37"/>
      <c r="I29" s="37"/>
      <c r="J29" s="37"/>
      <c r="K29" s="39"/>
      <c r="M29" s="39"/>
      <c r="N29" s="39"/>
      <c r="O29" s="39"/>
      <c r="P29" s="42"/>
    </row>
    <row r="30" spans="2:16" ht="26.45">
      <c r="B30" s="37"/>
      <c r="C30" s="37"/>
      <c r="D30" s="37"/>
      <c r="E30" s="37"/>
      <c r="F30" s="17" t="s">
        <v>98</v>
      </c>
      <c r="G30" s="36" t="s">
        <v>29</v>
      </c>
      <c r="H30" s="36" t="s">
        <v>99</v>
      </c>
      <c r="I30" s="36" t="s">
        <v>97</v>
      </c>
      <c r="J30" s="36" t="s">
        <v>100</v>
      </c>
      <c r="K30" s="39">
        <v>4</v>
      </c>
      <c r="L30" s="39">
        <v>6</v>
      </c>
      <c r="M30" s="17" t="s">
        <v>101</v>
      </c>
      <c r="N30" s="39">
        <v>8</v>
      </c>
      <c r="O30" s="39" t="s">
        <v>1</v>
      </c>
      <c r="P30" s="42"/>
    </row>
    <row r="31" spans="2:16">
      <c r="B31" s="37"/>
      <c r="C31" s="37"/>
      <c r="D31" s="37"/>
      <c r="E31" s="37"/>
      <c r="F31" s="42"/>
      <c r="G31" s="37"/>
      <c r="H31" s="37"/>
      <c r="I31" s="37"/>
      <c r="J31" s="37"/>
      <c r="K31" s="39"/>
      <c r="M31" s="39"/>
      <c r="N31" s="39"/>
      <c r="O31" s="39"/>
      <c r="P31" s="42"/>
    </row>
    <row r="32" spans="2:16">
      <c r="B32" s="37"/>
      <c r="C32" s="37"/>
      <c r="D32" s="37"/>
      <c r="E32" s="37"/>
      <c r="F32" s="42"/>
      <c r="G32" s="37"/>
      <c r="H32" s="37"/>
      <c r="I32" s="37"/>
      <c r="J32" s="37"/>
      <c r="K32" s="39"/>
      <c r="L32" s="40">
        <f>SUM(L7:L30)</f>
        <v>63</v>
      </c>
      <c r="M32" s="39"/>
      <c r="N32" s="39"/>
      <c r="O32" s="39"/>
      <c r="P32" s="42"/>
    </row>
    <row r="36" spans="7:10">
      <c r="G36" s="23"/>
      <c r="H36" s="23"/>
      <c r="I36" s="23"/>
      <c r="J36" s="46"/>
    </row>
    <row r="49" spans="2:16">
      <c r="P49" s="43"/>
    </row>
    <row r="60" spans="2:16">
      <c r="B60" s="23"/>
      <c r="C60" s="23"/>
      <c r="D60" s="23"/>
      <c r="E60" s="23"/>
      <c r="G60" s="23"/>
      <c r="H60" s="23"/>
      <c r="I60" s="23"/>
      <c r="J60" s="46"/>
    </row>
  </sheetData>
  <autoFilter ref="F6:P29" xr:uid="{00000000-0009-0000-0000-000000000000}"/>
  <mergeCells count="7">
    <mergeCell ref="J5:P5"/>
    <mergeCell ref="B2:C2"/>
    <mergeCell ref="D2:E2"/>
    <mergeCell ref="B3:C3"/>
    <mergeCell ref="D3:E3"/>
    <mergeCell ref="B5:E5"/>
    <mergeCell ref="F5:I5"/>
  </mergeCells>
  <conditionalFormatting sqref="P49:P50">
    <cfRule type="expression" dxfId="77" priority="79" stopIfTrue="1">
      <formula>#REF!="Done"</formula>
    </cfRule>
    <cfRule type="expression" dxfId="76" priority="80" stopIfTrue="1">
      <formula>#REF!="Ongoing"</formula>
    </cfRule>
    <cfRule type="expression" dxfId="75" priority="81" stopIfTrue="1">
      <formula>#REF!="Removed"</formula>
    </cfRule>
  </conditionalFormatting>
  <conditionalFormatting sqref="P60">
    <cfRule type="expression" dxfId="74" priority="88" stopIfTrue="1">
      <formula>$O50="Done"</formula>
    </cfRule>
    <cfRule type="expression" dxfId="73" priority="89" stopIfTrue="1">
      <formula>$O50="Ongoing"</formula>
    </cfRule>
    <cfRule type="expression" dxfId="72" priority="90" stopIfTrue="1">
      <formula>$O50="Removed"</formula>
    </cfRule>
  </conditionalFormatting>
  <conditionalFormatting sqref="B7:G7 I7 K7:P7 P8:P9 B8:E9 B24:F25 P24:P25 B27:F28 P27:P28 P18:P22 B21:F22 M29:P29 B31:K31 M31:P31 B30:P30 B17:P17 B20:N20 B23:P23 B26:P26 B32:P33 B36:P105 B35:K35 M35:P35 B34:C34 E34:P34 B10:P14 B15:K16 B18:K19 H21:K22 H24:K25 H27:K28 B29:K29 N18:N19 N15:P16 N21:O22 N24:N25 N27:N28">
    <cfRule type="expression" dxfId="71" priority="85" stopIfTrue="1">
      <formula>$O7="Terminado"</formula>
    </cfRule>
    <cfRule type="expression" dxfId="70" priority="86" stopIfTrue="1">
      <formula>$O7="En Progreso"</formula>
    </cfRule>
    <cfRule type="expression" dxfId="69" priority="87" stopIfTrue="1">
      <formula>$O7="Eliminado"</formula>
    </cfRule>
  </conditionalFormatting>
  <conditionalFormatting sqref="R3 R1">
    <cfRule type="expression" dxfId="68" priority="91" stopIfTrue="1">
      <formula>#REF!="Done"</formula>
    </cfRule>
    <cfRule type="expression" dxfId="67" priority="92" stopIfTrue="1">
      <formula>#REF!="In Progress"</formula>
    </cfRule>
    <cfRule type="expression" dxfId="66" priority="93" stopIfTrue="1">
      <formula>#REF!="Removed"</formula>
    </cfRule>
  </conditionalFormatting>
  <conditionalFormatting sqref="I9 F8:G9 K8:O9">
    <cfRule type="expression" dxfId="65" priority="76" stopIfTrue="1">
      <formula>$O8="Terminado"</formula>
    </cfRule>
    <cfRule type="expression" dxfId="64" priority="77" stopIfTrue="1">
      <formula>$O8="En Progreso"</formula>
    </cfRule>
    <cfRule type="expression" dxfId="63" priority="78" stopIfTrue="1">
      <formula>$O8="Eliminado"</formula>
    </cfRule>
  </conditionalFormatting>
  <conditionalFormatting sqref="I8">
    <cfRule type="expression" dxfId="62" priority="73" stopIfTrue="1">
      <formula>$O8="Terminado"</formula>
    </cfRule>
    <cfRule type="expression" dxfId="61" priority="74" stopIfTrue="1">
      <formula>$O8="En Progreso"</formula>
    </cfRule>
    <cfRule type="expression" dxfId="60" priority="75" stopIfTrue="1">
      <formula>$O8="Eliminado"</formula>
    </cfRule>
  </conditionalFormatting>
  <conditionalFormatting sqref="O18:O20">
    <cfRule type="expression" dxfId="59" priority="58" stopIfTrue="1">
      <formula>$O18="Terminado"</formula>
    </cfRule>
    <cfRule type="expression" dxfId="58" priority="59" stopIfTrue="1">
      <formula>$O18="En Progreso"</formula>
    </cfRule>
    <cfRule type="expression" dxfId="57" priority="60" stopIfTrue="1">
      <formula>$O18="Eliminado"</formula>
    </cfRule>
  </conditionalFormatting>
  <conditionalFormatting sqref="O24:O25">
    <cfRule type="expression" dxfId="56" priority="52" stopIfTrue="1">
      <formula>$O24="Terminado"</formula>
    </cfRule>
    <cfRule type="expression" dxfId="55" priority="53" stopIfTrue="1">
      <formula>$O24="En Progreso"</formula>
    </cfRule>
    <cfRule type="expression" dxfId="54" priority="54" stopIfTrue="1">
      <formula>$O24="Eliminado"</formula>
    </cfRule>
  </conditionalFormatting>
  <conditionalFormatting sqref="O27:O28">
    <cfRule type="expression" dxfId="53" priority="49" stopIfTrue="1">
      <formula>$O27="Terminado"</formula>
    </cfRule>
    <cfRule type="expression" dxfId="52" priority="50" stopIfTrue="1">
      <formula>$O27="En Progreso"</formula>
    </cfRule>
    <cfRule type="expression" dxfId="51" priority="51" stopIfTrue="1">
      <formula>$O27="Eliminado"</formula>
    </cfRule>
  </conditionalFormatting>
  <conditionalFormatting sqref="G27:G28">
    <cfRule type="expression" dxfId="50" priority="22" stopIfTrue="1">
      <formula>$O27="Terminado"</formula>
    </cfRule>
    <cfRule type="expression" dxfId="49" priority="23" stopIfTrue="1">
      <formula>$O27="En Progreso"</formula>
    </cfRule>
    <cfRule type="expression" dxfId="48" priority="24" stopIfTrue="1">
      <formula>$O27="Eliminado"</formula>
    </cfRule>
  </conditionalFormatting>
  <conditionalFormatting sqref="G24:G25">
    <cfRule type="expression" dxfId="47" priority="19" stopIfTrue="1">
      <formula>$O24="Terminado"</formula>
    </cfRule>
    <cfRule type="expression" dxfId="46" priority="20" stopIfTrue="1">
      <formula>$O24="En Progreso"</formula>
    </cfRule>
    <cfRule type="expression" dxfId="45" priority="21" stopIfTrue="1">
      <formula>$O24="Eliminado"</formula>
    </cfRule>
  </conditionalFormatting>
  <conditionalFormatting sqref="G21:G22">
    <cfRule type="expression" dxfId="44" priority="16" stopIfTrue="1">
      <formula>$O21="Terminado"</formula>
    </cfRule>
    <cfRule type="expression" dxfId="43" priority="17" stopIfTrue="1">
      <formula>$O21="En Progreso"</formula>
    </cfRule>
    <cfRule type="expression" dxfId="42" priority="18" stopIfTrue="1">
      <formula>$O21="Eliminado"</formula>
    </cfRule>
  </conditionalFormatting>
  <conditionalFormatting sqref="L32">
    <cfRule type="expression" dxfId="41" priority="97" stopIfTrue="1">
      <formula>$O29="Terminado"</formula>
    </cfRule>
    <cfRule type="expression" dxfId="40" priority="98" stopIfTrue="1">
      <formula>$O29="En Progreso"</formula>
    </cfRule>
    <cfRule type="expression" dxfId="39" priority="99" stopIfTrue="1">
      <formula>$O29="Eliminado"</formula>
    </cfRule>
  </conditionalFormatting>
  <conditionalFormatting sqref="L15:L16">
    <cfRule type="expression" dxfId="38" priority="13" stopIfTrue="1">
      <formula>$O15="Terminado"</formula>
    </cfRule>
    <cfRule type="expression" dxfId="37" priority="14" stopIfTrue="1">
      <formula>$O15="En Progreso"</formula>
    </cfRule>
    <cfRule type="expression" dxfId="36" priority="15" stopIfTrue="1">
      <formula>$O15="Eliminado"</formula>
    </cfRule>
  </conditionalFormatting>
  <conditionalFormatting sqref="L18:L19">
    <cfRule type="expression" dxfId="35" priority="10" stopIfTrue="1">
      <formula>$O18="Terminado"</formula>
    </cfRule>
    <cfRule type="expression" dxfId="34" priority="11" stopIfTrue="1">
      <formula>$O18="En Progreso"</formula>
    </cfRule>
    <cfRule type="expression" dxfId="33" priority="12" stopIfTrue="1">
      <formula>$O18="Eliminado"</formula>
    </cfRule>
  </conditionalFormatting>
  <conditionalFormatting sqref="L21:L22">
    <cfRule type="expression" dxfId="32" priority="7" stopIfTrue="1">
      <formula>$O21="Terminado"</formula>
    </cfRule>
    <cfRule type="expression" dxfId="31" priority="8" stopIfTrue="1">
      <formula>$O21="En Progreso"</formula>
    </cfRule>
    <cfRule type="expression" dxfId="30" priority="9" stopIfTrue="1">
      <formula>$O21="Eliminado"</formula>
    </cfRule>
  </conditionalFormatting>
  <conditionalFormatting sqref="L24:L25">
    <cfRule type="expression" dxfId="29" priority="4" stopIfTrue="1">
      <formula>$O24="Terminado"</formula>
    </cfRule>
    <cfRule type="expression" dxfId="28" priority="5" stopIfTrue="1">
      <formula>$O24="En Progreso"</formula>
    </cfRule>
    <cfRule type="expression" dxfId="27" priority="6" stopIfTrue="1">
      <formula>$O24="Eliminado"</formula>
    </cfRule>
  </conditionalFormatting>
  <conditionalFormatting sqref="L27:L28">
    <cfRule type="expression" dxfId="26" priority="1" stopIfTrue="1">
      <formula>$O27="Terminado"</formula>
    </cfRule>
    <cfRule type="expression" dxfId="25" priority="2" stopIfTrue="1">
      <formula>$O27="En Progreso"</formula>
    </cfRule>
    <cfRule type="expression" dxfId="24" priority="3" stopIfTrue="1">
      <formula>$O27="Eliminado"</formula>
    </cfRule>
  </conditionalFormatting>
  <conditionalFormatting sqref="D34">
    <cfRule type="expression" dxfId="23" priority="103" stopIfTrue="1">
      <formula>$O35="Terminado"</formula>
    </cfRule>
    <cfRule type="expression" dxfId="22" priority="104" stopIfTrue="1">
      <formula>$O35="En Progreso"</formula>
    </cfRule>
    <cfRule type="expression" dxfId="21" priority="105" stopIfTrue="1">
      <formula>$O35="Eliminado"</formula>
    </cfRule>
  </conditionalFormatting>
  <conditionalFormatting sqref="M19 M16 M22 M25 M28">
    <cfRule type="expression" dxfId="20" priority="109" stopIfTrue="1">
      <formula>$O15="Terminado"</formula>
    </cfRule>
    <cfRule type="expression" dxfId="19" priority="110" stopIfTrue="1">
      <formula>$O15="En Progreso"</formula>
    </cfRule>
    <cfRule type="expression" dxfId="18" priority="111" stopIfTrue="1">
      <formula>$O15="Eliminado"</formula>
    </cfRule>
  </conditionalFormatting>
  <dataValidations count="2">
    <dataValidation type="list" allowBlank="1" showInputMessage="1" sqref="O61:O170 O6:O59" xr:uid="{1DF382C8-F8C5-495D-81A3-F1C5E14413E8}">
      <formula1>"Por Hacer,En Progreso,Terminado,Eliminado"</formula1>
    </dataValidation>
    <dataValidation type="list" allowBlank="1" showInputMessage="1" showErrorMessage="1" sqref="K7:K32" xr:uid="{F218F1D9-ACE6-4419-B34C-30ECC455E73C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4A13-E33A-4C3E-A4DF-CCE40623E147}">
  <dimension ref="B1:J13"/>
  <sheetViews>
    <sheetView tabSelected="1" workbookViewId="0">
      <selection activeCell="E4" sqref="E4"/>
    </sheetView>
  </sheetViews>
  <sheetFormatPr defaultColWidth="9.140625" defaultRowHeight="13.15"/>
  <cols>
    <col min="1" max="1" width="3.28515625" style="1" customWidth="1"/>
    <col min="2" max="2" width="7.85546875" style="1" customWidth="1"/>
    <col min="3" max="3" width="10.42578125" style="1" customWidth="1"/>
    <col min="4" max="4" width="9.5703125" style="1" customWidth="1"/>
    <col min="5" max="6" width="10.7109375" style="1" customWidth="1"/>
    <col min="7" max="7" width="9.140625" style="1" customWidth="1"/>
    <col min="8" max="8" width="18.42578125" style="2" customWidth="1"/>
    <col min="9" max="9" width="59.140625" style="1" customWidth="1"/>
    <col min="10" max="16384" width="9.140625" style="1"/>
  </cols>
  <sheetData>
    <row r="1" spans="2:10" ht="17.45">
      <c r="B1" s="3"/>
    </row>
    <row r="2" spans="2:10">
      <c r="B2" s="4" t="s">
        <v>25</v>
      </c>
      <c r="C2" s="4" t="s">
        <v>102</v>
      </c>
      <c r="D2" s="4" t="s">
        <v>103</v>
      </c>
      <c r="E2" s="4" t="s">
        <v>104</v>
      </c>
      <c r="F2" s="4" t="s">
        <v>105</v>
      </c>
      <c r="G2" s="5" t="s">
        <v>26</v>
      </c>
      <c r="H2" s="4" t="s">
        <v>106</v>
      </c>
      <c r="I2" s="5" t="s">
        <v>107</v>
      </c>
      <c r="J2" s="6"/>
    </row>
    <row r="3" spans="2:10">
      <c r="B3" s="7">
        <v>1</v>
      </c>
      <c r="C3" s="8">
        <v>44489</v>
      </c>
      <c r="D3" s="9">
        <v>7</v>
      </c>
      <c r="E3" s="10">
        <v>44499</v>
      </c>
      <c r="F3" s="7">
        <v>0</v>
      </c>
      <c r="G3" s="11" t="s">
        <v>108</v>
      </c>
      <c r="H3" s="9"/>
      <c r="I3" s="12" t="s">
        <v>109</v>
      </c>
    </row>
    <row r="4" spans="2:10">
      <c r="B4" s="7">
        <v>2</v>
      </c>
      <c r="C4" s="13">
        <f>IF(AND(C3&lt;&gt;"",D3&lt;&gt;"",D4&lt;&gt;""),C3+D3,"")</f>
        <v>44496</v>
      </c>
      <c r="D4" s="9">
        <v>15</v>
      </c>
      <c r="E4" s="10">
        <f>IF(AND(C4&lt;&gt;"",D4&lt;&gt;""),C4+D4-1,"")</f>
        <v>44510</v>
      </c>
      <c r="F4" s="7">
        <v>0</v>
      </c>
      <c r="G4" s="11" t="s">
        <v>108</v>
      </c>
      <c r="H4" s="9"/>
      <c r="I4" s="12" t="s">
        <v>110</v>
      </c>
    </row>
    <row r="5" spans="2:10">
      <c r="B5" s="7">
        <v>3</v>
      </c>
      <c r="C5" s="13">
        <f>IF(AND(C4&lt;&gt;"",D4&lt;&gt;"",D5&lt;&gt;""),C4+D4,"")</f>
        <v>44511</v>
      </c>
      <c r="D5" s="9">
        <v>15</v>
      </c>
      <c r="E5" s="10">
        <f>IF(AND(C5&lt;&gt;"",D5&lt;&gt;""),C5+D5-1,"")</f>
        <v>44525</v>
      </c>
      <c r="F5" s="7">
        <v>0</v>
      </c>
      <c r="G5" s="11" t="s">
        <v>108</v>
      </c>
      <c r="H5" s="9"/>
      <c r="I5" s="12" t="s">
        <v>59</v>
      </c>
    </row>
    <row r="6" spans="2:10">
      <c r="B6" s="7">
        <v>4</v>
      </c>
      <c r="C6" s="13">
        <f>IF(AND(C5&lt;&gt;"",D5&lt;&gt;"",D6&lt;&gt;""),C5+D5,"")</f>
        <v>44526</v>
      </c>
      <c r="D6" s="9">
        <v>15</v>
      </c>
      <c r="E6" s="10">
        <f>IF(AND(C6&lt;&gt;"",D6&lt;&gt;""),C6+D6-1,"")</f>
        <v>44540</v>
      </c>
      <c r="F6" s="7">
        <v>0</v>
      </c>
      <c r="G6" s="11" t="s">
        <v>108</v>
      </c>
      <c r="H6" s="9"/>
      <c r="I6" s="12" t="s">
        <v>111</v>
      </c>
    </row>
    <row r="7" spans="2:10">
      <c r="B7" s="7">
        <v>5</v>
      </c>
      <c r="C7" s="13">
        <f>IF(AND(C6&lt;&gt;"",D6&lt;&gt;"",D7&lt;&gt;""),C6+D6,"")</f>
        <v>44541</v>
      </c>
      <c r="D7" s="9">
        <v>15</v>
      </c>
      <c r="E7" s="10">
        <f>IF(AND(C7&lt;&gt;"",D7&lt;&gt;""),C7+D7-1,"")</f>
        <v>44555</v>
      </c>
      <c r="F7" s="7">
        <v>0</v>
      </c>
      <c r="G7" s="11" t="s">
        <v>108</v>
      </c>
      <c r="H7" s="9"/>
      <c r="I7" s="12" t="s">
        <v>112</v>
      </c>
    </row>
    <row r="8" spans="2:10">
      <c r="B8" s="7">
        <v>6</v>
      </c>
      <c r="C8" s="13">
        <f>IF(AND(C7&lt;&gt;"",D7&lt;&gt;"",D8&lt;&gt;""),C7+D7,"")</f>
        <v>44556</v>
      </c>
      <c r="D8" s="9">
        <v>15</v>
      </c>
      <c r="E8" s="10">
        <f>IF(AND(C8&lt;&gt;"",D8&lt;&gt;""),C8+D8-1,"")</f>
        <v>44570</v>
      </c>
      <c r="F8" s="7">
        <v>0</v>
      </c>
      <c r="G8" s="11" t="s">
        <v>108</v>
      </c>
      <c r="H8" s="9"/>
      <c r="I8" s="12" t="s">
        <v>113</v>
      </c>
    </row>
    <row r="9" spans="2:10">
      <c r="B9" s="7">
        <v>7</v>
      </c>
      <c r="C9" s="13">
        <f>IF(AND(C8&lt;&gt;"",D8&lt;&gt;"",D9&lt;&gt;""),C8+D8,"")</f>
        <v>44571</v>
      </c>
      <c r="D9" s="9">
        <v>15</v>
      </c>
      <c r="E9" s="10">
        <f>IF(AND(C9&lt;&gt;"",D9&lt;&gt;""),C9+D9-1,"")</f>
        <v>44585</v>
      </c>
      <c r="F9" s="7">
        <v>0</v>
      </c>
      <c r="G9" s="11" t="s">
        <v>108</v>
      </c>
      <c r="H9" s="9"/>
      <c r="I9" s="12" t="s">
        <v>114</v>
      </c>
    </row>
    <row r="10" spans="2:10">
      <c r="B10" s="7">
        <v>8</v>
      </c>
      <c r="C10" s="13">
        <f t="shared" ref="C10:C12" si="0">IF(AND(C9&lt;&gt;"",D9&lt;&gt;"",D10&lt;&gt;""),C9+D9,"")</f>
        <v>44586</v>
      </c>
      <c r="D10" s="9">
        <v>7</v>
      </c>
      <c r="E10" s="10">
        <f t="shared" ref="E10:E12" si="1">IF(AND(C10&lt;&gt;"",D10&lt;&gt;""),C10+D10-1,"")</f>
        <v>44592</v>
      </c>
      <c r="F10" s="7">
        <v>0</v>
      </c>
      <c r="G10" s="11" t="s">
        <v>108</v>
      </c>
      <c r="H10" s="9"/>
      <c r="I10" s="47" t="s">
        <v>115</v>
      </c>
    </row>
    <row r="11" spans="2:10">
      <c r="B11" s="7" t="str">
        <f t="shared" ref="B10:B12" si="2">IF(AND(C11&lt;&gt;"",D11&lt;&gt;""),B10+1,"")</f>
        <v/>
      </c>
      <c r="C11" s="13" t="str">
        <f t="shared" si="0"/>
        <v/>
      </c>
      <c r="D11" s="9"/>
      <c r="E11" s="10" t="str">
        <f t="shared" si="1"/>
        <v/>
      </c>
      <c r="F11" s="7" t="str">
        <f>IF(B11="","",SUMIF(#REF!,Sprints!B11,#REF!))</f>
        <v/>
      </c>
      <c r="G11" s="11" t="str">
        <f t="shared" ref="G10:G12" si="3">IF(AND(OR(G10="Planned",G10="Ongoing"),D11&lt;&gt;""),"Planned","Unplanned")</f>
        <v>Unplanned</v>
      </c>
      <c r="H11" s="9"/>
      <c r="I11" s="12"/>
    </row>
    <row r="12" spans="2:10">
      <c r="B12" s="7" t="str">
        <f t="shared" si="2"/>
        <v/>
      </c>
      <c r="C12" s="13" t="str">
        <f t="shared" si="0"/>
        <v/>
      </c>
      <c r="D12" s="9"/>
      <c r="E12" s="10" t="str">
        <f t="shared" si="1"/>
        <v/>
      </c>
      <c r="F12" s="7" t="str">
        <f>IF(B12="","",SUMIF(#REF!,Sprints!B12,#REF!))</f>
        <v/>
      </c>
      <c r="G12" s="11" t="str">
        <f t="shared" si="3"/>
        <v>Unplanned</v>
      </c>
      <c r="H12" s="9"/>
      <c r="I12" s="12"/>
    </row>
    <row r="13" spans="2:10">
      <c r="B13" s="11"/>
      <c r="C13" s="11"/>
      <c r="D13" s="14"/>
      <c r="E13" s="15" t="s">
        <v>116</v>
      </c>
      <c r="F13" s="7"/>
      <c r="G13" s="11"/>
      <c r="H13" s="9"/>
      <c r="I13" s="16"/>
    </row>
  </sheetData>
  <conditionalFormatting sqref="F13">
    <cfRule type="expression" dxfId="17" priority="18" stopIfTrue="1">
      <formula>$G13="Planned"</formula>
    </cfRule>
    <cfRule type="expression" dxfId="16" priority="19" stopIfTrue="1">
      <formula>$G13="Ongoing"</formula>
    </cfRule>
  </conditionalFormatting>
  <conditionalFormatting sqref="G3:G8 G10:G12">
    <cfRule type="expression" dxfId="15" priority="20" stopIfTrue="1">
      <formula>$G3="Planned"</formula>
    </cfRule>
    <cfRule type="expression" dxfId="14" priority="21" stopIfTrue="1">
      <formula>$G3="Ongoing"</formula>
    </cfRule>
    <cfRule type="cellIs" dxfId="13" priority="22" stopIfTrue="1" operator="equal">
      <formula>"Unplanned"</formula>
    </cfRule>
  </conditionalFormatting>
  <conditionalFormatting sqref="H3:I8 B3:F3 B11:F12 H10:I12 B4:C8 E4:E8 B10:E10">
    <cfRule type="expression" dxfId="12" priority="23" stopIfTrue="1">
      <formula>OR($G3="Planned",$G3="Unplanned")</formula>
    </cfRule>
    <cfRule type="expression" dxfId="11" priority="24" stopIfTrue="1">
      <formula>$G3="Ongoing"</formula>
    </cfRule>
  </conditionalFormatting>
  <conditionalFormatting sqref="G9">
    <cfRule type="expression" dxfId="10" priority="13" stopIfTrue="1">
      <formula>$G9="Planned"</formula>
    </cfRule>
    <cfRule type="expression" dxfId="9" priority="14" stopIfTrue="1">
      <formula>$G9="Ongoing"</formula>
    </cfRule>
    <cfRule type="cellIs" dxfId="8" priority="15" stopIfTrue="1" operator="equal">
      <formula>"Unplanned"</formula>
    </cfRule>
  </conditionalFormatting>
  <conditionalFormatting sqref="H9:I9 B9:C9 E9">
    <cfRule type="expression" dxfId="7" priority="16" stopIfTrue="1">
      <formula>OR($G9="Planned",$G9="Unplanned")</formula>
    </cfRule>
    <cfRule type="expression" dxfId="6" priority="17" stopIfTrue="1">
      <formula>$G9="Ongoing"</formula>
    </cfRule>
  </conditionalFormatting>
  <conditionalFormatting sqref="D4">
    <cfRule type="expression" dxfId="5" priority="11" stopIfTrue="1">
      <formula>OR($G4="Planned",$G4="Unplanned")</formula>
    </cfRule>
    <cfRule type="expression" dxfId="4" priority="12" stopIfTrue="1">
      <formula>$G4="Ongoing"</formula>
    </cfRule>
  </conditionalFormatting>
  <conditionalFormatting sqref="D5:D9">
    <cfRule type="expression" dxfId="3" priority="3" stopIfTrue="1">
      <formula>OR($G5="Planned",$G5="Unplanned")</formula>
    </cfRule>
    <cfRule type="expression" dxfId="2" priority="4" stopIfTrue="1">
      <formula>$G5="Ongoing"</formula>
    </cfRule>
  </conditionalFormatting>
  <conditionalFormatting sqref="F4:F10">
    <cfRule type="expression" dxfId="1" priority="1" stopIfTrue="1">
      <formula>OR($G4="Planned",$G4="Unplanned")</formula>
    </cfRule>
    <cfRule type="expression" dxfId="0" priority="2" stopIfTrue="1">
      <formula>$G4="Ongoing"</formula>
    </cfRule>
  </conditionalFormatting>
  <dataValidations count="1">
    <dataValidation type="list" allowBlank="1" showInputMessage="1" showErrorMessage="1" sqref="G3:G12" xr:uid="{C2AFDFC7-E753-424B-87CB-1A91C6A6659B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CF1B290F91CB4695BCB9E07590B34E" ma:contentTypeVersion="8" ma:contentTypeDescription="Crear nuevo documento." ma:contentTypeScope="" ma:versionID="3cabf0f77ea520b92ca4b52b4b9306c1">
  <xsd:schema xmlns:xsd="http://www.w3.org/2001/XMLSchema" xmlns:xs="http://www.w3.org/2001/XMLSchema" xmlns:p="http://schemas.microsoft.com/office/2006/metadata/properties" xmlns:ns3="4339c887-7e7e-4094-b368-48139e5588e6" xmlns:ns4="fa871293-5eaf-4f52-aa85-515367615801" targetNamespace="http://schemas.microsoft.com/office/2006/metadata/properties" ma:root="true" ma:fieldsID="e2ae8ea24494e442f7ddafef7b3a6446" ns3:_="" ns4:_="">
    <xsd:import namespace="4339c887-7e7e-4094-b368-48139e5588e6"/>
    <xsd:import namespace="fa871293-5eaf-4f52-aa85-515367615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9c887-7e7e-4094-b368-48139e558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71293-5eaf-4f52-aa85-515367615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984FC7-40EE-4124-BED3-A45A92E4D38E}"/>
</file>

<file path=customXml/itemProps2.xml><?xml version="1.0" encoding="utf-8"?>
<ds:datastoreItem xmlns:ds="http://schemas.openxmlformats.org/officeDocument/2006/customXml" ds:itemID="{09C248EF-06C8-4C36-9B37-2C0C7ACB531F}"/>
</file>

<file path=customXml/itemProps3.xml><?xml version="1.0" encoding="utf-8"?>
<ds:datastoreItem xmlns:ds="http://schemas.openxmlformats.org/officeDocument/2006/customXml" ds:itemID="{B4DC628B-7A19-42CC-B480-75D307807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M. Briceño Q.</dc:creator>
  <cp:keywords/>
  <dc:description/>
  <cp:lastModifiedBy/>
  <cp:revision/>
  <dcterms:created xsi:type="dcterms:W3CDTF">2021-10-13T15:44:09Z</dcterms:created>
  <dcterms:modified xsi:type="dcterms:W3CDTF">2022-02-03T21:12:00Z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0x01010083CF1B290F91CB4695BCB9E07590B34E</vt:lpwstr>
  </property>
</Properties>
</file>