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BOM" sheetId="1" r:id="rId4"/>
    <sheet state="visible" name="Estimating Quantities" sheetId="2" r:id="rId5"/>
    <sheet state="visible" name="Exploring Options" sheetId="3" r:id="rId6"/>
  </sheets>
  <definedNames/>
  <calcPr/>
</workbook>
</file>

<file path=xl/sharedStrings.xml><?xml version="1.0" encoding="utf-8"?>
<sst xmlns="http://schemas.openxmlformats.org/spreadsheetml/2006/main" count="589" uniqueCount="185">
  <si>
    <t>This sheet is the BOM for the small wind turbine battery charger PCB. All of these components can be found on Digikey except for the very first row, which is only available on Mouser. Quantity is intelligently over-estimated so we can assume some parts will fail or get lost and still be able to make the board. See the other sheets in this document for the raw component quantities listed in the schematic.</t>
  </si>
  <si>
    <t>Row</t>
  </si>
  <si>
    <t>Checked</t>
  </si>
  <si>
    <t>Part Name</t>
  </si>
  <si>
    <t>Quantity</t>
  </si>
  <si>
    <t>Supplier</t>
  </si>
  <si>
    <t>Link</t>
  </si>
  <si>
    <t>Datasheet</t>
  </si>
  <si>
    <t>Price per ($)</t>
  </si>
  <si>
    <t>Total price ($)</t>
  </si>
  <si>
    <t>UC2844</t>
  </si>
  <si>
    <t>Mouser</t>
  </si>
  <si>
    <t>https://www.mouser.com/ProductDetail/Texas-Instruments/UC2844AD8?qs=xJkDX%2FqrskO30lVwYIVmGA%3D%3D</t>
  </si>
  <si>
    <t>https://www.ti.com/lit/ds/symlink/uc2844a.pdf</t>
  </si>
  <si>
    <t>SPDT Relay</t>
  </si>
  <si>
    <t>Digikey</t>
  </si>
  <si>
    <t>https://www.digikey.com/en/products/detail/omron-electronics-inc-emc-div/G5LE-1-VDDC12/1815685</t>
  </si>
  <si>
    <t>https://omronfs.omron.com/en_US/ecb/products/pdf/en-g5le.pdf</t>
  </si>
  <si>
    <t>Manual Switch</t>
  </si>
  <si>
    <t>https://www.digikey.com/en/products/detail/e-switch/100SP1T1B4M2QE/378824</t>
  </si>
  <si>
    <t>Terminal Block 2 Pin F</t>
  </si>
  <si>
    <t>https://www.digikey.com/en/products/detail/cui-devices/TBP01R1-508-02BE/10238383</t>
  </si>
  <si>
    <t>Terminal Block 2 Pin M</t>
  </si>
  <si>
    <t>https://www.digikey.com/en/products/detail/cui-devices/TBP01P1-508-02BE/10238367</t>
  </si>
  <si>
    <t>Terminal Block 3 Pin F</t>
  </si>
  <si>
    <t>https://www.digikey.com/en/products/detail/cui-devices/TBP01R1-508-03BE/10238384</t>
  </si>
  <si>
    <t>Terminal Block 3 Pin M</t>
  </si>
  <si>
    <t>https://www.digikey.com/en/products/detail/cui-devices/TBP01P1-508-03BE/10238368</t>
  </si>
  <si>
    <t>Power Inductor 330uH</t>
  </si>
  <si>
    <t>https://www.digikey.com/en/products/detail/murata-power-solutions-inc/60B334C/3178535</t>
  </si>
  <si>
    <t>https://search.murata.co.jp/Ceramy/image/img/P02A/kmp_6000b.pdf</t>
  </si>
  <si>
    <t>Bridge Rectifer Diode</t>
  </si>
  <si>
    <t>https://www.digikey.com/en/products/detail/onsemi/FSV10150V/5306658</t>
  </si>
  <si>
    <t>https://www.onsemi.com/pdf/datasheet/fsv10150v-d.pdf</t>
  </si>
  <si>
    <t>Switching MOSFET</t>
  </si>
  <si>
    <t>https://www.digikey.com/en/products/detail/onsemi/FDP61N20/1217877</t>
  </si>
  <si>
    <t>https://www.onsemi.com/pdf/datasheet/fdp61n20-d.pdf</t>
  </si>
  <si>
    <t>Op Amp Quad</t>
  </si>
  <si>
    <t>https://www.digikey.com/en/products/detail/texas-instruments/TLV9064IDR/7931882</t>
  </si>
  <si>
    <t>https://www.ti.com/lit/ds/symlink/tlv9064.pdf</t>
  </si>
  <si>
    <t>Fuse Holder, 5x20mm</t>
  </si>
  <si>
    <t>https://www.digikey.com/en/products/detail/keystone-electronics/4527/8397</t>
  </si>
  <si>
    <t>1.5A Fuse, 5x20mm</t>
  </si>
  <si>
    <t>https://www.digikey.com/en/products/detail/bel-fuse-inc/5MF-1-5-R/1009035</t>
  </si>
  <si>
    <t>SPI 10-bit DAC</t>
  </si>
  <si>
    <t>https://www.digikey.com/en/products/detail/microchip-technology/MCP4716A1T-E-CH/2665073</t>
  </si>
  <si>
    <t>https://ww1.microchip.com/downloads/en/DeviceDoc/22272C.pdf</t>
  </si>
  <si>
    <t>I2C 10-bit ADC Address 5</t>
  </si>
  <si>
    <t>https://www.digikey.com/en/products/detail/microchip-technology/MCP3021A5T-E-OT/593685</t>
  </si>
  <si>
    <t>https://ww1.microchip.com/downloads/aemDocuments/documents/APID/ProductDocuments/DataSheets/20001805C.pdf</t>
  </si>
  <si>
    <t>I2C 10-bit ADC Address 2</t>
  </si>
  <si>
    <t>https://www.digikey.com/en/products/detail/microchip-technology/MCP3021A2T-E-OT/2601424</t>
  </si>
  <si>
    <t>Orange LEDs</t>
  </si>
  <si>
    <t>https://www.digikey.com/en/products/detail/liteon/LTST-C191KFKT/386833</t>
  </si>
  <si>
    <t>Green LEDs</t>
  </si>
  <si>
    <t>https://www.digikey.com/en/products/detail/liteon/LTST-C191KGKT/386835</t>
  </si>
  <si>
    <t>Red LEDs</t>
  </si>
  <si>
    <t>https://www.digikey.com/en/products/detail/liteon/LTST-C191KRKT/386837</t>
  </si>
  <si>
    <t>5V Linear Regulator</t>
  </si>
  <si>
    <t>https://www.digikey.com/en/products/detail/diodes-incorporated/AZ1117IH-5-0TRG1/5699673</t>
  </si>
  <si>
    <t>https://www.diodes.com/assets/Datasheets/AZ1117I.pdf</t>
  </si>
  <si>
    <t>Dump Load Resistor</t>
  </si>
  <si>
    <t>https://www.digikey.com/en/products/detail/vishay-huntington-electric-inc/FVE030020E16R0KE/269993</t>
  </si>
  <si>
    <t>High Side Gate Driver Opt. 2</t>
  </si>
  <si>
    <t>https://www.digikey.com/en/products/detail/analog-devices-inc/LTC4440ES6-TRMPBF/1116021</t>
  </si>
  <si>
    <t>https://www.analog.com/media/en/technical-documentation/data-sheets/4440fb.pdf</t>
  </si>
  <si>
    <t>2-pin Jumpers</t>
  </si>
  <si>
    <t>https://www.digikey.com/en/products/detail/sullins-connector-solutions/QPC02SXGN-RC/2618262</t>
  </si>
  <si>
    <t>Differential Amplifier Opt. 2</t>
  </si>
  <si>
    <t>https://www.digikey.com/en/products/detail/texas-instruments/INA240A1DR/8538109</t>
  </si>
  <si>
    <t>https://www.ti.com/lit/ds/symlink/ina240.pdf</t>
  </si>
  <si>
    <t>200uF Aluminum Capacitor</t>
  </si>
  <si>
    <t>https://www.digikey.com/en/products/detail/chemi-con/EGXF101ELL201MK25S/6204522</t>
  </si>
  <si>
    <t>10uF Aluminum Capacitor</t>
  </si>
  <si>
    <t>https://www.digikey.com/en/products/detail/kemet/ESK106M100AE3EA/9448267</t>
  </si>
  <si>
    <t>10mOhm 1206 Resistor</t>
  </si>
  <si>
    <t>https://www.digikey.com/en/products/detail/thin-film-technology-corp/D1MPC1206QR010FF-T5/16735470</t>
  </si>
  <si>
    <t>Relay MOSFET</t>
  </si>
  <si>
    <t>https://www.digikey.com/en/products/detail/rohm-semiconductor/RUC002N05T116/4004578</t>
  </si>
  <si>
    <t>https://fscdn.rohm.com/en/products/databook/datasheet/discrete/transistor/mosfet/ruc002n05t116-e.pdf</t>
  </si>
  <si>
    <t>10uF Jumper Capacitor</t>
  </si>
  <si>
    <t>https://www.digikey.com/en/products/detail/nichicon/UVY2C100MPD1TD/4329161</t>
  </si>
  <si>
    <t>Relay Diode</t>
  </si>
  <si>
    <t>https://www.digikey.com/en/products/detail/onsemi/SS16HE/6009695</t>
  </si>
  <si>
    <t>https://www.onsemi.com/pdf/datasheet/ss13he-d.pdf</t>
  </si>
  <si>
    <t>10uF 0805 Capacitor</t>
  </si>
  <si>
    <t>https://www.digikey.com/en/products/detail/murata-electronics/GRM21BR61H106KE43L/10326316</t>
  </si>
  <si>
    <t>1uF 0805 Capacitor</t>
  </si>
  <si>
    <t>https://www.digikey.com/en/products/detail/samsung-electro-mechanics/CL21B105KBFNNNG/3894467</t>
  </si>
  <si>
    <t>0.1uF 0805 Capacitor</t>
  </si>
  <si>
    <t>https://www.digikey.com/en/products/detail/samsung-electro-mechanics/CL21B104KBCNNNC/3886661</t>
  </si>
  <si>
    <t>470nF 0805 Capacitor</t>
  </si>
  <si>
    <t>https://www.digikey.com/en/products/detail/taiyo-yuden/UMK212B7474KG-T/930640</t>
  </si>
  <si>
    <t>33nF 0805 Capacitor</t>
  </si>
  <si>
    <t>https://www.digikey.com/en/products/detail/tdk-corporation/C2012C0G1H333J125AA/2732958</t>
  </si>
  <si>
    <t>2.2nF 0805 Capacitor</t>
  </si>
  <si>
    <t>https://www.digikey.com/en/products/detail/samsung-electro-mechanics/CL21C222JBFNNNG/3894586</t>
  </si>
  <si>
    <t>4.7k Ohm 0805 Resistor</t>
  </si>
  <si>
    <t>https://www.digikey.com/en/products/detail/te-connectivity-passive-product/CRGCQ0805J4K7/8576740</t>
  </si>
  <si>
    <t>12k Ohm 0805 Resistor</t>
  </si>
  <si>
    <t>https://www.digikey.com/en/products/detail/yageo/RC0805FR-0712KL/727568</t>
  </si>
  <si>
    <t>3k Ohm 0805 Resistor</t>
  </si>
  <si>
    <t>https://www.digikey.com/en/products/detail/yageo/RC0805FR-103KL/14286566</t>
  </si>
  <si>
    <t>82k Ohm 0805 Resistor</t>
  </si>
  <si>
    <t>https://www.digikey.com/en/products/detail/panasonic-electronic-components/ERA-6AEB823V/1465795</t>
  </si>
  <si>
    <t>13k Ohm 0805 Resistor</t>
  </si>
  <si>
    <t>https://www.digikey.com/en/products/detail/panasonic-electronic-components/ERJ-PB6B1302V/6213503</t>
  </si>
  <si>
    <t>200 Ohm 0805 Resistor</t>
  </si>
  <si>
    <t>https://www.digikey.com/en/products/detail/yageo/RC0805FR-10200RL/14286525</t>
  </si>
  <si>
    <t>1k Ohm 0805 Resistor</t>
  </si>
  <si>
    <t>https://www.digikey.com/en/products/detail/yageo/RC0805FR-131KL/13694082</t>
  </si>
  <si>
    <t>10 Ohm 0805 Resistor</t>
  </si>
  <si>
    <t>https://www.digikey.com/en/products/detail/rohm-semiconductor/ESR10EZPF10R0/1983483</t>
  </si>
  <si>
    <t>300 Ohm 0805 Resistor</t>
  </si>
  <si>
    <t>https://www.digikey.com/en/products/detail/yageo/RC0805JR-07300RL/728307</t>
  </si>
  <si>
    <t>130 Ohm 0805 Resistor</t>
  </si>
  <si>
    <t>https://www.digikey.com/en/products/detail/yageo/RC0805JR-07130RL/728251</t>
  </si>
  <si>
    <t>255 Ohm 0805 Resistor</t>
  </si>
  <si>
    <t>https://www.digikey.com/en/products/detail/yageo/RC0805FR-07255RL/727769</t>
  </si>
  <si>
    <t>1.27k Ohm 0805 Resistor</t>
  </si>
  <si>
    <t>https://www.digikey.com/en/products/detail/yageo/RC0805FR-071K27L/727475</t>
  </si>
  <si>
    <t>7.87k Ohm 0805 Resistor</t>
  </si>
  <si>
    <t>https://www.digikey.com/en/products/detail/yageo/RC0805FR-077K87L/728122</t>
  </si>
  <si>
    <t>Total:</t>
  </si>
  <si>
    <t>This sheet is the BOM for the small wind turbine battery charger PCB. I have specced components for ~2A maximum current draw into a 12V marine battery. All of these components can be found on Digikey unless otherwise noted. Quantity is required for making one PCB; it is the actual components listed in the schematic. We may want to order enough for 2 PCB's.</t>
  </si>
  <si>
    <t>Quantity (including extras of small and cheap components)</t>
  </si>
  <si>
    <t>Price (including extras of small and cheap components)</t>
  </si>
  <si>
    <t>Quantity (including enough for 2 PCBs and some extras)</t>
  </si>
  <si>
    <t>Price (including enough for 2 PCBs and some extras)</t>
  </si>
  <si>
    <t>This sheet is the BOM for the small wind turbine battery charger PCB. I have specced components for ~2A maximum current draw into a 12V marine battery. All of these components can be found on Digikey unless otherwise noted. Quantity is required for making one PCB; it is the actual components listed in the schematic. We may want to order enough for 2 PCB's. Most Amazon items have enough for multiple PCB's, because they come in larger packs.</t>
  </si>
  <si>
    <t>Footprint</t>
  </si>
  <si>
    <t>Notes</t>
  </si>
  <si>
    <t>12V, 33mA</t>
  </si>
  <si>
    <t>3 Phase Bridge Rectifier</t>
  </si>
  <si>
    <t>https://www.digikey.com/en/products/detail/micro-commercial-co/3GBJ3516-BP/7681643</t>
  </si>
  <si>
    <t>https://www.mccsemi.com/pdf/Products/3GBJ3508~3GBJ3516(TSB-5).pdf</t>
  </si>
  <si>
    <t>NOT USING! Will make own using 6 diodes. Can go cheaper by replacing with single diodes, but with much less current rating</t>
  </si>
  <si>
    <t>Amazon</t>
  </si>
  <si>
    <t>https://www.amazon.com/LM-YN-Wirewound-Electronic-Aluminium/dp/B076W9HJFS/ref=sr_1_2?crid=AHDW6FZVWV3K&amp;keywords=power+resistor+15+ohm+100+watt&amp;qid=1687315509&amp;sprefix=power+resistor+15ohm+100watt%2Caps%2C93&amp;sr=8-2</t>
  </si>
  <si>
    <t>Amazon. Pack of 2. Can go cheaper by getting one instead of two. Nice to have a backup though</t>
  </si>
  <si>
    <t>Heat Sink For Resistor</t>
  </si>
  <si>
    <t>https://www.amazon.com/Nxtop-Aluminium-Radiator-Heatsink-100x25x10mm/dp/B07D9ZTTN2/ref=d_m_crc_dp_lf_d_t1_vft_none_sccl_3_8/130-0639540-3569060?pd_rd_w=l8GoS&amp;content-id=amzn1.sym.5d471845-5073-424b-b27b-c0676f48a016&amp;pf_rd_p=5d471845-5073-424b-b27b-c0676f48a016&amp;pf_rd_r=V5QC95NF098R219S5NEB&amp;pd_rd_wg=9XKOJ&amp;pd_rd_r=0f8094ba-a80e-4bc0-8e91-c14c8b4b614d&amp;pd_rd_i=B07D9ZTTN2&amp;psc=1</t>
  </si>
  <si>
    <t>Amazon. Pack of 5.</t>
  </si>
  <si>
    <t>Only rated for up to 28V DC, but we're giving it ~50V. I'm sure it will be fine. I can't exactly find one that's better.</t>
  </si>
  <si>
    <t>Output Isense Resistor</t>
  </si>
  <si>
    <t>https://www.digikey.com/en/products/detail/bourns-inc/CRA2512-FZ-R100ELF/1775034</t>
  </si>
  <si>
    <t>Peak Isense Resistor</t>
  </si>
  <si>
    <t>https://www.digikey.com/en/products/detail/bourns-inc/CRE2512-FZ-R005E-3/4900061</t>
  </si>
  <si>
    <t>Output Capacitor 100uF</t>
  </si>
  <si>
    <t>https://www.digikey.com/en/products/detail/rubycon/50YXJ100MT78X11-5/3134938</t>
  </si>
  <si>
    <t>Can get wayyy higher capacitance for cheap</t>
  </si>
  <si>
    <t>Power Inductor 220uH</t>
  </si>
  <si>
    <t>https://www.digikey.com/en/products/detail/abracon-llc/AIRD-02-221K/2660709</t>
  </si>
  <si>
    <t>I feel good about this one</t>
  </si>
  <si>
    <t>Datasheet frequency graph is in kHz, not Hz</t>
  </si>
  <si>
    <t>Buck Converter Diode</t>
  </si>
  <si>
    <t>https://www.digikey.com/en/products/detail/taiwan-semiconductor-corporation/S5KB/7368757</t>
  </si>
  <si>
    <t>Same as used in Power Electronics</t>
  </si>
  <si>
    <t>Differential Amplifier</t>
  </si>
  <si>
    <t>https://www.digikey.com/en/products/detail/analog-devices-inc/AD8276BRMZ-R7/2057776</t>
  </si>
  <si>
    <t>https://www.analog.com/media/en/technical-documentation/data-sheets/AD8276_8277.pdf</t>
  </si>
  <si>
    <t>Unity Gain. Make sure to connect the SENSE pin with the OUT pin</t>
  </si>
  <si>
    <t>High slew rate, high gain bandwidth product</t>
  </si>
  <si>
    <t>Component Sockets</t>
  </si>
  <si>
    <t>https://www.digikey.com/en/products/detail/mill-max-manufacturing-corp/0660-0-15-80-30-84-10-0/2639489</t>
  </si>
  <si>
    <t>Optional. Getting a few extra because they're cheap. Really, we'll need ~18 of them. Actually, let's just through-hole these guys</t>
  </si>
  <si>
    <t>UC2844A is an improved version of the UC2844</t>
  </si>
  <si>
    <t>M+F Headers+Jumper Kit</t>
  </si>
  <si>
    <t>https://www.amazon.com/WayinTop-Connectors-Assortment-Computer-Straight/dp/B0868LCCY4</t>
  </si>
  <si>
    <t>Contains Male headers, female sockets, and 2-pin plastic jumper thingies</t>
  </si>
  <si>
    <t>Optional but still fun</t>
  </si>
  <si>
    <t>Optional. Address #5 (default)</t>
  </si>
  <si>
    <t>Optional. Address #2 (must be different from above because of I2C addressing)</t>
  </si>
  <si>
    <t>Recommended no higher than 15V input voltage. Absolute maximum rating 18V.</t>
  </si>
  <si>
    <t>3.3V Zener Diode</t>
  </si>
  <si>
    <t>https://www.digikey.com/en/products/detail/nexperia-usa-inc/BZX84-C3V3-235/1156089</t>
  </si>
  <si>
    <t>Stupid idea</t>
  </si>
  <si>
    <t>High Side Gate Driver</t>
  </si>
  <si>
    <t>https://www.digikey.com/en/products/detail/infineon-technologies/IRS10752LTRPBF/5034414</t>
  </si>
  <si>
    <t>https://www.infineon.com/dgdl/irs10752lpbf.pdf?fileId=5546d462533600a40153567308ca276d</t>
  </si>
  <si>
    <t>Max 120V. See diagram for how to connect using bootstrap diode and capacitor. 160mA for gate drive resistor. Use NMOS because it has lower RDS_on. Ideally, it would be able to source a higher current, but I can't find any of those on digikey.</t>
  </si>
  <si>
    <t>Yeah, it's expensive for 300W of dissipation</t>
  </si>
  <si>
    <t>Max 80V. Can drive up to 2.4A, which would greatly decrease the switching time.</t>
  </si>
  <si>
    <t>Buying one more saves on bulk order</t>
  </si>
  <si>
    <r>
      <rPr/>
      <t xml:space="preserve">Alternate 1206 Package C0G: </t>
    </r>
    <r>
      <rPr>
        <color rgb="FF1155CC"/>
        <u/>
      </rPr>
      <t>https://www.digikey.com/en/products/detail/murata-electronics/GRM31C5C1E474JE01L/16033870</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</si>
</sst>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b/>
      <color theme="1"/>
      <name val="Arial"/>
      <scheme val="minor"/>
    </font>
    <font>
      <u/>
      <color rgb="FF0000FF"/>
    </font>
    <font>
      <u/>
      <color rgb="FF0000FF"/>
    </font>
    <font>
      <u/>
      <color rgb="FF0000FF"/>
    </font>
    <font/>
    <font>
      <u/>
      <color rgb="FF0000FF"/>
    </font>
  </fonts>
  <fills count="5">
    <fill>
      <patternFill patternType="none"/>
    </fill>
    <fill>
      <patternFill patternType="lightGray"/>
    </fill>
    <fill>
      <patternFill patternType="solid">
        <fgColor rgb="FF00FF00"/>
        <bgColor rgb="FF00FF00"/>
      </patternFill>
    </fill>
    <fill>
      <patternFill patternType="solid">
        <fgColor rgb="FFEFEFEF"/>
        <bgColor rgb="FFEFEFEF"/>
      </patternFill>
    </fill>
    <fill>
      <patternFill patternType="solid">
        <fgColor rgb="FFD9D9D9"/>
        <bgColor rgb="FFD9D9D9"/>
      </patternFill>
    </fill>
  </fills>
  <borders count="4">
    <border/>
    <border>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1" fillId="0" fontId="2" numFmtId="0" xfId="0" applyAlignment="1" applyBorder="1" applyFont="1">
      <alignment readingOrder="0"/>
    </xf>
    <xf borderId="2" fillId="0" fontId="2" numFmtId="0" xfId="0" applyAlignment="1" applyBorder="1" applyFont="1">
      <alignment readingOrder="0"/>
    </xf>
    <xf borderId="0" fillId="0" fontId="1" numFmtId="0" xfId="0" applyAlignment="1" applyFont="1">
      <alignment readingOrder="0"/>
    </xf>
    <xf borderId="0" fillId="2" fontId="1" numFmtId="0" xfId="0" applyAlignment="1" applyFill="1" applyFont="1">
      <alignment readingOrder="0"/>
    </xf>
    <xf borderId="0" fillId="0" fontId="3" numFmtId="0" xfId="0" applyAlignment="1" applyFont="1">
      <alignment readingOrder="0"/>
    </xf>
    <xf borderId="3" fillId="0" fontId="1" numFmtId="0" xfId="0" applyAlignment="1" applyBorder="1" applyFont="1">
      <alignment readingOrder="0"/>
    </xf>
    <xf borderId="0" fillId="0" fontId="1" numFmtId="0" xfId="0" applyFont="1"/>
    <xf borderId="0" fillId="0" fontId="4" numFmtId="0" xfId="0" applyAlignment="1" applyFont="1">
      <alignment readingOrder="0"/>
    </xf>
    <xf borderId="1" fillId="0" fontId="1" numFmtId="0" xfId="0" applyAlignment="1" applyBorder="1" applyFont="1">
      <alignment readingOrder="0"/>
    </xf>
    <xf borderId="1" fillId="0" fontId="5" numFmtId="0" xfId="0" applyAlignment="1" applyBorder="1" applyFont="1">
      <alignment readingOrder="0"/>
    </xf>
    <xf borderId="1" fillId="0" fontId="1" numFmtId="0" xfId="0" applyBorder="1" applyFont="1"/>
    <xf borderId="2" fillId="0" fontId="1" numFmtId="0" xfId="0" applyAlignment="1" applyBorder="1" applyFont="1">
      <alignment readingOrder="0"/>
    </xf>
    <xf borderId="0" fillId="0" fontId="2" numFmtId="0" xfId="0" applyAlignment="1" applyFont="1">
      <alignment readingOrder="0"/>
    </xf>
    <xf borderId="3" fillId="0" fontId="2" numFmtId="0" xfId="0" applyAlignment="1" applyBorder="1" applyFont="1">
      <alignment readingOrder="0"/>
    </xf>
    <xf borderId="3" fillId="3" fontId="2" numFmtId="0" xfId="0" applyAlignment="1" applyBorder="1" applyFill="1" applyFont="1">
      <alignment readingOrder="0" shrinkToFit="0" wrapText="1"/>
    </xf>
    <xf borderId="3" fillId="4" fontId="2" numFmtId="0" xfId="0" applyAlignment="1" applyBorder="1" applyFill="1" applyFont="1">
      <alignment readingOrder="0" shrinkToFit="0" wrapText="1"/>
    </xf>
    <xf borderId="3" fillId="0" fontId="6" numFmtId="0" xfId="0" applyBorder="1" applyFont="1"/>
    <xf borderId="2" fillId="0" fontId="6" numFmtId="0" xfId="0" applyBorder="1" applyFont="1"/>
    <xf borderId="3" fillId="3" fontId="1" numFmtId="0" xfId="0" applyAlignment="1" applyBorder="1" applyFont="1">
      <alignment readingOrder="0"/>
    </xf>
    <xf borderId="0" fillId="3" fontId="1" numFmtId="0" xfId="0" applyFont="1"/>
    <xf borderId="3" fillId="4" fontId="1" numFmtId="0" xfId="0" applyBorder="1" applyFont="1"/>
    <xf borderId="0" fillId="4" fontId="1" numFmtId="0" xfId="0" applyFont="1"/>
    <xf borderId="3" fillId="4" fontId="1" numFmtId="0" xfId="0" applyAlignment="1" applyBorder="1" applyFont="1">
      <alignment readingOrder="0"/>
    </xf>
    <xf borderId="2" fillId="3" fontId="1" numFmtId="0" xfId="0" applyAlignment="1" applyBorder="1" applyFont="1">
      <alignment readingOrder="0"/>
    </xf>
    <xf borderId="1" fillId="3" fontId="1" numFmtId="0" xfId="0" applyBorder="1" applyFont="1"/>
    <xf borderId="2" fillId="4" fontId="1" numFmtId="0" xfId="0" applyBorder="1" applyFont="1"/>
    <xf borderId="1" fillId="4" fontId="1" numFmtId="0" xfId="0" applyBorder="1" applyFont="1"/>
    <xf borderId="3" fillId="0" fontId="1" numFmtId="0" xfId="0" applyBorder="1" applyFont="1"/>
    <xf borderId="3" fillId="0" fontId="7" numFmtId="0" xfId="0" applyAlignment="1" applyBorder="1" applyFont="1">
      <alignment readingOrder="0"/>
    </xf>
  </cellXfs>
  <cellStyles count="1">
    <cellStyle xfId="0" name="Normal" builtinId="0"/>
  </cellStyles>
  <dxfs count="1">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igikey.com/en/products/detail/rohm-semiconductor/RUC002N05T116/4004578" TargetMode="External"/><Relationship Id="rId42" Type="http://schemas.openxmlformats.org/officeDocument/2006/relationships/hyperlink" Target="https://www.digikey.com/en/products/detail/nichicon/UVY2C100MPD1TD/4329161" TargetMode="External"/><Relationship Id="rId41" Type="http://schemas.openxmlformats.org/officeDocument/2006/relationships/hyperlink" Target="https://fscdn.rohm.com/en/products/databook/datasheet/discrete/transistor/mosfet/ruc002n05t116-e.pdf" TargetMode="External"/><Relationship Id="rId44" Type="http://schemas.openxmlformats.org/officeDocument/2006/relationships/hyperlink" Target="https://www.onsemi.com/pdf/datasheet/ss13he-d.pdf" TargetMode="External"/><Relationship Id="rId43" Type="http://schemas.openxmlformats.org/officeDocument/2006/relationships/hyperlink" Target="https://www.digikey.com/en/products/detail/onsemi/SS16HE/6009695" TargetMode="External"/><Relationship Id="rId46" Type="http://schemas.openxmlformats.org/officeDocument/2006/relationships/hyperlink" Target="https://www.digikey.com/en/products/detail/samsung-electro-mechanics/CL21B105KBFNNNG/3894467" TargetMode="External"/><Relationship Id="rId45" Type="http://schemas.openxmlformats.org/officeDocument/2006/relationships/hyperlink" Target="https://www.digikey.com/en/products/detail/murata-electronics/GRM21BR61H106KE43L/10326316" TargetMode="External"/><Relationship Id="rId1" Type="http://schemas.openxmlformats.org/officeDocument/2006/relationships/hyperlink" Target="https://www.mouser.com/ProductDetail/Texas-Instruments/UC2844AD8?qs=xJkDX%2FqrskO30lVwYIVmGA%3D%3D" TargetMode="External"/><Relationship Id="rId2" Type="http://schemas.openxmlformats.org/officeDocument/2006/relationships/hyperlink" Target="https://www.ti.com/lit/ds/symlink/uc2844a.pdf" TargetMode="External"/><Relationship Id="rId3" Type="http://schemas.openxmlformats.org/officeDocument/2006/relationships/hyperlink" Target="https://www.digikey.com/en/products/detail/omron-electronics-inc-emc-div/G5LE-1-VDDC12/1815685" TargetMode="External"/><Relationship Id="rId4" Type="http://schemas.openxmlformats.org/officeDocument/2006/relationships/hyperlink" Target="https://omronfs.omron.com/en_US/ecb/products/pdf/en-g5le.pdf" TargetMode="External"/><Relationship Id="rId9" Type="http://schemas.openxmlformats.org/officeDocument/2006/relationships/hyperlink" Target="https://www.digikey.com/en/products/detail/cui-devices/TBP01P1-508-03BE/10238368" TargetMode="External"/><Relationship Id="rId48" Type="http://schemas.openxmlformats.org/officeDocument/2006/relationships/hyperlink" Target="https://www.digikey.com/en/products/detail/taiyo-yuden/UMK212B7474KG-T/930640" TargetMode="External"/><Relationship Id="rId47" Type="http://schemas.openxmlformats.org/officeDocument/2006/relationships/hyperlink" Target="https://www.digikey.com/en/products/detail/samsung-electro-mechanics/CL21B104KBCNNNC/3886661" TargetMode="External"/><Relationship Id="rId49" Type="http://schemas.openxmlformats.org/officeDocument/2006/relationships/hyperlink" Target="https://www.digikey.com/en/products/detail/tdk-corporation/C2012C0G1H333J125AA/2732958" TargetMode="External"/><Relationship Id="rId5" Type="http://schemas.openxmlformats.org/officeDocument/2006/relationships/hyperlink" Target="https://www.digikey.com/en/products/detail/e-switch/100SP1T1B4M2QE/378824" TargetMode="External"/><Relationship Id="rId6" Type="http://schemas.openxmlformats.org/officeDocument/2006/relationships/hyperlink" Target="https://www.digikey.com/en/products/detail/cui-devices/TBP01R1-508-02BE/10238383" TargetMode="External"/><Relationship Id="rId7" Type="http://schemas.openxmlformats.org/officeDocument/2006/relationships/hyperlink" Target="https://www.digikey.com/en/products/detail/cui-devices/TBP01P1-508-02BE/10238367" TargetMode="External"/><Relationship Id="rId8" Type="http://schemas.openxmlformats.org/officeDocument/2006/relationships/hyperlink" Target="https://www.digikey.com/en/products/detail/cui-devices/TBP01R1-508-03BE/10238384" TargetMode="External"/><Relationship Id="rId31" Type="http://schemas.openxmlformats.org/officeDocument/2006/relationships/hyperlink" Target="https://www.digikey.com/en/products/detail/vishay-huntington-electric-inc/FVE030020E16R0KE/269993" TargetMode="External"/><Relationship Id="rId30" Type="http://schemas.openxmlformats.org/officeDocument/2006/relationships/hyperlink" Target="https://www.diodes.com/assets/Datasheets/AZ1117I.pdf" TargetMode="External"/><Relationship Id="rId33" Type="http://schemas.openxmlformats.org/officeDocument/2006/relationships/hyperlink" Target="https://www.analog.com/media/en/technical-documentation/data-sheets/4440fb.pdf" TargetMode="External"/><Relationship Id="rId32" Type="http://schemas.openxmlformats.org/officeDocument/2006/relationships/hyperlink" Target="https://www.digikey.com/en/products/detail/analog-devices-inc/LTC4440ES6-TRMPBF/1116021" TargetMode="External"/><Relationship Id="rId35" Type="http://schemas.openxmlformats.org/officeDocument/2006/relationships/hyperlink" Target="https://www.digikey.com/en/products/detail/texas-instruments/INA240A1DR/8538109" TargetMode="External"/><Relationship Id="rId34" Type="http://schemas.openxmlformats.org/officeDocument/2006/relationships/hyperlink" Target="https://www.digikey.com/en/products/detail/sullins-connector-solutions/QPC02SXGN-RC/2618262" TargetMode="External"/><Relationship Id="rId37" Type="http://schemas.openxmlformats.org/officeDocument/2006/relationships/hyperlink" Target="https://www.digikey.com/en/products/detail/chemi-con/EGXF101ELL201MK25S/6204522" TargetMode="External"/><Relationship Id="rId36" Type="http://schemas.openxmlformats.org/officeDocument/2006/relationships/hyperlink" Target="https://www.ti.com/lit/ds/symlink/ina240.pdf" TargetMode="External"/><Relationship Id="rId39" Type="http://schemas.openxmlformats.org/officeDocument/2006/relationships/hyperlink" Target="https://www.digikey.com/en/products/detail/thin-film-technology-corp/D1MPC1206QR010FF-T5/16735470" TargetMode="External"/><Relationship Id="rId38" Type="http://schemas.openxmlformats.org/officeDocument/2006/relationships/hyperlink" Target="https://www.digikey.com/en/products/detail/kemet/ESK106M100AE3EA/9448267" TargetMode="External"/><Relationship Id="rId62" Type="http://schemas.openxmlformats.org/officeDocument/2006/relationships/hyperlink" Target="https://www.digikey.com/en/products/detail/yageo/RC0805FR-071K27L/727475" TargetMode="External"/><Relationship Id="rId61" Type="http://schemas.openxmlformats.org/officeDocument/2006/relationships/hyperlink" Target="https://www.digikey.com/en/products/detail/yageo/RC0805FR-07255RL/727769" TargetMode="External"/><Relationship Id="rId20" Type="http://schemas.openxmlformats.org/officeDocument/2006/relationships/hyperlink" Target="https://www.digikey.com/en/products/detail/microchip-technology/MCP4716A1T-E-CH/2665073" TargetMode="External"/><Relationship Id="rId64" Type="http://schemas.openxmlformats.org/officeDocument/2006/relationships/drawing" Target="../drawings/drawing1.xml"/><Relationship Id="rId63" Type="http://schemas.openxmlformats.org/officeDocument/2006/relationships/hyperlink" Target="https://www.digikey.com/en/products/detail/yageo/RC0805FR-077K87L/728122" TargetMode="External"/><Relationship Id="rId22" Type="http://schemas.openxmlformats.org/officeDocument/2006/relationships/hyperlink" Target="https://www.digikey.com/en/products/detail/microchip-technology/MCP3021A5T-E-OT/593685" TargetMode="External"/><Relationship Id="rId21" Type="http://schemas.openxmlformats.org/officeDocument/2006/relationships/hyperlink" Target="https://ww1.microchip.com/downloads/en/DeviceDoc/22272C.pdf" TargetMode="External"/><Relationship Id="rId24" Type="http://schemas.openxmlformats.org/officeDocument/2006/relationships/hyperlink" Target="https://www.digikey.com/en/products/detail/microchip-technology/MCP3021A2T-E-OT/2601424" TargetMode="External"/><Relationship Id="rId23" Type="http://schemas.openxmlformats.org/officeDocument/2006/relationships/hyperlink" Target="https://ww1.microchip.com/downloads/aemDocuments/documents/APID/ProductDocuments/DataSheets/20001805C.pdf" TargetMode="External"/><Relationship Id="rId60" Type="http://schemas.openxmlformats.org/officeDocument/2006/relationships/hyperlink" Target="https://www.digikey.com/en/products/detail/yageo/RC0805JR-07130RL/728251" TargetMode="External"/><Relationship Id="rId26" Type="http://schemas.openxmlformats.org/officeDocument/2006/relationships/hyperlink" Target="https://www.digikey.com/en/products/detail/liteon/LTST-C191KFKT/386833" TargetMode="External"/><Relationship Id="rId25" Type="http://schemas.openxmlformats.org/officeDocument/2006/relationships/hyperlink" Target="https://ww1.microchip.com/downloads/aemDocuments/documents/APID/ProductDocuments/DataSheets/20001805C.pdf" TargetMode="External"/><Relationship Id="rId28" Type="http://schemas.openxmlformats.org/officeDocument/2006/relationships/hyperlink" Target="https://www.digikey.com/en/products/detail/liteon/LTST-C191KRKT/386837" TargetMode="External"/><Relationship Id="rId27" Type="http://schemas.openxmlformats.org/officeDocument/2006/relationships/hyperlink" Target="https://www.digikey.com/en/products/detail/liteon/LTST-C191KGKT/386835" TargetMode="External"/><Relationship Id="rId29" Type="http://schemas.openxmlformats.org/officeDocument/2006/relationships/hyperlink" Target="https://www.digikey.com/en/products/detail/diodes-incorporated/AZ1117IH-5-0TRG1/5699673" TargetMode="External"/><Relationship Id="rId51" Type="http://schemas.openxmlformats.org/officeDocument/2006/relationships/hyperlink" Target="https://www.digikey.com/en/products/detail/te-connectivity-passive-product/CRGCQ0805J4K7/8576740" TargetMode="External"/><Relationship Id="rId50" Type="http://schemas.openxmlformats.org/officeDocument/2006/relationships/hyperlink" Target="https://www.digikey.com/en/products/detail/samsung-electro-mechanics/CL21C222JBFNNNG/3894586" TargetMode="External"/><Relationship Id="rId53" Type="http://schemas.openxmlformats.org/officeDocument/2006/relationships/hyperlink" Target="https://www.digikey.com/en/products/detail/yageo/RC0805FR-103KL/14286566" TargetMode="External"/><Relationship Id="rId52" Type="http://schemas.openxmlformats.org/officeDocument/2006/relationships/hyperlink" Target="https://www.digikey.com/en/products/detail/yageo/RC0805FR-0712KL/727568" TargetMode="External"/><Relationship Id="rId11" Type="http://schemas.openxmlformats.org/officeDocument/2006/relationships/hyperlink" Target="https://search.murata.co.jp/Ceramy/image/img/P02A/kmp_6000b.pdf" TargetMode="External"/><Relationship Id="rId55" Type="http://schemas.openxmlformats.org/officeDocument/2006/relationships/hyperlink" Target="https://www.digikey.com/en/products/detail/panasonic-electronic-components/ERJ-PB6B1302V/6213503" TargetMode="External"/><Relationship Id="rId10" Type="http://schemas.openxmlformats.org/officeDocument/2006/relationships/hyperlink" Target="https://www.digikey.com/en/products/detail/murata-power-solutions-inc/60B334C/3178535" TargetMode="External"/><Relationship Id="rId54" Type="http://schemas.openxmlformats.org/officeDocument/2006/relationships/hyperlink" Target="https://www.digikey.com/en/products/detail/panasonic-electronic-components/ERA-6AEB823V/1465795" TargetMode="External"/><Relationship Id="rId13" Type="http://schemas.openxmlformats.org/officeDocument/2006/relationships/hyperlink" Target="https://www.onsemi.com/pdf/datasheet/fsv10150v-d.pdf" TargetMode="External"/><Relationship Id="rId57" Type="http://schemas.openxmlformats.org/officeDocument/2006/relationships/hyperlink" Target="https://www.digikey.com/en/products/detail/yageo/RC0805FR-131KL/13694082" TargetMode="External"/><Relationship Id="rId12" Type="http://schemas.openxmlformats.org/officeDocument/2006/relationships/hyperlink" Target="https://www.digikey.com/en/products/detail/onsemi/FSV10150V/5306658" TargetMode="External"/><Relationship Id="rId56" Type="http://schemas.openxmlformats.org/officeDocument/2006/relationships/hyperlink" Target="https://www.digikey.com/en/products/detail/yageo/RC0805FR-10200RL/14286525" TargetMode="External"/><Relationship Id="rId15" Type="http://schemas.openxmlformats.org/officeDocument/2006/relationships/hyperlink" Target="https://www.onsemi.com/pdf/datasheet/fdp61n20-d.pdf" TargetMode="External"/><Relationship Id="rId59" Type="http://schemas.openxmlformats.org/officeDocument/2006/relationships/hyperlink" Target="https://www.digikey.com/en/products/detail/yageo/RC0805JR-07300RL/728307" TargetMode="External"/><Relationship Id="rId14" Type="http://schemas.openxmlformats.org/officeDocument/2006/relationships/hyperlink" Target="https://www.digikey.com/en/products/detail/onsemi/FDP61N20/1217877" TargetMode="External"/><Relationship Id="rId58" Type="http://schemas.openxmlformats.org/officeDocument/2006/relationships/hyperlink" Target="https://www.digikey.com/en/products/detail/rohm-semiconductor/ESR10EZPF10R0/1983483" TargetMode="External"/><Relationship Id="rId17" Type="http://schemas.openxmlformats.org/officeDocument/2006/relationships/hyperlink" Target="https://www.ti.com/lit/ds/symlink/tlv9064.pdf" TargetMode="External"/><Relationship Id="rId16" Type="http://schemas.openxmlformats.org/officeDocument/2006/relationships/hyperlink" Target="https://www.digikey.com/en/products/detail/texas-instruments/TLV9064IDR/7931882" TargetMode="External"/><Relationship Id="rId19" Type="http://schemas.openxmlformats.org/officeDocument/2006/relationships/hyperlink" Target="https://www.digikey.com/en/products/detail/bel-fuse-inc/5MF-1-5-R/1009035" TargetMode="External"/><Relationship Id="rId18" Type="http://schemas.openxmlformats.org/officeDocument/2006/relationships/hyperlink" Target="https://www.digikey.com/en/products/detail/keystone-electronics/4527/8397"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igikey.com/en/products/detail/rohm-semiconductor/RUC002N05T116/4004578" TargetMode="External"/><Relationship Id="rId42" Type="http://schemas.openxmlformats.org/officeDocument/2006/relationships/hyperlink" Target="https://www.digikey.com/en/products/detail/nichicon/UVY2C100MPD1TD/4329161" TargetMode="External"/><Relationship Id="rId41" Type="http://schemas.openxmlformats.org/officeDocument/2006/relationships/hyperlink" Target="https://fscdn.rohm.com/en/products/databook/datasheet/discrete/transistor/mosfet/ruc002n05t116-e.pdf" TargetMode="External"/><Relationship Id="rId44" Type="http://schemas.openxmlformats.org/officeDocument/2006/relationships/hyperlink" Target="https://www.onsemi.com/pdf/datasheet/ss13he-d.pdf" TargetMode="External"/><Relationship Id="rId43" Type="http://schemas.openxmlformats.org/officeDocument/2006/relationships/hyperlink" Target="https://www.digikey.com/en/products/detail/onsemi/SS16HE/6009695" TargetMode="External"/><Relationship Id="rId46" Type="http://schemas.openxmlformats.org/officeDocument/2006/relationships/hyperlink" Target="https://www.digikey.com/en/products/detail/samsung-electro-mechanics/CL21B105KBFNNNG/3894467" TargetMode="External"/><Relationship Id="rId45" Type="http://schemas.openxmlformats.org/officeDocument/2006/relationships/hyperlink" Target="https://www.digikey.com/en/products/detail/murata-electronics/GRM21BR61H106KE43L/10326316" TargetMode="External"/><Relationship Id="rId1" Type="http://schemas.openxmlformats.org/officeDocument/2006/relationships/hyperlink" Target="https://www.digikey.com/en/products/detail/omron-electronics-inc-emc-div/G5LE-1-VDDC12/1815685" TargetMode="External"/><Relationship Id="rId2" Type="http://schemas.openxmlformats.org/officeDocument/2006/relationships/hyperlink" Target="https://omronfs.omron.com/en_US/ecb/products/pdf/en-g5le.pdf" TargetMode="External"/><Relationship Id="rId3" Type="http://schemas.openxmlformats.org/officeDocument/2006/relationships/hyperlink" Target="https://www.digikey.com/en/products/detail/e-switch/100SP1T1B4M2QE/378824" TargetMode="External"/><Relationship Id="rId4" Type="http://schemas.openxmlformats.org/officeDocument/2006/relationships/hyperlink" Target="https://www.digikey.com/en/products/detail/cui-devices/TBP01R1-508-02BE/10238383" TargetMode="External"/><Relationship Id="rId9" Type="http://schemas.openxmlformats.org/officeDocument/2006/relationships/hyperlink" Target="https://search.murata.co.jp/Ceramy/image/img/P02A/kmp_6000b.pdf" TargetMode="External"/><Relationship Id="rId48" Type="http://schemas.openxmlformats.org/officeDocument/2006/relationships/hyperlink" Target="https://www.digikey.com/en/products/detail/taiyo-yuden/UMK212B7474KG-T/930640" TargetMode="External"/><Relationship Id="rId47" Type="http://schemas.openxmlformats.org/officeDocument/2006/relationships/hyperlink" Target="https://www.digikey.com/en/products/detail/samsung-electro-mechanics/CL21B104KBCNNNC/3886661" TargetMode="External"/><Relationship Id="rId49" Type="http://schemas.openxmlformats.org/officeDocument/2006/relationships/hyperlink" Target="https://www.digikey.com/en/products/detail/tdk-corporation/C2012C0G1H333J125AA/2732958" TargetMode="External"/><Relationship Id="rId5" Type="http://schemas.openxmlformats.org/officeDocument/2006/relationships/hyperlink" Target="https://www.digikey.com/en/products/detail/cui-devices/TBP01P1-508-02BE/10238367" TargetMode="External"/><Relationship Id="rId6" Type="http://schemas.openxmlformats.org/officeDocument/2006/relationships/hyperlink" Target="https://www.digikey.com/en/products/detail/cui-devices/TBP01R1-508-03BE/10238384" TargetMode="External"/><Relationship Id="rId7" Type="http://schemas.openxmlformats.org/officeDocument/2006/relationships/hyperlink" Target="https://www.digikey.com/en/products/detail/cui-devices/TBP01P1-508-03BE/10238368" TargetMode="External"/><Relationship Id="rId8" Type="http://schemas.openxmlformats.org/officeDocument/2006/relationships/hyperlink" Target="https://www.digikey.com/en/products/detail/murata-power-solutions-inc/60B334C/3178535" TargetMode="External"/><Relationship Id="rId31" Type="http://schemas.openxmlformats.org/officeDocument/2006/relationships/hyperlink" Target="https://www.digikey.com/en/products/detail/vishay-huntington-electric-inc/FVE030020E16R0KE/269993" TargetMode="External"/><Relationship Id="rId30" Type="http://schemas.openxmlformats.org/officeDocument/2006/relationships/hyperlink" Target="https://www.diodes.com/assets/Datasheets/AZ1117I.pdf" TargetMode="External"/><Relationship Id="rId33" Type="http://schemas.openxmlformats.org/officeDocument/2006/relationships/hyperlink" Target="https://www.analog.com/media/en/technical-documentation/data-sheets/4440fb.pdf" TargetMode="External"/><Relationship Id="rId32" Type="http://schemas.openxmlformats.org/officeDocument/2006/relationships/hyperlink" Target="https://www.digikey.com/en/products/detail/analog-devices-inc/LTC4440ES6-TRMPBF/1116021" TargetMode="External"/><Relationship Id="rId35" Type="http://schemas.openxmlformats.org/officeDocument/2006/relationships/hyperlink" Target="https://www.digikey.com/en/products/detail/texas-instruments/INA240A1DR/8538109" TargetMode="External"/><Relationship Id="rId34" Type="http://schemas.openxmlformats.org/officeDocument/2006/relationships/hyperlink" Target="https://www.digikey.com/en/products/detail/sullins-connector-solutions/QPC02SXGN-RC/2618262" TargetMode="External"/><Relationship Id="rId37" Type="http://schemas.openxmlformats.org/officeDocument/2006/relationships/hyperlink" Target="https://www.digikey.com/en/products/detail/chemi-con/EGXF101ELL201MK25S/6204522" TargetMode="External"/><Relationship Id="rId36" Type="http://schemas.openxmlformats.org/officeDocument/2006/relationships/hyperlink" Target="https://www.ti.com/lit/ds/symlink/ina240.pdf" TargetMode="External"/><Relationship Id="rId39" Type="http://schemas.openxmlformats.org/officeDocument/2006/relationships/hyperlink" Target="https://www.digikey.com/en/products/detail/thin-film-technology-corp/D1MPC1206QR010FF-T5/16735470" TargetMode="External"/><Relationship Id="rId38" Type="http://schemas.openxmlformats.org/officeDocument/2006/relationships/hyperlink" Target="https://www.digikey.com/en/products/detail/kemet/ESK106M100AE3EA/9448267" TargetMode="External"/><Relationship Id="rId62" Type="http://schemas.openxmlformats.org/officeDocument/2006/relationships/hyperlink" Target="https://www.digikey.com/en/products/detail/yageo/RC0805FR-071K27L/727475" TargetMode="External"/><Relationship Id="rId61" Type="http://schemas.openxmlformats.org/officeDocument/2006/relationships/hyperlink" Target="https://www.digikey.com/en/products/detail/yageo/RC0805FR-07255RL/727769" TargetMode="External"/><Relationship Id="rId20" Type="http://schemas.openxmlformats.org/officeDocument/2006/relationships/hyperlink" Target="https://www.digikey.com/en/products/detail/microchip-technology/MCP4716A1T-E-CH/2665073" TargetMode="External"/><Relationship Id="rId64" Type="http://schemas.openxmlformats.org/officeDocument/2006/relationships/drawing" Target="../drawings/drawing2.xml"/><Relationship Id="rId63" Type="http://schemas.openxmlformats.org/officeDocument/2006/relationships/hyperlink" Target="https://www.digikey.com/en/products/detail/yageo/RC0805FR-077K87L/728122" TargetMode="External"/><Relationship Id="rId22" Type="http://schemas.openxmlformats.org/officeDocument/2006/relationships/hyperlink" Target="https://www.digikey.com/en/products/detail/microchip-technology/MCP3021A5T-E-OT/593685" TargetMode="External"/><Relationship Id="rId21" Type="http://schemas.openxmlformats.org/officeDocument/2006/relationships/hyperlink" Target="https://ww1.microchip.com/downloads/en/DeviceDoc/22272C.pdf" TargetMode="External"/><Relationship Id="rId24" Type="http://schemas.openxmlformats.org/officeDocument/2006/relationships/hyperlink" Target="https://www.digikey.com/en/products/detail/microchip-technology/MCP3021A2T-E-OT/2601424" TargetMode="External"/><Relationship Id="rId23" Type="http://schemas.openxmlformats.org/officeDocument/2006/relationships/hyperlink" Target="https://ww1.microchip.com/downloads/aemDocuments/documents/APID/ProductDocuments/DataSheets/20001805C.pdf" TargetMode="External"/><Relationship Id="rId60" Type="http://schemas.openxmlformats.org/officeDocument/2006/relationships/hyperlink" Target="https://www.digikey.com/en/products/detail/yageo/RC0805JR-07130RL/728251" TargetMode="External"/><Relationship Id="rId26" Type="http://schemas.openxmlformats.org/officeDocument/2006/relationships/hyperlink" Target="https://www.digikey.com/en/products/detail/liteon/LTST-C191KFKT/386833" TargetMode="External"/><Relationship Id="rId25" Type="http://schemas.openxmlformats.org/officeDocument/2006/relationships/hyperlink" Target="https://ww1.microchip.com/downloads/aemDocuments/documents/APID/ProductDocuments/DataSheets/20001805C.pdf" TargetMode="External"/><Relationship Id="rId28" Type="http://schemas.openxmlformats.org/officeDocument/2006/relationships/hyperlink" Target="https://www.digikey.com/en/products/detail/liteon/LTST-C191KRKT/386837" TargetMode="External"/><Relationship Id="rId27" Type="http://schemas.openxmlformats.org/officeDocument/2006/relationships/hyperlink" Target="https://www.digikey.com/en/products/detail/liteon/LTST-C191KGKT/386835" TargetMode="External"/><Relationship Id="rId29" Type="http://schemas.openxmlformats.org/officeDocument/2006/relationships/hyperlink" Target="https://www.digikey.com/en/products/detail/diodes-incorporated/AZ1117IH-5-0TRG1/5699673" TargetMode="External"/><Relationship Id="rId51" Type="http://schemas.openxmlformats.org/officeDocument/2006/relationships/hyperlink" Target="https://www.digikey.com/en/products/detail/te-connectivity-passive-product/CRGCQ0805J4K7/8576740" TargetMode="External"/><Relationship Id="rId50" Type="http://schemas.openxmlformats.org/officeDocument/2006/relationships/hyperlink" Target="https://www.digikey.com/en/products/detail/samsung-electro-mechanics/CL21C222JBFNNNG/3894586" TargetMode="External"/><Relationship Id="rId53" Type="http://schemas.openxmlformats.org/officeDocument/2006/relationships/hyperlink" Target="https://www.digikey.com/en/products/detail/yageo/RC0805FR-103KL/14286566" TargetMode="External"/><Relationship Id="rId52" Type="http://schemas.openxmlformats.org/officeDocument/2006/relationships/hyperlink" Target="https://www.digikey.com/en/products/detail/yageo/RC0805FR-0712KL/727568" TargetMode="External"/><Relationship Id="rId11" Type="http://schemas.openxmlformats.org/officeDocument/2006/relationships/hyperlink" Target="https://www.onsemi.com/pdf/datasheet/fsv10150v-d.pdf" TargetMode="External"/><Relationship Id="rId55" Type="http://schemas.openxmlformats.org/officeDocument/2006/relationships/hyperlink" Target="https://www.digikey.com/en/products/detail/panasonic-electronic-components/ERJ-PB6B1302V/6213503" TargetMode="External"/><Relationship Id="rId10" Type="http://schemas.openxmlformats.org/officeDocument/2006/relationships/hyperlink" Target="https://www.digikey.com/en/products/detail/onsemi/FSV10150V/5306658" TargetMode="External"/><Relationship Id="rId54" Type="http://schemas.openxmlformats.org/officeDocument/2006/relationships/hyperlink" Target="https://www.digikey.com/en/products/detail/panasonic-electronic-components/ERA-6AEB823V/1465795" TargetMode="External"/><Relationship Id="rId13" Type="http://schemas.openxmlformats.org/officeDocument/2006/relationships/hyperlink" Target="https://www.onsemi.com/pdf/datasheet/fdp61n20-d.pdf" TargetMode="External"/><Relationship Id="rId57" Type="http://schemas.openxmlformats.org/officeDocument/2006/relationships/hyperlink" Target="https://www.digikey.com/en/products/detail/yageo/RC0805FR-131KL/13694082" TargetMode="External"/><Relationship Id="rId12" Type="http://schemas.openxmlformats.org/officeDocument/2006/relationships/hyperlink" Target="https://www.digikey.com/en/products/detail/onsemi/FDP61N20/1217877" TargetMode="External"/><Relationship Id="rId56" Type="http://schemas.openxmlformats.org/officeDocument/2006/relationships/hyperlink" Target="https://www.digikey.com/en/products/detail/yageo/RC0805FR-10200RL/14286525" TargetMode="External"/><Relationship Id="rId15" Type="http://schemas.openxmlformats.org/officeDocument/2006/relationships/hyperlink" Target="https://www.ti.com/lit/ds/symlink/tlv9064.pdf" TargetMode="External"/><Relationship Id="rId59" Type="http://schemas.openxmlformats.org/officeDocument/2006/relationships/hyperlink" Target="https://www.digikey.com/en/products/detail/yageo/RC0805JR-07300RL/728307" TargetMode="External"/><Relationship Id="rId14" Type="http://schemas.openxmlformats.org/officeDocument/2006/relationships/hyperlink" Target="https://www.digikey.com/en/products/detail/texas-instruments/TLV9064IDR/7931882" TargetMode="External"/><Relationship Id="rId58" Type="http://schemas.openxmlformats.org/officeDocument/2006/relationships/hyperlink" Target="https://www.digikey.com/en/products/detail/rohm-semiconductor/ESR10EZPF10R0/1983483" TargetMode="External"/><Relationship Id="rId17" Type="http://schemas.openxmlformats.org/officeDocument/2006/relationships/hyperlink" Target="https://www.digikey.com/en/products/detail/bel-fuse-inc/5MF-1-5-R/1009035" TargetMode="External"/><Relationship Id="rId16" Type="http://schemas.openxmlformats.org/officeDocument/2006/relationships/hyperlink" Target="https://www.digikey.com/en/products/detail/keystone-electronics/4527/8397" TargetMode="External"/><Relationship Id="rId19" Type="http://schemas.openxmlformats.org/officeDocument/2006/relationships/hyperlink" Target="https://www.ti.com/lit/ds/symlink/uc2844a.pdf" TargetMode="External"/><Relationship Id="rId18" Type="http://schemas.openxmlformats.org/officeDocument/2006/relationships/hyperlink" Target="https://www.mouser.com/ProductDetail/Texas-Instruments/UC2844AD8?qs=xJkDX%2FqrskO30lVwYIVmGA%3D%3D"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igikey.com/en/products/detail/liteon/LTST-C191KGKT/386835" TargetMode="External"/><Relationship Id="rId42" Type="http://schemas.openxmlformats.org/officeDocument/2006/relationships/hyperlink" Target="https://www.digikey.com/en/products/detail/diodes-incorporated/AZ1117IH-5-0TRG1/5699673" TargetMode="External"/><Relationship Id="rId41" Type="http://schemas.openxmlformats.org/officeDocument/2006/relationships/hyperlink" Target="https://www.digikey.com/en/products/detail/liteon/LTST-C191KRKT/386837" TargetMode="External"/><Relationship Id="rId44" Type="http://schemas.openxmlformats.org/officeDocument/2006/relationships/hyperlink" Target="https://www.digikey.com/en/products/detail/nexperia-usa-inc/BZX84-C3V3-235/1156089" TargetMode="External"/><Relationship Id="rId43" Type="http://schemas.openxmlformats.org/officeDocument/2006/relationships/hyperlink" Target="https://www.diodes.com/assets/Datasheets/AZ1117I.pdf" TargetMode="External"/><Relationship Id="rId46" Type="http://schemas.openxmlformats.org/officeDocument/2006/relationships/hyperlink" Target="https://www.infineon.com/dgdl/irs10752lpbf.pdf?fileId=5546d462533600a40153567308ca276d" TargetMode="External"/><Relationship Id="rId45" Type="http://schemas.openxmlformats.org/officeDocument/2006/relationships/hyperlink" Target="https://www.digikey.com/en/products/detail/infineon-technologies/IRS10752LTRPBF/5034414" TargetMode="External"/><Relationship Id="rId80" Type="http://schemas.openxmlformats.org/officeDocument/2006/relationships/hyperlink" Target="https://www.digikey.com/en/products/detail/yageo/RC0805FR-077K87L/728122" TargetMode="External"/><Relationship Id="rId81" Type="http://schemas.openxmlformats.org/officeDocument/2006/relationships/drawing" Target="../drawings/drawing3.xml"/><Relationship Id="rId1" Type="http://schemas.openxmlformats.org/officeDocument/2006/relationships/hyperlink" Target="https://www.digikey.com/en/products/detail/omron-electronics-inc-emc-div/G5LE-1-VDDC12/1815685" TargetMode="External"/><Relationship Id="rId2" Type="http://schemas.openxmlformats.org/officeDocument/2006/relationships/hyperlink" Target="https://omronfs.omron.com/en_US/ecb/products/pdf/en-g5le.pdf" TargetMode="External"/><Relationship Id="rId3" Type="http://schemas.openxmlformats.org/officeDocument/2006/relationships/hyperlink" Target="https://www.digikey.com/en/products/detail/micro-commercial-co/3GBJ3516-BP/7681643" TargetMode="External"/><Relationship Id="rId4" Type="http://schemas.openxmlformats.org/officeDocument/2006/relationships/hyperlink" Target="https://www.mccsemi.com/pdf/Products/3GBJ3508~3GBJ3516(TSB-5).pdf" TargetMode="External"/><Relationship Id="rId9" Type="http://schemas.openxmlformats.org/officeDocument/2006/relationships/hyperlink" Target="https://www.digikey.com/en/products/detail/cui-devices/TBP01P1-508-02BE/10238367" TargetMode="External"/><Relationship Id="rId48" Type="http://schemas.openxmlformats.org/officeDocument/2006/relationships/hyperlink" Target="https://www.digikey.com/en/products/detail/analog-devices-inc/LTC4440ES6-TRMPBF/1116021" TargetMode="External"/><Relationship Id="rId47" Type="http://schemas.openxmlformats.org/officeDocument/2006/relationships/hyperlink" Target="https://www.digikey.com/en/products/detail/vishay-huntington-electric-inc/FVE030020E16R0KE/269993" TargetMode="External"/><Relationship Id="rId49" Type="http://schemas.openxmlformats.org/officeDocument/2006/relationships/hyperlink" Target="https://www.analog.com/media/en/technical-documentation/data-sheets/4440fb.pdf" TargetMode="External"/><Relationship Id="rId5" Type="http://schemas.openxmlformats.org/officeDocument/2006/relationships/hyperlink" Target="https://www.amazon.com/LM-YN-Wirewound-Electronic-Aluminium/dp/B076W9HJFS/ref=sr_1_2?crid=AHDW6FZVWV3K&amp;keywords=power+resistor+15+ohm+100+watt&amp;qid=1687315509&amp;sprefix=power+resistor+15ohm+100watt%2Caps%2C93&amp;sr=8-2" TargetMode="External"/><Relationship Id="rId6" Type="http://schemas.openxmlformats.org/officeDocument/2006/relationships/hyperlink" Target="https://www.amazon.com/Nxtop-Aluminium-Radiator-Heatsink-100x25x10mm/dp/B07D9ZTTN2/ref=d_m_crc_dp_lf_d_t1_vft_none_sccl_3_8/130-0639540-3569060?pd_rd_w=l8GoS&amp;content-id=amzn1.sym.5d471845-5073-424b-b27b-c0676f48a016&amp;pf_rd_p=5d471845-5073-424b-b27b-c0676f48a016&amp;pf_rd_r=V5QC95NF098R219S5NEB&amp;pd_rd_wg=9XKOJ&amp;pd_rd_r=0f8094ba-a80e-4bc0-8e91-c14c8b4b614d&amp;pd_rd_i=B07D9ZTTN2&amp;psc=1" TargetMode="External"/><Relationship Id="rId7" Type="http://schemas.openxmlformats.org/officeDocument/2006/relationships/hyperlink" Target="https://www.digikey.com/en/products/detail/e-switch/100SP1T1B4M2QE/378824" TargetMode="External"/><Relationship Id="rId8" Type="http://schemas.openxmlformats.org/officeDocument/2006/relationships/hyperlink" Target="https://www.digikey.com/en/products/detail/cui-devices/TBP01R1-508-02BE/10238383" TargetMode="External"/><Relationship Id="rId73" Type="http://schemas.openxmlformats.org/officeDocument/2006/relationships/hyperlink" Target="https://www.digikey.com/en/products/detail/yageo/RC0805FR-10200RL/14286525" TargetMode="External"/><Relationship Id="rId72" Type="http://schemas.openxmlformats.org/officeDocument/2006/relationships/hyperlink" Target="https://www.digikey.com/en/products/detail/panasonic-electronic-components/ERJ-PB6B1302V/6213503" TargetMode="External"/><Relationship Id="rId31" Type="http://schemas.openxmlformats.org/officeDocument/2006/relationships/hyperlink" Target="https://www.ti.com/lit/ds/symlink/uc2844a.pdf" TargetMode="External"/><Relationship Id="rId75" Type="http://schemas.openxmlformats.org/officeDocument/2006/relationships/hyperlink" Target="https://www.digikey.com/en/products/detail/rohm-semiconductor/ESR10EZPF10R0/1983483" TargetMode="External"/><Relationship Id="rId30" Type="http://schemas.openxmlformats.org/officeDocument/2006/relationships/hyperlink" Target="https://www.mouser.com/ProductDetail/Texas-Instruments/UC2844AD8?qs=xJkDX%2FqrskO30lVwYIVmGA%3D%3D" TargetMode="External"/><Relationship Id="rId74" Type="http://schemas.openxmlformats.org/officeDocument/2006/relationships/hyperlink" Target="https://www.digikey.com/en/products/detail/yageo/RC0805FR-131KL/13694082" TargetMode="External"/><Relationship Id="rId33" Type="http://schemas.openxmlformats.org/officeDocument/2006/relationships/hyperlink" Target="https://www.digikey.com/en/products/detail/microchip-technology/MCP4716A1T-E-CH/2665073" TargetMode="External"/><Relationship Id="rId77" Type="http://schemas.openxmlformats.org/officeDocument/2006/relationships/hyperlink" Target="https://www.digikey.com/en/products/detail/yageo/RC0805JR-07130RL/728251" TargetMode="External"/><Relationship Id="rId32" Type="http://schemas.openxmlformats.org/officeDocument/2006/relationships/hyperlink" Target="https://www.amazon.com/WayinTop-Connectors-Assortment-Computer-Straight/dp/B0868LCCY4" TargetMode="External"/><Relationship Id="rId76" Type="http://schemas.openxmlformats.org/officeDocument/2006/relationships/hyperlink" Target="https://www.digikey.com/en/products/detail/yageo/RC0805JR-07300RL/728307" TargetMode="External"/><Relationship Id="rId35" Type="http://schemas.openxmlformats.org/officeDocument/2006/relationships/hyperlink" Target="https://www.digikey.com/en/products/detail/microchip-technology/MCP3021A5T-E-OT/593685" TargetMode="External"/><Relationship Id="rId79" Type="http://schemas.openxmlformats.org/officeDocument/2006/relationships/hyperlink" Target="https://www.digikey.com/en/products/detail/yageo/RC0805FR-071K27L/727475" TargetMode="External"/><Relationship Id="rId34" Type="http://schemas.openxmlformats.org/officeDocument/2006/relationships/hyperlink" Target="https://ww1.microchip.com/downloads/en/DeviceDoc/22272C.pdf" TargetMode="External"/><Relationship Id="rId78" Type="http://schemas.openxmlformats.org/officeDocument/2006/relationships/hyperlink" Target="https://www.digikey.com/en/products/detail/yageo/RC0805FR-07255RL/727769" TargetMode="External"/><Relationship Id="rId71" Type="http://schemas.openxmlformats.org/officeDocument/2006/relationships/hyperlink" Target="https://www.digikey.com/en/products/detail/panasonic-electronic-components/ERA-6AEB823V/1465795" TargetMode="External"/><Relationship Id="rId70" Type="http://schemas.openxmlformats.org/officeDocument/2006/relationships/hyperlink" Target="https://www.digikey.com/en/products/detail/yageo/RC0805FR-103KL/14286566" TargetMode="External"/><Relationship Id="rId37" Type="http://schemas.openxmlformats.org/officeDocument/2006/relationships/hyperlink" Target="https://www.digikey.com/en/products/detail/microchip-technology/MCP3021A2T-E-OT/2601424" TargetMode="External"/><Relationship Id="rId36" Type="http://schemas.openxmlformats.org/officeDocument/2006/relationships/hyperlink" Target="https://ww1.microchip.com/downloads/aemDocuments/documents/APID/ProductDocuments/DataSheets/20001805C.pdf" TargetMode="External"/><Relationship Id="rId39" Type="http://schemas.openxmlformats.org/officeDocument/2006/relationships/hyperlink" Target="https://www.digikey.com/en/products/detail/liteon/LTST-C191KFKT/386833" TargetMode="External"/><Relationship Id="rId38" Type="http://schemas.openxmlformats.org/officeDocument/2006/relationships/hyperlink" Target="https://ww1.microchip.com/downloads/aemDocuments/documents/APID/ProductDocuments/DataSheets/20001805C.pdf" TargetMode="External"/><Relationship Id="rId62" Type="http://schemas.openxmlformats.org/officeDocument/2006/relationships/hyperlink" Target="https://www.digikey.com/en/products/detail/samsung-electro-mechanics/CL21B105KBFNNNG/3894467" TargetMode="External"/><Relationship Id="rId61" Type="http://schemas.openxmlformats.org/officeDocument/2006/relationships/hyperlink" Target="https://www.digikey.com/en/products/detail/murata-electronics/GRM21BR61H106KE43L/10326316" TargetMode="External"/><Relationship Id="rId20" Type="http://schemas.openxmlformats.org/officeDocument/2006/relationships/hyperlink" Target="https://www.onsemi.com/pdf/datasheet/fsv10150v-d.pdf" TargetMode="External"/><Relationship Id="rId64" Type="http://schemas.openxmlformats.org/officeDocument/2006/relationships/hyperlink" Target="https://www.digikey.com/en/products/detail/taiyo-yuden/UMK212B7474KG-T/930640" TargetMode="External"/><Relationship Id="rId63" Type="http://schemas.openxmlformats.org/officeDocument/2006/relationships/hyperlink" Target="https://www.digikey.com/en/products/detail/samsung-electro-mechanics/CL21B104KBCNNNC/3886661" TargetMode="External"/><Relationship Id="rId22" Type="http://schemas.openxmlformats.org/officeDocument/2006/relationships/hyperlink" Target="https://www.onsemi.com/pdf/datasheet/fdp61n20-d.pdf" TargetMode="External"/><Relationship Id="rId66" Type="http://schemas.openxmlformats.org/officeDocument/2006/relationships/hyperlink" Target="https://www.digikey.com/en/products/detail/tdk-corporation/C2012C0G1H333J125AA/2732958" TargetMode="External"/><Relationship Id="rId21" Type="http://schemas.openxmlformats.org/officeDocument/2006/relationships/hyperlink" Target="https://www.digikey.com/en/products/detail/onsemi/FDP61N20/1217877" TargetMode="External"/><Relationship Id="rId65" Type="http://schemas.openxmlformats.org/officeDocument/2006/relationships/hyperlink" Target="https://www.digikey.com/en/products/detail/murata-electronics/GRM31C5C1E474JE01L/16033870" TargetMode="External"/><Relationship Id="rId24" Type="http://schemas.openxmlformats.org/officeDocument/2006/relationships/hyperlink" Target="https://www.analog.com/media/en/technical-documentation/data-sheets/AD8276_8277.pdf" TargetMode="External"/><Relationship Id="rId68" Type="http://schemas.openxmlformats.org/officeDocument/2006/relationships/hyperlink" Target="https://www.digikey.com/en/products/detail/te-connectivity-passive-product/CRGCQ0805J4K7/8576740" TargetMode="External"/><Relationship Id="rId23" Type="http://schemas.openxmlformats.org/officeDocument/2006/relationships/hyperlink" Target="https://www.digikey.com/en/products/detail/analog-devices-inc/AD8276BRMZ-R7/2057776" TargetMode="External"/><Relationship Id="rId67" Type="http://schemas.openxmlformats.org/officeDocument/2006/relationships/hyperlink" Target="https://www.digikey.com/en/products/detail/samsung-electro-mechanics/CL21C222JBFNNNG/3894586" TargetMode="External"/><Relationship Id="rId60" Type="http://schemas.openxmlformats.org/officeDocument/2006/relationships/hyperlink" Target="https://www.onsemi.com/pdf/datasheet/ss13he-d.pdf" TargetMode="External"/><Relationship Id="rId26" Type="http://schemas.openxmlformats.org/officeDocument/2006/relationships/hyperlink" Target="https://www.ti.com/lit/ds/symlink/tlv9064.pdf" TargetMode="External"/><Relationship Id="rId25" Type="http://schemas.openxmlformats.org/officeDocument/2006/relationships/hyperlink" Target="https://www.digikey.com/en/products/detail/texas-instruments/TLV9064IDR/7931882" TargetMode="External"/><Relationship Id="rId69" Type="http://schemas.openxmlformats.org/officeDocument/2006/relationships/hyperlink" Target="https://www.digikey.com/en/products/detail/yageo/RC0805FR-0712KL/727568" TargetMode="External"/><Relationship Id="rId28" Type="http://schemas.openxmlformats.org/officeDocument/2006/relationships/hyperlink" Target="https://www.digikey.com/en/products/detail/keystone-electronics/4527/8397" TargetMode="External"/><Relationship Id="rId27" Type="http://schemas.openxmlformats.org/officeDocument/2006/relationships/hyperlink" Target="https://www.digikey.com/en/products/detail/mill-max-manufacturing-corp/0660-0-15-80-30-84-10-0/2639489" TargetMode="External"/><Relationship Id="rId29" Type="http://schemas.openxmlformats.org/officeDocument/2006/relationships/hyperlink" Target="https://www.digikey.com/en/products/detail/bel-fuse-inc/5MF-1-5-R/1009035" TargetMode="External"/><Relationship Id="rId51" Type="http://schemas.openxmlformats.org/officeDocument/2006/relationships/hyperlink" Target="https://www.digikey.com/en/products/detail/texas-instruments/INA240A1DR/8538109" TargetMode="External"/><Relationship Id="rId50" Type="http://schemas.openxmlformats.org/officeDocument/2006/relationships/hyperlink" Target="https://www.digikey.com/en/products/detail/sullins-connector-solutions/QPC02SXGN-RC/2618262" TargetMode="External"/><Relationship Id="rId53" Type="http://schemas.openxmlformats.org/officeDocument/2006/relationships/hyperlink" Target="https://www.digikey.com/en/products/detail/chemi-con/EGXF101ELL201MK25S/6204522" TargetMode="External"/><Relationship Id="rId52" Type="http://schemas.openxmlformats.org/officeDocument/2006/relationships/hyperlink" Target="https://www.ti.com/lit/ds/symlink/ina240.pdf" TargetMode="External"/><Relationship Id="rId11" Type="http://schemas.openxmlformats.org/officeDocument/2006/relationships/hyperlink" Target="https://www.digikey.com/en/products/detail/cui-devices/TBP01P1-508-03BE/10238368" TargetMode="External"/><Relationship Id="rId55" Type="http://schemas.openxmlformats.org/officeDocument/2006/relationships/hyperlink" Target="https://www.digikey.com/en/products/detail/thin-film-technology-corp/D1MPC1206QR010FF-T5/16735470" TargetMode="External"/><Relationship Id="rId10" Type="http://schemas.openxmlformats.org/officeDocument/2006/relationships/hyperlink" Target="https://www.digikey.com/en/products/detail/cui-devices/TBP01R1-508-03BE/10238384" TargetMode="External"/><Relationship Id="rId54" Type="http://schemas.openxmlformats.org/officeDocument/2006/relationships/hyperlink" Target="https://www.digikey.com/en/products/detail/kemet/ESK106M100AE3EA/9448267" TargetMode="External"/><Relationship Id="rId13" Type="http://schemas.openxmlformats.org/officeDocument/2006/relationships/hyperlink" Target="https://www.digikey.com/en/products/detail/bourns-inc/CRE2512-FZ-R005E-3/4900061" TargetMode="External"/><Relationship Id="rId57" Type="http://schemas.openxmlformats.org/officeDocument/2006/relationships/hyperlink" Target="https://fscdn.rohm.com/en/products/databook/datasheet/discrete/transistor/mosfet/ruc002n05t116-e.pdf" TargetMode="External"/><Relationship Id="rId12" Type="http://schemas.openxmlformats.org/officeDocument/2006/relationships/hyperlink" Target="https://www.digikey.com/en/products/detail/bourns-inc/CRA2512-FZ-R100ELF/1775034" TargetMode="External"/><Relationship Id="rId56" Type="http://schemas.openxmlformats.org/officeDocument/2006/relationships/hyperlink" Target="https://www.digikey.com/en/products/detail/rohm-semiconductor/RUC002N05T116/4004578" TargetMode="External"/><Relationship Id="rId15" Type="http://schemas.openxmlformats.org/officeDocument/2006/relationships/hyperlink" Target="https://www.digikey.com/en/products/detail/abracon-llc/AIRD-02-221K/2660709" TargetMode="External"/><Relationship Id="rId59" Type="http://schemas.openxmlformats.org/officeDocument/2006/relationships/hyperlink" Target="https://www.digikey.com/en/products/detail/onsemi/SS16HE/6009695" TargetMode="External"/><Relationship Id="rId14" Type="http://schemas.openxmlformats.org/officeDocument/2006/relationships/hyperlink" Target="https://www.digikey.com/en/products/detail/rubycon/50YXJ100MT78X11-5/3134938" TargetMode="External"/><Relationship Id="rId58" Type="http://schemas.openxmlformats.org/officeDocument/2006/relationships/hyperlink" Target="https://www.digikey.com/en/products/detail/nichicon/UVY2C100MPD1TD/4329161" TargetMode="External"/><Relationship Id="rId17" Type="http://schemas.openxmlformats.org/officeDocument/2006/relationships/hyperlink" Target="https://search.murata.co.jp/Ceramy/image/img/P02A/kmp_6000b.pdf" TargetMode="External"/><Relationship Id="rId16" Type="http://schemas.openxmlformats.org/officeDocument/2006/relationships/hyperlink" Target="https://www.digikey.com/en/products/detail/murata-power-solutions-inc/60B334C/3178535" TargetMode="External"/><Relationship Id="rId19" Type="http://schemas.openxmlformats.org/officeDocument/2006/relationships/hyperlink" Target="https://www.digikey.com/en/products/detail/onsemi/FSV10150V/5306658" TargetMode="External"/><Relationship Id="rId18" Type="http://schemas.openxmlformats.org/officeDocument/2006/relationships/hyperlink" Target="https://www.digikey.com/en/products/detail/taiwan-semiconductor-corporation/S5KB/736875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0"/>
    <col customWidth="1" min="2" max="2" width="8.5"/>
    <col customWidth="1" min="3" max="3" width="24.63"/>
    <col customWidth="1" min="4" max="4" width="7.75"/>
    <col customWidth="1" min="5" max="5" width="7.63"/>
    <col customWidth="1" min="6" max="6" width="12.5"/>
    <col customWidth="1" min="10" max="10" width="14.0"/>
    <col customWidth="1" min="12" max="12" width="14.63"/>
  </cols>
  <sheetData>
    <row r="1">
      <c r="A1" s="1" t="s">
        <v>0</v>
      </c>
      <c r="J1" s="2"/>
      <c r="K1" s="2"/>
      <c r="L1" s="2"/>
      <c r="M1" s="2"/>
    </row>
    <row r="2">
      <c r="J2" s="2"/>
      <c r="K2" s="2"/>
      <c r="L2" s="2"/>
      <c r="M2" s="2"/>
    </row>
    <row r="3">
      <c r="J3" s="2"/>
      <c r="K3" s="2"/>
      <c r="L3" s="2"/>
      <c r="M3" s="2"/>
    </row>
    <row r="4">
      <c r="A4" s="3" t="s">
        <v>1</v>
      </c>
      <c r="B4" s="3" t="s">
        <v>2</v>
      </c>
      <c r="C4" s="3" t="s">
        <v>3</v>
      </c>
      <c r="D4" s="3" t="s">
        <v>4</v>
      </c>
      <c r="E4" s="3" t="s">
        <v>5</v>
      </c>
      <c r="F4" s="3" t="s">
        <v>6</v>
      </c>
      <c r="G4" s="3" t="s">
        <v>7</v>
      </c>
      <c r="H4" s="4" t="s">
        <v>8</v>
      </c>
      <c r="I4" s="3" t="s">
        <v>9</v>
      </c>
      <c r="J4" s="2"/>
      <c r="K4" s="2"/>
      <c r="L4" s="2"/>
      <c r="M4" s="2"/>
    </row>
    <row r="5">
      <c r="A5" s="5">
        <v>0.0</v>
      </c>
      <c r="B5" s="5" t="b">
        <v>1</v>
      </c>
      <c r="C5" s="6" t="s">
        <v>10</v>
      </c>
      <c r="D5" s="5">
        <v>1.0</v>
      </c>
      <c r="E5" s="6" t="s">
        <v>11</v>
      </c>
      <c r="F5" s="7" t="s">
        <v>12</v>
      </c>
      <c r="G5" s="7" t="s">
        <v>13</v>
      </c>
      <c r="H5" s="8">
        <v>1.4</v>
      </c>
      <c r="I5" s="9">
        <f>H5*D5</f>
        <v>1.4</v>
      </c>
      <c r="J5" s="2"/>
    </row>
    <row r="6">
      <c r="A6" s="5">
        <f t="shared" ref="A6:A53" si="1">A5+1</f>
        <v>1</v>
      </c>
      <c r="B6" s="5" t="b">
        <v>1</v>
      </c>
      <c r="C6" s="5" t="s">
        <v>14</v>
      </c>
      <c r="D6" s="5">
        <v>1.0</v>
      </c>
      <c r="E6" s="5" t="s">
        <v>15</v>
      </c>
      <c r="F6" s="7" t="s">
        <v>16</v>
      </c>
      <c r="G6" s="7" t="s">
        <v>17</v>
      </c>
      <c r="H6" s="8">
        <v>1.41</v>
      </c>
      <c r="I6" s="5">
        <v>1.41</v>
      </c>
      <c r="J6" s="2"/>
    </row>
    <row r="7">
      <c r="A7" s="5">
        <f t="shared" si="1"/>
        <v>2</v>
      </c>
      <c r="B7" s="5" t="b">
        <v>1</v>
      </c>
      <c r="C7" s="5" t="s">
        <v>18</v>
      </c>
      <c r="D7" s="5">
        <v>1.0</v>
      </c>
      <c r="E7" s="5" t="s">
        <v>15</v>
      </c>
      <c r="F7" s="7" t="s">
        <v>19</v>
      </c>
      <c r="H7" s="8">
        <v>1.68</v>
      </c>
      <c r="I7" s="5">
        <v>1.68</v>
      </c>
      <c r="J7" s="2"/>
    </row>
    <row r="8">
      <c r="A8" s="5">
        <f t="shared" si="1"/>
        <v>3</v>
      </c>
      <c r="B8" s="5" t="b">
        <v>1</v>
      </c>
      <c r="C8" s="5" t="s">
        <v>20</v>
      </c>
      <c r="D8" s="5">
        <v>2.0</v>
      </c>
      <c r="E8" s="5" t="s">
        <v>15</v>
      </c>
      <c r="F8" s="7" t="s">
        <v>21</v>
      </c>
      <c r="H8" s="8">
        <v>0.56</v>
      </c>
      <c r="I8" s="5">
        <v>1.12</v>
      </c>
      <c r="J8" s="2"/>
    </row>
    <row r="9">
      <c r="A9" s="5">
        <f t="shared" si="1"/>
        <v>4</v>
      </c>
      <c r="B9" s="5" t="b">
        <v>1</v>
      </c>
      <c r="C9" s="5" t="s">
        <v>22</v>
      </c>
      <c r="D9" s="5">
        <v>2.0</v>
      </c>
      <c r="E9" s="5" t="s">
        <v>15</v>
      </c>
      <c r="F9" s="7" t="s">
        <v>23</v>
      </c>
      <c r="H9" s="8">
        <v>0.86</v>
      </c>
      <c r="I9" s="5">
        <v>1.72</v>
      </c>
      <c r="J9" s="2"/>
    </row>
    <row r="10">
      <c r="A10" s="5">
        <f t="shared" si="1"/>
        <v>5</v>
      </c>
      <c r="B10" s="5" t="b">
        <v>1</v>
      </c>
      <c r="C10" s="5" t="s">
        <v>24</v>
      </c>
      <c r="D10" s="5">
        <v>2.0</v>
      </c>
      <c r="E10" s="5" t="s">
        <v>15</v>
      </c>
      <c r="F10" s="7" t="s">
        <v>25</v>
      </c>
      <c r="H10" s="8">
        <v>0.61</v>
      </c>
      <c r="I10" s="5">
        <v>1.22</v>
      </c>
      <c r="J10" s="2"/>
    </row>
    <row r="11">
      <c r="A11" s="5">
        <f t="shared" si="1"/>
        <v>6</v>
      </c>
      <c r="B11" s="5" t="b">
        <v>1</v>
      </c>
      <c r="C11" s="5" t="s">
        <v>26</v>
      </c>
      <c r="D11" s="5">
        <v>2.0</v>
      </c>
      <c r="E11" s="5" t="s">
        <v>15</v>
      </c>
      <c r="F11" s="7" t="s">
        <v>27</v>
      </c>
      <c r="H11" s="8">
        <v>0.99</v>
      </c>
      <c r="I11" s="5">
        <v>1.98</v>
      </c>
      <c r="J11" s="2"/>
    </row>
    <row r="12">
      <c r="A12" s="5">
        <f t="shared" si="1"/>
        <v>7</v>
      </c>
      <c r="B12" s="5" t="b">
        <v>1</v>
      </c>
      <c r="C12" s="5" t="s">
        <v>28</v>
      </c>
      <c r="D12" s="5">
        <v>1.0</v>
      </c>
      <c r="E12" s="5" t="s">
        <v>15</v>
      </c>
      <c r="F12" s="7" t="s">
        <v>29</v>
      </c>
      <c r="G12" s="7" t="s">
        <v>30</v>
      </c>
      <c r="H12" s="8">
        <v>2.2</v>
      </c>
      <c r="I12" s="5">
        <v>2.2</v>
      </c>
      <c r="J12" s="2"/>
    </row>
    <row r="13">
      <c r="A13" s="5">
        <f t="shared" si="1"/>
        <v>8</v>
      </c>
      <c r="B13" s="5" t="b">
        <v>1</v>
      </c>
      <c r="C13" s="5" t="s">
        <v>31</v>
      </c>
      <c r="D13" s="5">
        <v>10.0</v>
      </c>
      <c r="E13" s="5" t="s">
        <v>15</v>
      </c>
      <c r="F13" s="7" t="s">
        <v>32</v>
      </c>
      <c r="G13" s="10" t="s">
        <v>33</v>
      </c>
      <c r="H13" s="8">
        <v>0.713</v>
      </c>
      <c r="I13" s="5">
        <v>7.13</v>
      </c>
      <c r="J13" s="2"/>
    </row>
    <row r="14">
      <c r="A14" s="5">
        <f t="shared" si="1"/>
        <v>9</v>
      </c>
      <c r="B14" s="5" t="b">
        <v>1</v>
      </c>
      <c r="C14" s="5" t="s">
        <v>34</v>
      </c>
      <c r="D14" s="5">
        <v>1.0</v>
      </c>
      <c r="E14" s="5" t="s">
        <v>15</v>
      </c>
      <c r="F14" s="7" t="s">
        <v>35</v>
      </c>
      <c r="G14" s="7" t="s">
        <v>36</v>
      </c>
      <c r="H14" s="8">
        <v>2.86</v>
      </c>
      <c r="I14" s="5">
        <v>2.86</v>
      </c>
      <c r="J14" s="2"/>
    </row>
    <row r="15">
      <c r="A15" s="5">
        <f t="shared" si="1"/>
        <v>10</v>
      </c>
      <c r="B15" s="5" t="b">
        <v>1</v>
      </c>
      <c r="C15" s="5" t="s">
        <v>37</v>
      </c>
      <c r="D15" s="5">
        <v>3.0</v>
      </c>
      <c r="E15" s="5" t="s">
        <v>15</v>
      </c>
      <c r="F15" s="7" t="s">
        <v>38</v>
      </c>
      <c r="G15" s="7" t="s">
        <v>39</v>
      </c>
      <c r="H15" s="8">
        <v>0.87</v>
      </c>
      <c r="I15" s="5">
        <v>2.61</v>
      </c>
      <c r="J15" s="2"/>
    </row>
    <row r="16">
      <c r="A16" s="5">
        <f t="shared" si="1"/>
        <v>11</v>
      </c>
      <c r="B16" s="5" t="b">
        <v>1</v>
      </c>
      <c r="C16" s="5" t="s">
        <v>40</v>
      </c>
      <c r="D16" s="5">
        <v>1.0</v>
      </c>
      <c r="E16" s="5" t="s">
        <v>15</v>
      </c>
      <c r="F16" s="7" t="s">
        <v>41</v>
      </c>
      <c r="H16" s="8">
        <v>0.69</v>
      </c>
      <c r="I16" s="5">
        <v>0.69</v>
      </c>
      <c r="J16" s="2"/>
    </row>
    <row r="17">
      <c r="A17" s="5">
        <f t="shared" si="1"/>
        <v>12</v>
      </c>
      <c r="B17" s="5" t="b">
        <v>1</v>
      </c>
      <c r="C17" s="5" t="s">
        <v>42</v>
      </c>
      <c r="D17" s="5">
        <v>3.0</v>
      </c>
      <c r="E17" s="5" t="s">
        <v>15</v>
      </c>
      <c r="F17" s="7" t="s">
        <v>43</v>
      </c>
      <c r="H17" s="8">
        <v>0.61</v>
      </c>
      <c r="I17" s="5">
        <v>1.83</v>
      </c>
      <c r="J17" s="2"/>
    </row>
    <row r="18">
      <c r="A18" s="5">
        <f t="shared" si="1"/>
        <v>13</v>
      </c>
      <c r="B18" s="5" t="b">
        <v>1</v>
      </c>
      <c r="C18" s="5" t="s">
        <v>44</v>
      </c>
      <c r="D18" s="5">
        <v>1.0</v>
      </c>
      <c r="E18" s="5" t="s">
        <v>15</v>
      </c>
      <c r="F18" s="7" t="s">
        <v>45</v>
      </c>
      <c r="G18" s="7" t="s">
        <v>46</v>
      </c>
      <c r="H18" s="8">
        <v>1.08</v>
      </c>
      <c r="I18" s="5">
        <v>1.08</v>
      </c>
      <c r="J18" s="2"/>
    </row>
    <row r="19">
      <c r="A19" s="5">
        <f t="shared" si="1"/>
        <v>14</v>
      </c>
      <c r="B19" s="5" t="b">
        <v>1</v>
      </c>
      <c r="C19" s="5" t="s">
        <v>47</v>
      </c>
      <c r="D19" s="5">
        <v>1.0</v>
      </c>
      <c r="E19" s="5" t="s">
        <v>15</v>
      </c>
      <c r="F19" s="7" t="s">
        <v>48</v>
      </c>
      <c r="G19" s="7" t="s">
        <v>49</v>
      </c>
      <c r="H19" s="8">
        <v>1.41</v>
      </c>
      <c r="I19" s="5">
        <v>1.41</v>
      </c>
      <c r="J19" s="2"/>
    </row>
    <row r="20">
      <c r="A20" s="5">
        <f t="shared" si="1"/>
        <v>15</v>
      </c>
      <c r="B20" s="5" t="b">
        <v>1</v>
      </c>
      <c r="C20" s="5" t="s">
        <v>50</v>
      </c>
      <c r="D20" s="5">
        <v>1.0</v>
      </c>
      <c r="E20" s="5" t="s">
        <v>15</v>
      </c>
      <c r="F20" s="7" t="s">
        <v>51</v>
      </c>
      <c r="G20" s="7" t="s">
        <v>49</v>
      </c>
      <c r="H20" s="8">
        <v>1.41</v>
      </c>
      <c r="I20" s="5">
        <v>1.41</v>
      </c>
      <c r="J20" s="2"/>
    </row>
    <row r="21">
      <c r="A21" s="5">
        <f t="shared" si="1"/>
        <v>16</v>
      </c>
      <c r="B21" s="5" t="b">
        <v>1</v>
      </c>
      <c r="C21" s="5" t="s">
        <v>52</v>
      </c>
      <c r="D21" s="5">
        <v>3.0</v>
      </c>
      <c r="E21" s="5" t="s">
        <v>15</v>
      </c>
      <c r="F21" s="7" t="s">
        <v>53</v>
      </c>
      <c r="H21" s="8">
        <v>0.26</v>
      </c>
      <c r="I21" s="5">
        <v>0.78</v>
      </c>
      <c r="J21" s="2"/>
      <c r="L21" s="2"/>
    </row>
    <row r="22">
      <c r="A22" s="5">
        <f t="shared" si="1"/>
        <v>17</v>
      </c>
      <c r="B22" s="5" t="b">
        <v>1</v>
      </c>
      <c r="C22" s="5" t="s">
        <v>54</v>
      </c>
      <c r="D22" s="5">
        <v>3.0</v>
      </c>
      <c r="E22" s="5" t="s">
        <v>15</v>
      </c>
      <c r="F22" s="7" t="s">
        <v>55</v>
      </c>
      <c r="H22" s="8">
        <v>0.26</v>
      </c>
      <c r="I22" s="5">
        <v>0.78</v>
      </c>
      <c r="J22" s="2"/>
      <c r="L22" s="2"/>
    </row>
    <row r="23">
      <c r="A23" s="5">
        <f t="shared" si="1"/>
        <v>18</v>
      </c>
      <c r="B23" s="5" t="b">
        <v>1</v>
      </c>
      <c r="C23" s="5" t="s">
        <v>56</v>
      </c>
      <c r="D23" s="5">
        <v>5.0</v>
      </c>
      <c r="E23" s="5" t="s">
        <v>15</v>
      </c>
      <c r="F23" s="7" t="s">
        <v>57</v>
      </c>
      <c r="G23" s="5"/>
      <c r="H23" s="8">
        <v>0.24</v>
      </c>
      <c r="I23" s="5">
        <v>1.2</v>
      </c>
      <c r="J23" s="2"/>
      <c r="L23" s="2"/>
    </row>
    <row r="24">
      <c r="A24" s="5">
        <f t="shared" si="1"/>
        <v>19</v>
      </c>
      <c r="B24" s="5" t="b">
        <v>1</v>
      </c>
      <c r="C24" s="5" t="s">
        <v>58</v>
      </c>
      <c r="D24" s="5">
        <v>3.0</v>
      </c>
      <c r="E24" s="5" t="s">
        <v>15</v>
      </c>
      <c r="F24" s="7" t="s">
        <v>59</v>
      </c>
      <c r="G24" s="7" t="s">
        <v>60</v>
      </c>
      <c r="H24" s="8">
        <v>0.37</v>
      </c>
      <c r="I24" s="5">
        <v>1.11</v>
      </c>
      <c r="J24" s="2"/>
      <c r="L24" s="2"/>
    </row>
    <row r="25">
      <c r="A25" s="5">
        <f t="shared" si="1"/>
        <v>20</v>
      </c>
      <c r="B25" s="5" t="b">
        <v>1</v>
      </c>
      <c r="C25" s="5" t="s">
        <v>61</v>
      </c>
      <c r="D25" s="5">
        <v>1.0</v>
      </c>
      <c r="E25" s="5" t="s">
        <v>15</v>
      </c>
      <c r="F25" s="7" t="s">
        <v>62</v>
      </c>
      <c r="H25" s="8">
        <v>22.05</v>
      </c>
      <c r="I25" s="5">
        <v>22.05</v>
      </c>
      <c r="J25" s="2"/>
      <c r="L25" s="2"/>
    </row>
    <row r="26">
      <c r="A26" s="5">
        <f t="shared" si="1"/>
        <v>21</v>
      </c>
      <c r="B26" s="5" t="b">
        <v>1</v>
      </c>
      <c r="C26" s="5" t="s">
        <v>63</v>
      </c>
      <c r="D26" s="5">
        <v>1.0</v>
      </c>
      <c r="E26" s="5" t="s">
        <v>15</v>
      </c>
      <c r="F26" s="10" t="s">
        <v>64</v>
      </c>
      <c r="G26" s="10" t="s">
        <v>65</v>
      </c>
      <c r="H26" s="8">
        <v>6.1</v>
      </c>
      <c r="I26" s="5">
        <v>6.1</v>
      </c>
      <c r="J26" s="2"/>
    </row>
    <row r="27">
      <c r="A27" s="5">
        <f t="shared" si="1"/>
        <v>22</v>
      </c>
      <c r="B27" s="5" t="b">
        <v>1</v>
      </c>
      <c r="C27" s="5" t="s">
        <v>66</v>
      </c>
      <c r="D27" s="5">
        <v>10.0</v>
      </c>
      <c r="E27" s="5" t="s">
        <v>15</v>
      </c>
      <c r="F27" s="7" t="s">
        <v>67</v>
      </c>
      <c r="H27" s="8">
        <v>0.05</v>
      </c>
      <c r="I27" s="5">
        <v>0.5</v>
      </c>
      <c r="J27" s="2"/>
    </row>
    <row r="28">
      <c r="A28" s="5">
        <f t="shared" si="1"/>
        <v>23</v>
      </c>
      <c r="B28" s="5" t="b">
        <v>1</v>
      </c>
      <c r="C28" s="5" t="s">
        <v>68</v>
      </c>
      <c r="D28" s="5">
        <v>2.0</v>
      </c>
      <c r="E28" s="5" t="s">
        <v>15</v>
      </c>
      <c r="F28" s="7" t="s">
        <v>69</v>
      </c>
      <c r="G28" s="7" t="s">
        <v>70</v>
      </c>
      <c r="H28" s="8">
        <v>3.3</v>
      </c>
      <c r="I28" s="5">
        <v>6.6</v>
      </c>
      <c r="J28" s="2"/>
    </row>
    <row r="29">
      <c r="A29" s="5">
        <f t="shared" si="1"/>
        <v>24</v>
      </c>
      <c r="B29" s="5" t="b">
        <v>1</v>
      </c>
      <c r="C29" s="5" t="s">
        <v>71</v>
      </c>
      <c r="D29" s="5">
        <v>1.0</v>
      </c>
      <c r="E29" s="5" t="s">
        <v>15</v>
      </c>
      <c r="F29" s="7" t="s">
        <v>72</v>
      </c>
      <c r="H29" s="8">
        <v>2.24</v>
      </c>
      <c r="I29" s="5">
        <v>2.24</v>
      </c>
      <c r="J29" s="2"/>
    </row>
    <row r="30">
      <c r="A30" s="5">
        <f t="shared" si="1"/>
        <v>25</v>
      </c>
      <c r="B30" s="5" t="b">
        <v>1</v>
      </c>
      <c r="C30" s="5" t="s">
        <v>73</v>
      </c>
      <c r="D30" s="5">
        <v>1.0</v>
      </c>
      <c r="E30" s="5" t="s">
        <v>15</v>
      </c>
      <c r="F30" s="7" t="s">
        <v>74</v>
      </c>
      <c r="H30" s="8">
        <v>0.24</v>
      </c>
      <c r="I30" s="5">
        <v>0.24</v>
      </c>
      <c r="J30" s="2"/>
    </row>
    <row r="31">
      <c r="A31" s="5">
        <f t="shared" si="1"/>
        <v>26</v>
      </c>
      <c r="B31" s="5" t="b">
        <v>1</v>
      </c>
      <c r="C31" s="5" t="s">
        <v>75</v>
      </c>
      <c r="D31" s="5">
        <v>4.0</v>
      </c>
      <c r="E31" s="5" t="s">
        <v>15</v>
      </c>
      <c r="F31" s="10" t="s">
        <v>76</v>
      </c>
      <c r="H31" s="8">
        <v>0.36</v>
      </c>
      <c r="I31" s="5">
        <v>1.44</v>
      </c>
      <c r="J31" s="2"/>
    </row>
    <row r="32">
      <c r="A32" s="5">
        <f t="shared" si="1"/>
        <v>27</v>
      </c>
      <c r="B32" s="5" t="b">
        <v>1</v>
      </c>
      <c r="C32" s="5" t="s">
        <v>77</v>
      </c>
      <c r="D32" s="5">
        <v>3.0</v>
      </c>
      <c r="E32" s="5" t="s">
        <v>15</v>
      </c>
      <c r="F32" s="7" t="s">
        <v>78</v>
      </c>
      <c r="G32" s="7" t="s">
        <v>79</v>
      </c>
      <c r="H32" s="8">
        <v>0.32</v>
      </c>
      <c r="I32" s="5">
        <v>0.96</v>
      </c>
      <c r="J32" s="2"/>
    </row>
    <row r="33">
      <c r="A33" s="5">
        <f t="shared" si="1"/>
        <v>28</v>
      </c>
      <c r="B33" s="5" t="b">
        <v>1</v>
      </c>
      <c r="C33" s="5" t="s">
        <v>80</v>
      </c>
      <c r="D33" s="5">
        <v>1.0</v>
      </c>
      <c r="E33" s="5" t="s">
        <v>15</v>
      </c>
      <c r="F33" s="7" t="s">
        <v>81</v>
      </c>
      <c r="H33" s="8">
        <v>0.44</v>
      </c>
      <c r="I33" s="5">
        <v>0.44</v>
      </c>
      <c r="J33" s="2"/>
    </row>
    <row r="34">
      <c r="A34" s="5">
        <f t="shared" si="1"/>
        <v>29</v>
      </c>
      <c r="B34" s="5" t="b">
        <v>1</v>
      </c>
      <c r="C34" s="5" t="s">
        <v>82</v>
      </c>
      <c r="D34" s="5">
        <v>1.0</v>
      </c>
      <c r="E34" s="5" t="s">
        <v>15</v>
      </c>
      <c r="F34" s="7" t="s">
        <v>83</v>
      </c>
      <c r="G34" s="7" t="s">
        <v>84</v>
      </c>
      <c r="H34" s="8">
        <v>0.42</v>
      </c>
      <c r="I34" s="5">
        <v>0.42</v>
      </c>
      <c r="J34" s="2"/>
    </row>
    <row r="35">
      <c r="A35" s="5">
        <f t="shared" si="1"/>
        <v>30</v>
      </c>
      <c r="B35" s="5" t="b">
        <v>1</v>
      </c>
      <c r="C35" s="5" t="s">
        <v>85</v>
      </c>
      <c r="D35" s="5">
        <v>12.0</v>
      </c>
      <c r="E35" s="5" t="s">
        <v>15</v>
      </c>
      <c r="F35" s="7" t="s">
        <v>86</v>
      </c>
      <c r="H35" s="8">
        <v>0.209</v>
      </c>
      <c r="I35" s="5">
        <v>2.51</v>
      </c>
      <c r="J35" s="2"/>
    </row>
    <row r="36">
      <c r="A36" s="5">
        <f t="shared" si="1"/>
        <v>31</v>
      </c>
      <c r="B36" s="5" t="b">
        <v>1</v>
      </c>
      <c r="C36" s="5" t="s">
        <v>87</v>
      </c>
      <c r="D36" s="5">
        <v>10.0</v>
      </c>
      <c r="E36" s="5" t="s">
        <v>15</v>
      </c>
      <c r="F36" s="7" t="s">
        <v>88</v>
      </c>
      <c r="H36" s="8">
        <v>0.079</v>
      </c>
      <c r="I36" s="5">
        <v>0.79</v>
      </c>
      <c r="J36" s="2"/>
    </row>
    <row r="37">
      <c r="A37" s="5">
        <f t="shared" si="1"/>
        <v>32</v>
      </c>
      <c r="B37" s="5" t="b">
        <v>1</v>
      </c>
      <c r="C37" s="5" t="s">
        <v>89</v>
      </c>
      <c r="D37" s="5">
        <v>20.0</v>
      </c>
      <c r="E37" s="5" t="s">
        <v>15</v>
      </c>
      <c r="F37" s="7" t="s">
        <v>90</v>
      </c>
      <c r="H37" s="8">
        <v>0.044</v>
      </c>
      <c r="I37" s="5">
        <v>0.88</v>
      </c>
      <c r="J37" s="2"/>
    </row>
    <row r="38">
      <c r="A38" s="5">
        <f t="shared" si="1"/>
        <v>33</v>
      </c>
      <c r="B38" s="5" t="b">
        <v>1</v>
      </c>
      <c r="C38" s="5" t="s">
        <v>91</v>
      </c>
      <c r="D38" s="5">
        <v>2.0</v>
      </c>
      <c r="E38" s="5" t="s">
        <v>15</v>
      </c>
      <c r="F38" s="7" t="s">
        <v>92</v>
      </c>
      <c r="H38" s="8">
        <v>0.26</v>
      </c>
      <c r="I38" s="5">
        <v>0.52</v>
      </c>
      <c r="J38" s="2"/>
    </row>
    <row r="39">
      <c r="A39" s="5">
        <f t="shared" si="1"/>
        <v>34</v>
      </c>
      <c r="B39" s="5" t="b">
        <v>1</v>
      </c>
      <c r="C39" s="5" t="s">
        <v>93</v>
      </c>
      <c r="D39" s="5">
        <v>2.0</v>
      </c>
      <c r="E39" s="5" t="s">
        <v>15</v>
      </c>
      <c r="F39" s="7" t="s">
        <v>94</v>
      </c>
      <c r="H39" s="8">
        <v>0.33</v>
      </c>
      <c r="I39" s="5">
        <v>0.66</v>
      </c>
      <c r="J39" s="2"/>
    </row>
    <row r="40">
      <c r="A40" s="5">
        <f t="shared" si="1"/>
        <v>35</v>
      </c>
      <c r="B40" s="5" t="b">
        <v>1</v>
      </c>
      <c r="C40" s="5" t="s">
        <v>95</v>
      </c>
      <c r="D40" s="5">
        <v>2.0</v>
      </c>
      <c r="E40" s="5" t="s">
        <v>15</v>
      </c>
      <c r="F40" s="7" t="s">
        <v>96</v>
      </c>
      <c r="H40" s="8">
        <v>0.11</v>
      </c>
      <c r="I40" s="5">
        <v>0.22</v>
      </c>
      <c r="J40" s="2"/>
    </row>
    <row r="41">
      <c r="A41" s="5">
        <f t="shared" si="1"/>
        <v>36</v>
      </c>
      <c r="B41" s="5" t="b">
        <v>1</v>
      </c>
      <c r="C41" s="5" t="s">
        <v>97</v>
      </c>
      <c r="D41" s="5">
        <v>10.0</v>
      </c>
      <c r="E41" s="5" t="s">
        <v>15</v>
      </c>
      <c r="F41" s="7" t="s">
        <v>98</v>
      </c>
      <c r="H41" s="8">
        <v>0.036</v>
      </c>
      <c r="I41" s="5">
        <v>0.36</v>
      </c>
      <c r="J41" s="2"/>
    </row>
    <row r="42">
      <c r="A42" s="5">
        <f t="shared" si="1"/>
        <v>37</v>
      </c>
      <c r="B42" s="5" t="b">
        <v>1</v>
      </c>
      <c r="C42" s="5" t="s">
        <v>99</v>
      </c>
      <c r="D42" s="5">
        <v>10.0</v>
      </c>
      <c r="E42" s="5" t="s">
        <v>15</v>
      </c>
      <c r="F42" s="7" t="s">
        <v>100</v>
      </c>
      <c r="H42" s="8">
        <v>0.025</v>
      </c>
      <c r="I42" s="5">
        <v>0.25</v>
      </c>
      <c r="J42" s="2"/>
    </row>
    <row r="43">
      <c r="A43" s="5">
        <f t="shared" si="1"/>
        <v>38</v>
      </c>
      <c r="B43" s="5" t="b">
        <v>1</v>
      </c>
      <c r="C43" s="5" t="s">
        <v>101</v>
      </c>
      <c r="D43" s="5">
        <v>10.0</v>
      </c>
      <c r="E43" s="5" t="s">
        <v>15</v>
      </c>
      <c r="F43" s="7" t="s">
        <v>102</v>
      </c>
      <c r="H43" s="8">
        <v>0.024</v>
      </c>
      <c r="I43" s="5">
        <v>0.24</v>
      </c>
      <c r="J43" s="2"/>
    </row>
    <row r="44">
      <c r="A44" s="5">
        <f t="shared" si="1"/>
        <v>39</v>
      </c>
      <c r="B44" s="5" t="b">
        <v>1</v>
      </c>
      <c r="C44" s="5" t="s">
        <v>103</v>
      </c>
      <c r="D44" s="5">
        <v>2.0</v>
      </c>
      <c r="E44" s="5" t="s">
        <v>15</v>
      </c>
      <c r="F44" s="7" t="s">
        <v>104</v>
      </c>
      <c r="H44" s="8">
        <v>0.33</v>
      </c>
      <c r="I44" s="5">
        <v>0.66</v>
      </c>
      <c r="J44" s="2"/>
    </row>
    <row r="45">
      <c r="A45" s="5">
        <f t="shared" si="1"/>
        <v>40</v>
      </c>
      <c r="B45" s="5" t="b">
        <v>1</v>
      </c>
      <c r="C45" s="5" t="s">
        <v>105</v>
      </c>
      <c r="D45" s="5">
        <v>2.0</v>
      </c>
      <c r="E45" s="5" t="s">
        <v>15</v>
      </c>
      <c r="F45" s="7" t="s">
        <v>106</v>
      </c>
      <c r="H45" s="8">
        <v>0.36</v>
      </c>
      <c r="I45" s="5">
        <v>0.72</v>
      </c>
      <c r="J45" s="2"/>
    </row>
    <row r="46">
      <c r="A46" s="5">
        <f t="shared" si="1"/>
        <v>41</v>
      </c>
      <c r="B46" s="5" t="b">
        <v>1</v>
      </c>
      <c r="C46" s="5" t="s">
        <v>107</v>
      </c>
      <c r="D46" s="5">
        <v>10.0</v>
      </c>
      <c r="E46" s="5" t="s">
        <v>15</v>
      </c>
      <c r="F46" s="7" t="s">
        <v>108</v>
      </c>
      <c r="H46" s="8">
        <v>0.024</v>
      </c>
      <c r="I46" s="5">
        <v>0.24</v>
      </c>
      <c r="J46" s="2"/>
    </row>
    <row r="47">
      <c r="A47" s="5">
        <f t="shared" si="1"/>
        <v>42</v>
      </c>
      <c r="B47" s="5" t="b">
        <v>1</v>
      </c>
      <c r="C47" s="5" t="s">
        <v>109</v>
      </c>
      <c r="D47" s="5">
        <v>10.0</v>
      </c>
      <c r="E47" s="5" t="s">
        <v>15</v>
      </c>
      <c r="F47" s="7" t="s">
        <v>110</v>
      </c>
      <c r="H47" s="8">
        <v>0.024</v>
      </c>
      <c r="I47" s="5">
        <v>0.24</v>
      </c>
      <c r="J47" s="2"/>
    </row>
    <row r="48">
      <c r="A48" s="5">
        <f t="shared" si="1"/>
        <v>43</v>
      </c>
      <c r="B48" s="5" t="b">
        <v>1</v>
      </c>
      <c r="C48" s="5" t="s">
        <v>111</v>
      </c>
      <c r="D48" s="5">
        <v>2.0</v>
      </c>
      <c r="E48" s="5" t="s">
        <v>15</v>
      </c>
      <c r="F48" s="7" t="s">
        <v>112</v>
      </c>
      <c r="H48" s="8">
        <v>0.2</v>
      </c>
      <c r="I48" s="5">
        <v>0.4</v>
      </c>
      <c r="J48" s="2"/>
    </row>
    <row r="49">
      <c r="A49" s="5">
        <f t="shared" si="1"/>
        <v>44</v>
      </c>
      <c r="B49" s="5" t="b">
        <v>1</v>
      </c>
      <c r="C49" s="5" t="s">
        <v>113</v>
      </c>
      <c r="D49" s="5">
        <v>10.0</v>
      </c>
      <c r="E49" s="5" t="s">
        <v>15</v>
      </c>
      <c r="F49" s="7" t="s">
        <v>114</v>
      </c>
      <c r="H49" s="8">
        <v>0.022</v>
      </c>
      <c r="I49" s="5">
        <v>0.22</v>
      </c>
      <c r="J49" s="2"/>
    </row>
    <row r="50">
      <c r="A50" s="5">
        <f t="shared" si="1"/>
        <v>45</v>
      </c>
      <c r="B50" s="5" t="b">
        <v>1</v>
      </c>
      <c r="C50" s="5" t="s">
        <v>115</v>
      </c>
      <c r="D50" s="5">
        <v>10.0</v>
      </c>
      <c r="E50" s="5" t="s">
        <v>15</v>
      </c>
      <c r="F50" s="7" t="s">
        <v>116</v>
      </c>
      <c r="H50" s="8">
        <v>0.022</v>
      </c>
      <c r="I50" s="5">
        <v>0.22</v>
      </c>
      <c r="J50" s="2"/>
    </row>
    <row r="51">
      <c r="A51" s="5">
        <f t="shared" si="1"/>
        <v>46</v>
      </c>
      <c r="B51" s="5" t="b">
        <v>1</v>
      </c>
      <c r="C51" s="5" t="s">
        <v>117</v>
      </c>
      <c r="D51" s="5">
        <v>10.0</v>
      </c>
      <c r="E51" s="5" t="s">
        <v>15</v>
      </c>
      <c r="F51" s="7" t="s">
        <v>118</v>
      </c>
      <c r="H51" s="8">
        <v>0.024</v>
      </c>
      <c r="I51" s="5">
        <v>0.24</v>
      </c>
      <c r="J51" s="2"/>
    </row>
    <row r="52">
      <c r="A52" s="5">
        <f t="shared" si="1"/>
        <v>47</v>
      </c>
      <c r="B52" s="5" t="b">
        <v>1</v>
      </c>
      <c r="C52" s="5" t="s">
        <v>119</v>
      </c>
      <c r="D52" s="5">
        <v>10.0</v>
      </c>
      <c r="E52" s="5" t="s">
        <v>15</v>
      </c>
      <c r="F52" s="7" t="s">
        <v>120</v>
      </c>
      <c r="H52" s="8">
        <v>0.024</v>
      </c>
      <c r="I52" s="5">
        <v>0.24</v>
      </c>
      <c r="J52" s="2"/>
    </row>
    <row r="53">
      <c r="A53" s="5">
        <f t="shared" si="1"/>
        <v>48</v>
      </c>
      <c r="B53" s="11" t="b">
        <v>1</v>
      </c>
      <c r="C53" s="11" t="s">
        <v>121</v>
      </c>
      <c r="D53" s="11">
        <v>10.0</v>
      </c>
      <c r="E53" s="11" t="s">
        <v>15</v>
      </c>
      <c r="F53" s="12" t="s">
        <v>122</v>
      </c>
      <c r="G53" s="13"/>
      <c r="H53" s="14">
        <v>0.024</v>
      </c>
      <c r="I53" s="11">
        <v>0.24</v>
      </c>
      <c r="J53" s="2"/>
    </row>
    <row r="54">
      <c r="A54" s="15" t="s">
        <v>123</v>
      </c>
      <c r="D54" s="9" t="str">
        <f>IFERROR(__xludf.DUMMYFUNCTION("CONCATENATE(TO_TEXT(SUM(D2:D53)), "" Parts"")"),"226 Parts")</f>
        <v>226 Parts</v>
      </c>
      <c r="H54" s="16" t="s">
        <v>123</v>
      </c>
      <c r="I54" s="9" t="str">
        <f>IFERROR(__xludf.DUMMYFUNCTION("CONCATENATE(""$ "", TO_TEXT(SUM(I5:I53)))"),"$ 86.46")</f>
        <v>$ 86.46</v>
      </c>
      <c r="J54" s="2"/>
    </row>
  </sheetData>
  <mergeCells count="1">
    <mergeCell ref="A1:I3"/>
  </mergeCells>
  <conditionalFormatting sqref="D5:D53">
    <cfRule type="cellIs" dxfId="0" priority="1" operator="lessThanOrEqual">
      <formula>0</formula>
    </cfRule>
  </conditionalFormatting>
  <hyperlinks>
    <hyperlink r:id="rId1" ref="F5"/>
    <hyperlink r:id="rId2" ref="G5"/>
    <hyperlink r:id="rId3" ref="F6"/>
    <hyperlink r:id="rId4" ref="G6"/>
    <hyperlink r:id="rId5" ref="F7"/>
    <hyperlink r:id="rId6" ref="F8"/>
    <hyperlink r:id="rId7" ref="F9"/>
    <hyperlink r:id="rId8" ref="F10"/>
    <hyperlink r:id="rId9" ref="F11"/>
    <hyperlink r:id="rId10" ref="F12"/>
    <hyperlink r:id="rId11" ref="G12"/>
    <hyperlink r:id="rId12" ref="F13"/>
    <hyperlink r:id="rId13" ref="G13"/>
    <hyperlink r:id="rId14" ref="F14"/>
    <hyperlink r:id="rId15" ref="G14"/>
    <hyperlink r:id="rId16" ref="F15"/>
    <hyperlink r:id="rId17" ref="G15"/>
    <hyperlink r:id="rId18" ref="F16"/>
    <hyperlink r:id="rId19" ref="F17"/>
    <hyperlink r:id="rId20" ref="F18"/>
    <hyperlink r:id="rId21" ref="G18"/>
    <hyperlink r:id="rId22" ref="F19"/>
    <hyperlink r:id="rId23" ref="G19"/>
    <hyperlink r:id="rId24" ref="F20"/>
    <hyperlink r:id="rId25" ref="G20"/>
    <hyperlink r:id="rId26" ref="F21"/>
    <hyperlink r:id="rId27" ref="F22"/>
    <hyperlink r:id="rId28" ref="F23"/>
    <hyperlink r:id="rId29" ref="F24"/>
    <hyperlink r:id="rId30" ref="G24"/>
    <hyperlink r:id="rId31" ref="F25"/>
    <hyperlink r:id="rId32" ref="F26"/>
    <hyperlink r:id="rId33" ref="G26"/>
    <hyperlink r:id="rId34" ref="F27"/>
    <hyperlink r:id="rId35" ref="F28"/>
    <hyperlink r:id="rId36" ref="G28"/>
    <hyperlink r:id="rId37" ref="F29"/>
    <hyperlink r:id="rId38" ref="F30"/>
    <hyperlink r:id="rId39" ref="F31"/>
    <hyperlink r:id="rId40" ref="F32"/>
    <hyperlink r:id="rId41" ref="G32"/>
    <hyperlink r:id="rId42" ref="F33"/>
    <hyperlink r:id="rId43" ref="F34"/>
    <hyperlink r:id="rId44" ref="G34"/>
    <hyperlink r:id="rId45" ref="F35"/>
    <hyperlink r:id="rId46" ref="F36"/>
    <hyperlink r:id="rId47" ref="F37"/>
    <hyperlink r:id="rId48" ref="F38"/>
    <hyperlink r:id="rId49" ref="F39"/>
    <hyperlink r:id="rId50" ref="F40"/>
    <hyperlink r:id="rId51" ref="F41"/>
    <hyperlink r:id="rId52" ref="F42"/>
    <hyperlink r:id="rId53" ref="F43"/>
    <hyperlink r:id="rId54" ref="F44"/>
    <hyperlink r:id="rId55" ref="F45"/>
    <hyperlink r:id="rId56" ref="F46"/>
    <hyperlink r:id="rId57" ref="F47"/>
    <hyperlink r:id="rId58" ref="F48"/>
    <hyperlink r:id="rId59" ref="F49"/>
    <hyperlink r:id="rId60" ref="F50"/>
    <hyperlink r:id="rId61" ref="F51"/>
    <hyperlink r:id="rId62" ref="F52"/>
    <hyperlink r:id="rId63" ref="F53"/>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5.0"/>
    <col customWidth="1" min="2" max="2" width="8.5"/>
    <col customWidth="1" min="3" max="3" width="24.63"/>
    <col customWidth="1" min="4" max="4" width="7.75"/>
    <col customWidth="1" min="5" max="5" width="7.63"/>
    <col customWidth="1" min="6" max="6" width="12.5"/>
    <col customWidth="1" min="10" max="10" width="14.0"/>
    <col customWidth="1" min="12" max="12" width="14.63"/>
  </cols>
  <sheetData>
    <row r="1">
      <c r="A1" s="1" t="s">
        <v>124</v>
      </c>
      <c r="J1" s="17" t="s">
        <v>125</v>
      </c>
      <c r="K1" s="17" t="s">
        <v>126</v>
      </c>
      <c r="L1" s="18" t="s">
        <v>127</v>
      </c>
      <c r="M1" s="18" t="s">
        <v>128</v>
      </c>
    </row>
    <row r="2">
      <c r="J2" s="19"/>
      <c r="K2" s="19"/>
      <c r="L2" s="19"/>
      <c r="M2" s="19"/>
    </row>
    <row r="3">
      <c r="J3" s="19"/>
      <c r="K3" s="19"/>
      <c r="L3" s="19"/>
      <c r="M3" s="19"/>
    </row>
    <row r="4">
      <c r="A4" s="3" t="s">
        <v>1</v>
      </c>
      <c r="B4" s="3" t="s">
        <v>2</v>
      </c>
      <c r="C4" s="3" t="s">
        <v>3</v>
      </c>
      <c r="D4" s="3" t="s">
        <v>4</v>
      </c>
      <c r="E4" s="3" t="s">
        <v>5</v>
      </c>
      <c r="F4" s="3" t="s">
        <v>6</v>
      </c>
      <c r="G4" s="3" t="s">
        <v>7</v>
      </c>
      <c r="H4" s="4" t="s">
        <v>8</v>
      </c>
      <c r="I4" s="3" t="s">
        <v>9</v>
      </c>
      <c r="J4" s="20"/>
      <c r="K4" s="20"/>
      <c r="L4" s="20"/>
      <c r="M4" s="20"/>
    </row>
    <row r="5">
      <c r="A5" s="5">
        <v>1.0</v>
      </c>
      <c r="B5" s="5" t="b">
        <v>1</v>
      </c>
      <c r="C5" s="5" t="s">
        <v>14</v>
      </c>
      <c r="D5" s="5">
        <v>1.0</v>
      </c>
      <c r="E5" s="5" t="s">
        <v>15</v>
      </c>
      <c r="F5" s="7" t="s">
        <v>16</v>
      </c>
      <c r="G5" s="7" t="s">
        <v>17</v>
      </c>
      <c r="H5" s="8">
        <v>1.41</v>
      </c>
      <c r="I5" s="9">
        <f t="shared" ref="I5:I53" si="1">H5*D5</f>
        <v>1.41</v>
      </c>
      <c r="J5" s="21">
        <f t="shared" ref="J5:J6" si="2">D5</f>
        <v>1</v>
      </c>
      <c r="K5" s="22">
        <f t="shared" ref="K5:K53" si="3">H5*J5</f>
        <v>1.41</v>
      </c>
      <c r="L5" s="23">
        <f t="shared" ref="L5:L20" si="4">J5*2</f>
        <v>2</v>
      </c>
      <c r="M5" s="24">
        <f t="shared" ref="M5:M53" si="5">H5*L5</f>
        <v>2.82</v>
      </c>
    </row>
    <row r="6">
      <c r="A6" s="9">
        <f t="shared" ref="A6:A53" si="6">A5+1</f>
        <v>2</v>
      </c>
      <c r="B6" s="5" t="b">
        <v>1</v>
      </c>
      <c r="C6" s="5" t="s">
        <v>18</v>
      </c>
      <c r="D6" s="5">
        <v>1.0</v>
      </c>
      <c r="E6" s="5" t="s">
        <v>15</v>
      </c>
      <c r="F6" s="7" t="s">
        <v>19</v>
      </c>
      <c r="H6" s="8">
        <v>1.68</v>
      </c>
      <c r="I6" s="9">
        <f t="shared" si="1"/>
        <v>1.68</v>
      </c>
      <c r="J6" s="21">
        <f t="shared" si="2"/>
        <v>1</v>
      </c>
      <c r="K6" s="22">
        <f t="shared" si="3"/>
        <v>1.68</v>
      </c>
      <c r="L6" s="23">
        <f t="shared" si="4"/>
        <v>2</v>
      </c>
      <c r="M6" s="24">
        <f t="shared" si="5"/>
        <v>3.36</v>
      </c>
    </row>
    <row r="7">
      <c r="A7" s="9">
        <f t="shared" si="6"/>
        <v>3</v>
      </c>
      <c r="B7" s="5" t="b">
        <v>1</v>
      </c>
      <c r="C7" s="5" t="s">
        <v>20</v>
      </c>
      <c r="D7" s="5">
        <v>2.0</v>
      </c>
      <c r="E7" s="5" t="s">
        <v>15</v>
      </c>
      <c r="F7" s="7" t="s">
        <v>21</v>
      </c>
      <c r="H7" s="8">
        <v>0.56</v>
      </c>
      <c r="I7" s="9">
        <f t="shared" si="1"/>
        <v>1.12</v>
      </c>
      <c r="J7" s="21">
        <v>2.0</v>
      </c>
      <c r="K7" s="22">
        <f t="shared" si="3"/>
        <v>1.12</v>
      </c>
      <c r="L7" s="23">
        <f t="shared" si="4"/>
        <v>4</v>
      </c>
      <c r="M7" s="24">
        <f t="shared" si="5"/>
        <v>2.24</v>
      </c>
    </row>
    <row r="8">
      <c r="A8" s="9">
        <f t="shared" si="6"/>
        <v>4</v>
      </c>
      <c r="B8" s="5" t="b">
        <v>1</v>
      </c>
      <c r="C8" s="5" t="s">
        <v>22</v>
      </c>
      <c r="D8" s="5">
        <v>2.0</v>
      </c>
      <c r="E8" s="5" t="s">
        <v>15</v>
      </c>
      <c r="F8" s="7" t="s">
        <v>23</v>
      </c>
      <c r="H8" s="8">
        <v>0.86</v>
      </c>
      <c r="I8" s="9">
        <f t="shared" si="1"/>
        <v>1.72</v>
      </c>
      <c r="J8" s="21">
        <v>2.0</v>
      </c>
      <c r="K8" s="22">
        <f t="shared" si="3"/>
        <v>1.72</v>
      </c>
      <c r="L8" s="23">
        <f t="shared" si="4"/>
        <v>4</v>
      </c>
      <c r="M8" s="24">
        <f t="shared" si="5"/>
        <v>3.44</v>
      </c>
    </row>
    <row r="9">
      <c r="A9" s="9">
        <f t="shared" si="6"/>
        <v>5</v>
      </c>
      <c r="B9" s="5" t="b">
        <v>1</v>
      </c>
      <c r="C9" s="5" t="s">
        <v>24</v>
      </c>
      <c r="D9" s="5">
        <v>2.0</v>
      </c>
      <c r="E9" s="5" t="s">
        <v>15</v>
      </c>
      <c r="F9" s="7" t="s">
        <v>25</v>
      </c>
      <c r="H9" s="8">
        <v>0.61</v>
      </c>
      <c r="I9" s="9">
        <f t="shared" si="1"/>
        <v>1.22</v>
      </c>
      <c r="J9" s="21">
        <v>2.0</v>
      </c>
      <c r="K9" s="22">
        <f t="shared" si="3"/>
        <v>1.22</v>
      </c>
      <c r="L9" s="23">
        <f t="shared" si="4"/>
        <v>4</v>
      </c>
      <c r="M9" s="24">
        <f t="shared" si="5"/>
        <v>2.44</v>
      </c>
    </row>
    <row r="10">
      <c r="A10" s="9">
        <f t="shared" si="6"/>
        <v>6</v>
      </c>
      <c r="B10" s="5" t="b">
        <v>1</v>
      </c>
      <c r="C10" s="5" t="s">
        <v>26</v>
      </c>
      <c r="D10" s="5">
        <v>2.0</v>
      </c>
      <c r="E10" s="5" t="s">
        <v>15</v>
      </c>
      <c r="F10" s="7" t="s">
        <v>27</v>
      </c>
      <c r="H10" s="8">
        <v>0.99</v>
      </c>
      <c r="I10" s="9">
        <f t="shared" si="1"/>
        <v>1.98</v>
      </c>
      <c r="J10" s="21">
        <v>2.0</v>
      </c>
      <c r="K10" s="22">
        <f t="shared" si="3"/>
        <v>1.98</v>
      </c>
      <c r="L10" s="23">
        <f t="shared" si="4"/>
        <v>4</v>
      </c>
      <c r="M10" s="24">
        <f t="shared" si="5"/>
        <v>3.96</v>
      </c>
    </row>
    <row r="11">
      <c r="A11" s="9">
        <f t="shared" si="6"/>
        <v>7</v>
      </c>
      <c r="B11" s="5" t="b">
        <v>1</v>
      </c>
      <c r="C11" s="5" t="s">
        <v>28</v>
      </c>
      <c r="D11" s="5">
        <v>1.0</v>
      </c>
      <c r="E11" s="5" t="s">
        <v>15</v>
      </c>
      <c r="F11" s="7" t="s">
        <v>29</v>
      </c>
      <c r="G11" s="7" t="s">
        <v>30</v>
      </c>
      <c r="H11" s="8">
        <v>2.2</v>
      </c>
      <c r="I11" s="9">
        <f t="shared" si="1"/>
        <v>2.2</v>
      </c>
      <c r="J11" s="21">
        <f>D11</f>
        <v>1</v>
      </c>
      <c r="K11" s="22">
        <f t="shared" si="3"/>
        <v>2.2</v>
      </c>
      <c r="L11" s="23">
        <f t="shared" si="4"/>
        <v>2</v>
      </c>
      <c r="M11" s="24">
        <f t="shared" si="5"/>
        <v>4.4</v>
      </c>
    </row>
    <row r="12">
      <c r="A12" s="9">
        <f t="shared" si="6"/>
        <v>8</v>
      </c>
      <c r="B12" s="5" t="b">
        <v>1</v>
      </c>
      <c r="C12" s="5" t="s">
        <v>31</v>
      </c>
      <c r="D12" s="5">
        <v>8.0</v>
      </c>
      <c r="E12" s="5" t="s">
        <v>15</v>
      </c>
      <c r="F12" s="7" t="s">
        <v>32</v>
      </c>
      <c r="G12" s="10" t="s">
        <v>33</v>
      </c>
      <c r="H12" s="8">
        <v>0.81</v>
      </c>
      <c r="I12" s="9">
        <f t="shared" si="1"/>
        <v>6.48</v>
      </c>
      <c r="J12" s="21">
        <v>10.0</v>
      </c>
      <c r="K12" s="22">
        <f t="shared" si="3"/>
        <v>8.1</v>
      </c>
      <c r="L12" s="23">
        <f t="shared" si="4"/>
        <v>20</v>
      </c>
      <c r="M12" s="24">
        <f t="shared" si="5"/>
        <v>16.2</v>
      </c>
    </row>
    <row r="13">
      <c r="A13" s="9">
        <f t="shared" si="6"/>
        <v>9</v>
      </c>
      <c r="B13" s="5" t="b">
        <v>1</v>
      </c>
      <c r="C13" s="5" t="s">
        <v>34</v>
      </c>
      <c r="D13" s="5">
        <v>1.0</v>
      </c>
      <c r="E13" s="5" t="s">
        <v>15</v>
      </c>
      <c r="F13" s="7" t="s">
        <v>35</v>
      </c>
      <c r="G13" s="7" t="s">
        <v>36</v>
      </c>
      <c r="H13" s="8">
        <v>2.86</v>
      </c>
      <c r="I13" s="9">
        <f t="shared" si="1"/>
        <v>2.86</v>
      </c>
      <c r="J13" s="21">
        <f>D13</f>
        <v>1</v>
      </c>
      <c r="K13" s="22">
        <f t="shared" si="3"/>
        <v>2.86</v>
      </c>
      <c r="L13" s="23">
        <f t="shared" si="4"/>
        <v>2</v>
      </c>
      <c r="M13" s="24">
        <f t="shared" si="5"/>
        <v>5.72</v>
      </c>
    </row>
    <row r="14">
      <c r="A14" s="9">
        <f t="shared" si="6"/>
        <v>10</v>
      </c>
      <c r="B14" s="5" t="b">
        <v>1</v>
      </c>
      <c r="C14" s="5" t="s">
        <v>37</v>
      </c>
      <c r="D14" s="5">
        <v>1.0</v>
      </c>
      <c r="E14" s="5" t="s">
        <v>15</v>
      </c>
      <c r="F14" s="7" t="s">
        <v>38</v>
      </c>
      <c r="G14" s="7" t="s">
        <v>39</v>
      </c>
      <c r="H14" s="8">
        <v>0.87</v>
      </c>
      <c r="I14" s="9">
        <f t="shared" si="1"/>
        <v>0.87</v>
      </c>
      <c r="J14" s="21">
        <v>3.0</v>
      </c>
      <c r="K14" s="22">
        <f t="shared" si="3"/>
        <v>2.61</v>
      </c>
      <c r="L14" s="23">
        <f t="shared" si="4"/>
        <v>6</v>
      </c>
      <c r="M14" s="24">
        <f t="shared" si="5"/>
        <v>5.22</v>
      </c>
    </row>
    <row r="15">
      <c r="A15" s="9">
        <f t="shared" si="6"/>
        <v>11</v>
      </c>
      <c r="B15" s="5" t="b">
        <v>1</v>
      </c>
      <c r="C15" s="5" t="s">
        <v>40</v>
      </c>
      <c r="D15" s="5">
        <v>1.0</v>
      </c>
      <c r="E15" s="5" t="s">
        <v>15</v>
      </c>
      <c r="F15" s="7" t="s">
        <v>41</v>
      </c>
      <c r="H15" s="8">
        <v>0.69</v>
      </c>
      <c r="I15" s="9">
        <f t="shared" si="1"/>
        <v>0.69</v>
      </c>
      <c r="J15" s="21">
        <f>D15</f>
        <v>1</v>
      </c>
      <c r="K15" s="22">
        <f t="shared" si="3"/>
        <v>0.69</v>
      </c>
      <c r="L15" s="23">
        <f t="shared" si="4"/>
        <v>2</v>
      </c>
      <c r="M15" s="24">
        <f t="shared" si="5"/>
        <v>1.38</v>
      </c>
    </row>
    <row r="16">
      <c r="A16" s="9">
        <f t="shared" si="6"/>
        <v>12</v>
      </c>
      <c r="B16" s="5" t="b">
        <v>1</v>
      </c>
      <c r="C16" s="5" t="s">
        <v>42</v>
      </c>
      <c r="D16" s="5">
        <v>1.0</v>
      </c>
      <c r="E16" s="5" t="s">
        <v>15</v>
      </c>
      <c r="F16" s="7" t="s">
        <v>43</v>
      </c>
      <c r="H16" s="8">
        <v>0.61</v>
      </c>
      <c r="I16" s="9">
        <f t="shared" si="1"/>
        <v>0.61</v>
      </c>
      <c r="J16" s="21">
        <v>3.0</v>
      </c>
      <c r="K16" s="22">
        <f t="shared" si="3"/>
        <v>1.83</v>
      </c>
      <c r="L16" s="23">
        <f t="shared" si="4"/>
        <v>6</v>
      </c>
      <c r="M16" s="24">
        <f t="shared" si="5"/>
        <v>3.66</v>
      </c>
    </row>
    <row r="17">
      <c r="A17" s="9">
        <f t="shared" si="6"/>
        <v>13</v>
      </c>
      <c r="B17" s="5" t="b">
        <v>1</v>
      </c>
      <c r="C17" s="6" t="s">
        <v>10</v>
      </c>
      <c r="D17" s="5">
        <v>1.0</v>
      </c>
      <c r="E17" s="6" t="s">
        <v>11</v>
      </c>
      <c r="F17" s="7" t="s">
        <v>12</v>
      </c>
      <c r="G17" s="7" t="s">
        <v>13</v>
      </c>
      <c r="H17" s="8">
        <v>1.59</v>
      </c>
      <c r="I17" s="9">
        <f t="shared" si="1"/>
        <v>1.59</v>
      </c>
      <c r="J17" s="21">
        <f t="shared" ref="J17:J20" si="7">D17</f>
        <v>1</v>
      </c>
      <c r="K17" s="22">
        <f t="shared" si="3"/>
        <v>1.59</v>
      </c>
      <c r="L17" s="23">
        <f t="shared" si="4"/>
        <v>2</v>
      </c>
      <c r="M17" s="24">
        <f t="shared" si="5"/>
        <v>3.18</v>
      </c>
    </row>
    <row r="18">
      <c r="A18" s="9">
        <f t="shared" si="6"/>
        <v>14</v>
      </c>
      <c r="B18" s="5" t="b">
        <v>1</v>
      </c>
      <c r="C18" s="5" t="s">
        <v>44</v>
      </c>
      <c r="D18" s="5">
        <v>1.0</v>
      </c>
      <c r="E18" s="5" t="s">
        <v>15</v>
      </c>
      <c r="F18" s="7" t="s">
        <v>45</v>
      </c>
      <c r="G18" s="7" t="s">
        <v>46</v>
      </c>
      <c r="H18" s="8">
        <v>1.08</v>
      </c>
      <c r="I18" s="9">
        <f t="shared" si="1"/>
        <v>1.08</v>
      </c>
      <c r="J18" s="21">
        <f t="shared" si="7"/>
        <v>1</v>
      </c>
      <c r="K18" s="22">
        <f t="shared" si="3"/>
        <v>1.08</v>
      </c>
      <c r="L18" s="23">
        <f t="shared" si="4"/>
        <v>2</v>
      </c>
      <c r="M18" s="24">
        <f t="shared" si="5"/>
        <v>2.16</v>
      </c>
    </row>
    <row r="19">
      <c r="A19" s="9">
        <f t="shared" si="6"/>
        <v>15</v>
      </c>
      <c r="B19" s="5" t="b">
        <v>1</v>
      </c>
      <c r="C19" s="5" t="s">
        <v>47</v>
      </c>
      <c r="D19" s="5">
        <v>1.0</v>
      </c>
      <c r="E19" s="5" t="s">
        <v>15</v>
      </c>
      <c r="F19" s="7" t="s">
        <v>48</v>
      </c>
      <c r="G19" s="7" t="s">
        <v>49</v>
      </c>
      <c r="H19" s="8">
        <v>1.41</v>
      </c>
      <c r="I19" s="9">
        <f t="shared" si="1"/>
        <v>1.41</v>
      </c>
      <c r="J19" s="21">
        <f t="shared" si="7"/>
        <v>1</v>
      </c>
      <c r="K19" s="22">
        <f t="shared" si="3"/>
        <v>1.41</v>
      </c>
      <c r="L19" s="23">
        <f t="shared" si="4"/>
        <v>2</v>
      </c>
      <c r="M19" s="24">
        <f t="shared" si="5"/>
        <v>2.82</v>
      </c>
    </row>
    <row r="20">
      <c r="A20" s="9">
        <f t="shared" si="6"/>
        <v>16</v>
      </c>
      <c r="B20" s="5" t="b">
        <v>1</v>
      </c>
      <c r="C20" s="5" t="s">
        <v>50</v>
      </c>
      <c r="D20" s="5">
        <v>1.0</v>
      </c>
      <c r="E20" s="5" t="s">
        <v>15</v>
      </c>
      <c r="F20" s="7" t="s">
        <v>51</v>
      </c>
      <c r="G20" s="7" t="s">
        <v>49</v>
      </c>
      <c r="H20" s="8">
        <v>1.41</v>
      </c>
      <c r="I20" s="9">
        <f t="shared" si="1"/>
        <v>1.41</v>
      </c>
      <c r="J20" s="21">
        <f t="shared" si="7"/>
        <v>1</v>
      </c>
      <c r="K20" s="22">
        <f t="shared" si="3"/>
        <v>1.41</v>
      </c>
      <c r="L20" s="23">
        <f t="shared" si="4"/>
        <v>2</v>
      </c>
      <c r="M20" s="24">
        <f t="shared" si="5"/>
        <v>2.82</v>
      </c>
    </row>
    <row r="21">
      <c r="A21" s="9">
        <f t="shared" si="6"/>
        <v>17</v>
      </c>
      <c r="B21" s="5" t="b">
        <v>1</v>
      </c>
      <c r="C21" s="5" t="s">
        <v>52</v>
      </c>
      <c r="D21" s="5">
        <v>4.0</v>
      </c>
      <c r="E21" s="5" t="s">
        <v>15</v>
      </c>
      <c r="F21" s="7" t="s">
        <v>53</v>
      </c>
      <c r="H21" s="8">
        <v>0.24</v>
      </c>
      <c r="I21" s="9">
        <f t="shared" si="1"/>
        <v>0.96</v>
      </c>
      <c r="J21" s="21">
        <v>5.0</v>
      </c>
      <c r="K21" s="22">
        <f t="shared" si="3"/>
        <v>1.2</v>
      </c>
      <c r="L21" s="25">
        <v>10.0</v>
      </c>
      <c r="M21" s="24">
        <f t="shared" si="5"/>
        <v>2.4</v>
      </c>
    </row>
    <row r="22">
      <c r="A22" s="9">
        <f t="shared" si="6"/>
        <v>18</v>
      </c>
      <c r="B22" s="5" t="b">
        <v>1</v>
      </c>
      <c r="C22" s="5" t="s">
        <v>54</v>
      </c>
      <c r="D22" s="5">
        <v>1.0</v>
      </c>
      <c r="E22" s="5" t="s">
        <v>15</v>
      </c>
      <c r="F22" s="7" t="s">
        <v>55</v>
      </c>
      <c r="H22" s="8">
        <v>0.26</v>
      </c>
      <c r="I22" s="9">
        <f t="shared" si="1"/>
        <v>0.26</v>
      </c>
      <c r="J22" s="21">
        <v>3.0</v>
      </c>
      <c r="K22" s="22">
        <f t="shared" si="3"/>
        <v>0.78</v>
      </c>
      <c r="L22" s="25">
        <v>5.0</v>
      </c>
      <c r="M22" s="24">
        <f t="shared" si="5"/>
        <v>1.3</v>
      </c>
    </row>
    <row r="23">
      <c r="A23" s="9">
        <f t="shared" si="6"/>
        <v>19</v>
      </c>
      <c r="B23" s="5" t="b">
        <v>1</v>
      </c>
      <c r="C23" s="5" t="s">
        <v>56</v>
      </c>
      <c r="D23" s="5">
        <v>1.0</v>
      </c>
      <c r="E23" s="5" t="s">
        <v>15</v>
      </c>
      <c r="F23" s="7" t="s">
        <v>57</v>
      </c>
      <c r="G23" s="5"/>
      <c r="H23" s="8">
        <v>0.26</v>
      </c>
      <c r="I23" s="9">
        <f t="shared" si="1"/>
        <v>0.26</v>
      </c>
      <c r="J23" s="21">
        <v>3.0</v>
      </c>
      <c r="K23" s="22">
        <f t="shared" si="3"/>
        <v>0.78</v>
      </c>
      <c r="L23" s="25">
        <v>5.0</v>
      </c>
      <c r="M23" s="24">
        <f t="shared" si="5"/>
        <v>1.3</v>
      </c>
    </row>
    <row r="24">
      <c r="A24" s="9">
        <f t="shared" si="6"/>
        <v>20</v>
      </c>
      <c r="B24" s="5" t="b">
        <v>1</v>
      </c>
      <c r="C24" s="5" t="s">
        <v>58</v>
      </c>
      <c r="D24" s="5">
        <v>1.0</v>
      </c>
      <c r="E24" s="5" t="s">
        <v>15</v>
      </c>
      <c r="F24" s="7" t="s">
        <v>59</v>
      </c>
      <c r="G24" s="7" t="s">
        <v>60</v>
      </c>
      <c r="H24" s="8">
        <v>0.37</v>
      </c>
      <c r="I24" s="9">
        <f t="shared" si="1"/>
        <v>0.37</v>
      </c>
      <c r="J24" s="21">
        <v>3.0</v>
      </c>
      <c r="K24" s="22">
        <f t="shared" si="3"/>
        <v>1.11</v>
      </c>
      <c r="L24" s="25">
        <v>5.0</v>
      </c>
      <c r="M24" s="24">
        <f t="shared" si="5"/>
        <v>1.85</v>
      </c>
    </row>
    <row r="25">
      <c r="A25" s="9">
        <f t="shared" si="6"/>
        <v>21</v>
      </c>
      <c r="B25" s="5" t="b">
        <v>1</v>
      </c>
      <c r="C25" s="5" t="s">
        <v>61</v>
      </c>
      <c r="D25" s="5">
        <v>1.0</v>
      </c>
      <c r="E25" s="5" t="s">
        <v>15</v>
      </c>
      <c r="F25" s="7" t="s">
        <v>62</v>
      </c>
      <c r="H25" s="8">
        <v>22.05</v>
      </c>
      <c r="I25" s="9">
        <f t="shared" si="1"/>
        <v>22.05</v>
      </c>
      <c r="J25" s="21">
        <f t="shared" ref="J25:J30" si="8">D25</f>
        <v>1</v>
      </c>
      <c r="K25" s="22">
        <f t="shared" si="3"/>
        <v>22.05</v>
      </c>
      <c r="L25" s="25">
        <v>1.0</v>
      </c>
      <c r="M25" s="24">
        <f t="shared" si="5"/>
        <v>22.05</v>
      </c>
    </row>
    <row r="26">
      <c r="A26" s="9">
        <f t="shared" si="6"/>
        <v>22</v>
      </c>
      <c r="B26" s="5" t="b">
        <v>1</v>
      </c>
      <c r="C26" s="5" t="s">
        <v>63</v>
      </c>
      <c r="D26" s="5">
        <v>1.0</v>
      </c>
      <c r="E26" s="5" t="s">
        <v>15</v>
      </c>
      <c r="F26" s="10" t="s">
        <v>64</v>
      </c>
      <c r="G26" s="10" t="s">
        <v>65</v>
      </c>
      <c r="H26" s="8">
        <v>6.04</v>
      </c>
      <c r="I26" s="9">
        <f t="shared" si="1"/>
        <v>6.04</v>
      </c>
      <c r="J26" s="21">
        <f t="shared" si="8"/>
        <v>1</v>
      </c>
      <c r="K26" s="22">
        <f t="shared" si="3"/>
        <v>6.04</v>
      </c>
      <c r="L26" s="23">
        <f t="shared" ref="L26:L53" si="9">J26*2</f>
        <v>2</v>
      </c>
      <c r="M26" s="24">
        <f t="shared" si="5"/>
        <v>12.08</v>
      </c>
    </row>
    <row r="27">
      <c r="A27" s="9">
        <f t="shared" si="6"/>
        <v>23</v>
      </c>
      <c r="B27" s="5" t="b">
        <v>1</v>
      </c>
      <c r="C27" s="5" t="s">
        <v>66</v>
      </c>
      <c r="D27" s="5">
        <v>10.0</v>
      </c>
      <c r="E27" s="5" t="s">
        <v>15</v>
      </c>
      <c r="F27" s="7" t="s">
        <v>67</v>
      </c>
      <c r="H27" s="8">
        <v>0.1</v>
      </c>
      <c r="I27" s="9">
        <f t="shared" si="1"/>
        <v>1</v>
      </c>
      <c r="J27" s="21">
        <f t="shared" si="8"/>
        <v>10</v>
      </c>
      <c r="K27" s="22">
        <f t="shared" si="3"/>
        <v>1</v>
      </c>
      <c r="L27" s="23">
        <f t="shared" si="9"/>
        <v>20</v>
      </c>
      <c r="M27" s="24">
        <f t="shared" si="5"/>
        <v>2</v>
      </c>
    </row>
    <row r="28">
      <c r="A28" s="9">
        <f t="shared" si="6"/>
        <v>24</v>
      </c>
      <c r="B28" s="5" t="b">
        <v>1</v>
      </c>
      <c r="C28" s="5" t="s">
        <v>68</v>
      </c>
      <c r="D28" s="5">
        <v>2.0</v>
      </c>
      <c r="E28" s="5" t="s">
        <v>15</v>
      </c>
      <c r="F28" s="7" t="s">
        <v>69</v>
      </c>
      <c r="G28" s="7" t="s">
        <v>70</v>
      </c>
      <c r="H28" s="8">
        <v>3.3</v>
      </c>
      <c r="I28" s="9">
        <f t="shared" si="1"/>
        <v>6.6</v>
      </c>
      <c r="J28" s="21">
        <f t="shared" si="8"/>
        <v>2</v>
      </c>
      <c r="K28" s="22">
        <f t="shared" si="3"/>
        <v>6.6</v>
      </c>
      <c r="L28" s="23">
        <f t="shared" si="9"/>
        <v>4</v>
      </c>
      <c r="M28" s="24">
        <f t="shared" si="5"/>
        <v>13.2</v>
      </c>
    </row>
    <row r="29">
      <c r="A29" s="9">
        <f t="shared" si="6"/>
        <v>25</v>
      </c>
      <c r="B29" s="5" t="b">
        <v>1</v>
      </c>
      <c r="C29" s="5" t="s">
        <v>71</v>
      </c>
      <c r="D29" s="5">
        <v>1.0</v>
      </c>
      <c r="E29" s="5" t="s">
        <v>15</v>
      </c>
      <c r="F29" s="7" t="s">
        <v>72</v>
      </c>
      <c r="H29" s="8">
        <v>2.3</v>
      </c>
      <c r="I29" s="9">
        <f t="shared" si="1"/>
        <v>2.3</v>
      </c>
      <c r="J29" s="21">
        <f t="shared" si="8"/>
        <v>1</v>
      </c>
      <c r="K29" s="22">
        <f t="shared" si="3"/>
        <v>2.3</v>
      </c>
      <c r="L29" s="23">
        <f t="shared" si="9"/>
        <v>2</v>
      </c>
      <c r="M29" s="24">
        <f t="shared" si="5"/>
        <v>4.6</v>
      </c>
    </row>
    <row r="30">
      <c r="A30" s="9">
        <f t="shared" si="6"/>
        <v>26</v>
      </c>
      <c r="B30" s="5" t="b">
        <v>1</v>
      </c>
      <c r="C30" s="5" t="s">
        <v>73</v>
      </c>
      <c r="D30" s="5">
        <v>1.0</v>
      </c>
      <c r="E30" s="5" t="s">
        <v>15</v>
      </c>
      <c r="F30" s="7" t="s">
        <v>74</v>
      </c>
      <c r="H30" s="8">
        <v>0.25</v>
      </c>
      <c r="I30" s="9">
        <f t="shared" si="1"/>
        <v>0.25</v>
      </c>
      <c r="J30" s="21">
        <f t="shared" si="8"/>
        <v>1</v>
      </c>
      <c r="K30" s="22">
        <f t="shared" si="3"/>
        <v>0.25</v>
      </c>
      <c r="L30" s="23">
        <f t="shared" si="9"/>
        <v>2</v>
      </c>
      <c r="M30" s="24">
        <f t="shared" si="5"/>
        <v>0.5</v>
      </c>
    </row>
    <row r="31">
      <c r="A31" s="9">
        <f t="shared" si="6"/>
        <v>27</v>
      </c>
      <c r="B31" s="5" t="b">
        <v>1</v>
      </c>
      <c r="C31" s="5" t="s">
        <v>75</v>
      </c>
      <c r="D31" s="5">
        <v>2.0</v>
      </c>
      <c r="E31" s="5" t="s">
        <v>15</v>
      </c>
      <c r="F31" s="10" t="s">
        <v>76</v>
      </c>
      <c r="H31" s="8">
        <v>0.36</v>
      </c>
      <c r="I31" s="9">
        <f t="shared" si="1"/>
        <v>0.72</v>
      </c>
      <c r="J31" s="21">
        <v>4.0</v>
      </c>
      <c r="K31" s="22">
        <f t="shared" si="3"/>
        <v>1.44</v>
      </c>
      <c r="L31" s="23">
        <f t="shared" si="9"/>
        <v>8</v>
      </c>
      <c r="M31" s="24">
        <f t="shared" si="5"/>
        <v>2.88</v>
      </c>
    </row>
    <row r="32">
      <c r="A32" s="9">
        <f t="shared" si="6"/>
        <v>28</v>
      </c>
      <c r="B32" s="5" t="b">
        <v>1</v>
      </c>
      <c r="C32" s="5" t="s">
        <v>77</v>
      </c>
      <c r="D32" s="5">
        <v>1.0</v>
      </c>
      <c r="E32" s="5" t="s">
        <v>15</v>
      </c>
      <c r="F32" s="7" t="s">
        <v>78</v>
      </c>
      <c r="G32" s="7" t="s">
        <v>79</v>
      </c>
      <c r="H32" s="8">
        <v>0.32</v>
      </c>
      <c r="I32" s="9">
        <f t="shared" si="1"/>
        <v>0.32</v>
      </c>
      <c r="J32" s="21">
        <v>3.0</v>
      </c>
      <c r="K32" s="22">
        <f t="shared" si="3"/>
        <v>0.96</v>
      </c>
      <c r="L32" s="23">
        <f t="shared" si="9"/>
        <v>6</v>
      </c>
      <c r="M32" s="24">
        <f t="shared" si="5"/>
        <v>1.92</v>
      </c>
    </row>
    <row r="33">
      <c r="A33" s="9">
        <f t="shared" si="6"/>
        <v>29</v>
      </c>
      <c r="B33" s="5" t="b">
        <v>1</v>
      </c>
      <c r="C33" s="5" t="s">
        <v>80</v>
      </c>
      <c r="D33" s="5">
        <v>1.0</v>
      </c>
      <c r="E33" s="5" t="s">
        <v>15</v>
      </c>
      <c r="F33" s="7" t="s">
        <v>81</v>
      </c>
      <c r="H33" s="8">
        <v>0.68</v>
      </c>
      <c r="I33" s="9">
        <f t="shared" si="1"/>
        <v>0.68</v>
      </c>
      <c r="J33" s="21">
        <f t="shared" ref="J33:J34" si="10">D33</f>
        <v>1</v>
      </c>
      <c r="K33" s="22">
        <f t="shared" si="3"/>
        <v>0.68</v>
      </c>
      <c r="L33" s="23">
        <f t="shared" si="9"/>
        <v>2</v>
      </c>
      <c r="M33" s="24">
        <f t="shared" si="5"/>
        <v>1.36</v>
      </c>
    </row>
    <row r="34">
      <c r="A34" s="9">
        <f t="shared" si="6"/>
        <v>30</v>
      </c>
      <c r="B34" s="5" t="b">
        <v>1</v>
      </c>
      <c r="C34" s="5" t="s">
        <v>82</v>
      </c>
      <c r="D34" s="5">
        <v>1.0</v>
      </c>
      <c r="E34" s="5" t="s">
        <v>15</v>
      </c>
      <c r="F34" s="7" t="s">
        <v>83</v>
      </c>
      <c r="G34" s="7" t="s">
        <v>84</v>
      </c>
      <c r="H34" s="8">
        <v>0.42</v>
      </c>
      <c r="I34" s="9">
        <f t="shared" si="1"/>
        <v>0.42</v>
      </c>
      <c r="J34" s="21">
        <f t="shared" si="10"/>
        <v>1</v>
      </c>
      <c r="K34" s="22">
        <f t="shared" si="3"/>
        <v>0.42</v>
      </c>
      <c r="L34" s="23">
        <f t="shared" si="9"/>
        <v>2</v>
      </c>
      <c r="M34" s="24">
        <f t="shared" si="5"/>
        <v>0.84</v>
      </c>
    </row>
    <row r="35">
      <c r="A35" s="9">
        <f t="shared" si="6"/>
        <v>31</v>
      </c>
      <c r="B35" s="5" t="b">
        <v>1</v>
      </c>
      <c r="C35" s="5" t="s">
        <v>85</v>
      </c>
      <c r="D35" s="5">
        <v>6.0</v>
      </c>
      <c r="E35" s="5" t="s">
        <v>15</v>
      </c>
      <c r="F35" s="7" t="s">
        <v>86</v>
      </c>
      <c r="H35" s="8">
        <v>0.3</v>
      </c>
      <c r="I35" s="9">
        <f t="shared" si="1"/>
        <v>1.8</v>
      </c>
      <c r="J35" s="21">
        <v>12.0</v>
      </c>
      <c r="K35" s="22">
        <f t="shared" si="3"/>
        <v>3.6</v>
      </c>
      <c r="L35" s="23">
        <f t="shared" si="9"/>
        <v>24</v>
      </c>
      <c r="M35" s="24">
        <f t="shared" si="5"/>
        <v>7.2</v>
      </c>
    </row>
    <row r="36">
      <c r="A36" s="9">
        <f t="shared" si="6"/>
        <v>32</v>
      </c>
      <c r="B36" s="5" t="b">
        <v>1</v>
      </c>
      <c r="C36" s="5" t="s">
        <v>87</v>
      </c>
      <c r="D36" s="5">
        <v>3.0</v>
      </c>
      <c r="E36" s="5" t="s">
        <v>15</v>
      </c>
      <c r="F36" s="7" t="s">
        <v>88</v>
      </c>
      <c r="H36" s="8">
        <v>0.11</v>
      </c>
      <c r="I36" s="9">
        <f t="shared" si="1"/>
        <v>0.33</v>
      </c>
      <c r="J36" s="21">
        <v>10.0</v>
      </c>
      <c r="K36" s="22">
        <f t="shared" si="3"/>
        <v>1.1</v>
      </c>
      <c r="L36" s="23">
        <f t="shared" si="9"/>
        <v>20</v>
      </c>
      <c r="M36" s="24">
        <f t="shared" si="5"/>
        <v>2.2</v>
      </c>
    </row>
    <row r="37">
      <c r="A37" s="9">
        <f t="shared" si="6"/>
        <v>33</v>
      </c>
      <c r="B37" s="5" t="b">
        <v>1</v>
      </c>
      <c r="C37" s="5" t="s">
        <v>89</v>
      </c>
      <c r="D37" s="5">
        <v>9.0</v>
      </c>
      <c r="E37" s="5" t="s">
        <v>15</v>
      </c>
      <c r="F37" s="7" t="s">
        <v>90</v>
      </c>
      <c r="H37" s="8">
        <v>0.1</v>
      </c>
      <c r="I37" s="9">
        <f t="shared" si="1"/>
        <v>0.9</v>
      </c>
      <c r="J37" s="21">
        <v>20.0</v>
      </c>
      <c r="K37" s="22">
        <f t="shared" si="3"/>
        <v>2</v>
      </c>
      <c r="L37" s="23">
        <f t="shared" si="9"/>
        <v>40</v>
      </c>
      <c r="M37" s="24">
        <f t="shared" si="5"/>
        <v>4</v>
      </c>
    </row>
    <row r="38">
      <c r="A38" s="9">
        <f t="shared" si="6"/>
        <v>34</v>
      </c>
      <c r="B38" s="5" t="b">
        <v>1</v>
      </c>
      <c r="C38" s="5" t="s">
        <v>91</v>
      </c>
      <c r="D38" s="5">
        <v>1.0</v>
      </c>
      <c r="E38" s="5" t="s">
        <v>15</v>
      </c>
      <c r="F38" s="7" t="s">
        <v>92</v>
      </c>
      <c r="H38" s="8">
        <v>0.26</v>
      </c>
      <c r="I38" s="9">
        <f t="shared" si="1"/>
        <v>0.26</v>
      </c>
      <c r="J38" s="21">
        <v>2.0</v>
      </c>
      <c r="K38" s="22">
        <f t="shared" si="3"/>
        <v>0.52</v>
      </c>
      <c r="L38" s="23">
        <f t="shared" si="9"/>
        <v>4</v>
      </c>
      <c r="M38" s="24">
        <f t="shared" si="5"/>
        <v>1.04</v>
      </c>
    </row>
    <row r="39">
      <c r="A39" s="9">
        <f t="shared" si="6"/>
        <v>35</v>
      </c>
      <c r="B39" s="5" t="b">
        <v>1</v>
      </c>
      <c r="C39" s="5" t="s">
        <v>93</v>
      </c>
      <c r="D39" s="5">
        <v>1.0</v>
      </c>
      <c r="E39" s="5" t="s">
        <v>15</v>
      </c>
      <c r="F39" s="7" t="s">
        <v>94</v>
      </c>
      <c r="H39" s="8">
        <v>0.3</v>
      </c>
      <c r="I39" s="9">
        <f t="shared" si="1"/>
        <v>0.3</v>
      </c>
      <c r="J39" s="21">
        <v>2.0</v>
      </c>
      <c r="K39" s="22">
        <f t="shared" si="3"/>
        <v>0.6</v>
      </c>
      <c r="L39" s="23">
        <f t="shared" si="9"/>
        <v>4</v>
      </c>
      <c r="M39" s="24">
        <f t="shared" si="5"/>
        <v>1.2</v>
      </c>
    </row>
    <row r="40">
      <c r="A40" s="9">
        <f t="shared" si="6"/>
        <v>36</v>
      </c>
      <c r="B40" s="5" t="b">
        <v>1</v>
      </c>
      <c r="C40" s="5" t="s">
        <v>95</v>
      </c>
      <c r="D40" s="5">
        <v>1.0</v>
      </c>
      <c r="E40" s="5" t="s">
        <v>15</v>
      </c>
      <c r="F40" s="7" t="s">
        <v>96</v>
      </c>
      <c r="H40" s="8">
        <v>0.11</v>
      </c>
      <c r="I40" s="9">
        <f t="shared" si="1"/>
        <v>0.11</v>
      </c>
      <c r="J40" s="21">
        <v>2.0</v>
      </c>
      <c r="K40" s="22">
        <f t="shared" si="3"/>
        <v>0.22</v>
      </c>
      <c r="L40" s="23">
        <f t="shared" si="9"/>
        <v>4</v>
      </c>
      <c r="M40" s="24">
        <f t="shared" si="5"/>
        <v>0.44</v>
      </c>
    </row>
    <row r="41">
      <c r="A41" s="9">
        <f t="shared" si="6"/>
        <v>37</v>
      </c>
      <c r="B41" s="5" t="b">
        <v>1</v>
      </c>
      <c r="C41" s="5" t="s">
        <v>97</v>
      </c>
      <c r="D41" s="5">
        <v>4.0</v>
      </c>
      <c r="E41" s="5" t="s">
        <v>15</v>
      </c>
      <c r="F41" s="7" t="s">
        <v>98</v>
      </c>
      <c r="H41" s="8">
        <v>0.1</v>
      </c>
      <c r="I41" s="9">
        <f t="shared" si="1"/>
        <v>0.4</v>
      </c>
      <c r="J41" s="21">
        <v>10.0</v>
      </c>
      <c r="K41" s="22">
        <f t="shared" si="3"/>
        <v>1</v>
      </c>
      <c r="L41" s="23">
        <f t="shared" si="9"/>
        <v>20</v>
      </c>
      <c r="M41" s="24">
        <f t="shared" si="5"/>
        <v>2</v>
      </c>
    </row>
    <row r="42">
      <c r="A42" s="9">
        <f t="shared" si="6"/>
        <v>38</v>
      </c>
      <c r="B42" s="5" t="b">
        <v>1</v>
      </c>
      <c r="C42" s="5" t="s">
        <v>99</v>
      </c>
      <c r="D42" s="5">
        <v>1.0</v>
      </c>
      <c r="E42" s="5" t="s">
        <v>15</v>
      </c>
      <c r="F42" s="7" t="s">
        <v>100</v>
      </c>
      <c r="H42" s="8">
        <v>0.1</v>
      </c>
      <c r="I42" s="9">
        <f t="shared" si="1"/>
        <v>0.1</v>
      </c>
      <c r="J42" s="21">
        <v>2.0</v>
      </c>
      <c r="K42" s="22">
        <f t="shared" si="3"/>
        <v>0.2</v>
      </c>
      <c r="L42" s="23">
        <f t="shared" si="9"/>
        <v>4</v>
      </c>
      <c r="M42" s="24">
        <f t="shared" si="5"/>
        <v>0.4</v>
      </c>
    </row>
    <row r="43">
      <c r="A43" s="9">
        <f t="shared" si="6"/>
        <v>39</v>
      </c>
      <c r="B43" s="5" t="b">
        <v>1</v>
      </c>
      <c r="C43" s="5" t="s">
        <v>101</v>
      </c>
      <c r="D43" s="5">
        <v>1.0</v>
      </c>
      <c r="E43" s="5" t="s">
        <v>15</v>
      </c>
      <c r="F43" s="7" t="s">
        <v>102</v>
      </c>
      <c r="H43" s="8">
        <v>0.1</v>
      </c>
      <c r="I43" s="9">
        <f t="shared" si="1"/>
        <v>0.1</v>
      </c>
      <c r="J43" s="21">
        <v>2.0</v>
      </c>
      <c r="K43" s="22">
        <f t="shared" si="3"/>
        <v>0.2</v>
      </c>
      <c r="L43" s="23">
        <f t="shared" si="9"/>
        <v>4</v>
      </c>
      <c r="M43" s="24">
        <f t="shared" si="5"/>
        <v>0.4</v>
      </c>
    </row>
    <row r="44">
      <c r="A44" s="9">
        <f t="shared" si="6"/>
        <v>40</v>
      </c>
      <c r="B44" s="5" t="b">
        <v>1</v>
      </c>
      <c r="C44" s="5" t="s">
        <v>103</v>
      </c>
      <c r="D44" s="5">
        <v>1.0</v>
      </c>
      <c r="E44" s="5" t="s">
        <v>15</v>
      </c>
      <c r="F44" s="7" t="s">
        <v>104</v>
      </c>
      <c r="H44" s="8">
        <v>0.33</v>
      </c>
      <c r="I44" s="9">
        <f t="shared" si="1"/>
        <v>0.33</v>
      </c>
      <c r="J44" s="21">
        <v>2.0</v>
      </c>
      <c r="K44" s="22">
        <f t="shared" si="3"/>
        <v>0.66</v>
      </c>
      <c r="L44" s="23">
        <f t="shared" si="9"/>
        <v>4</v>
      </c>
      <c r="M44" s="24">
        <f t="shared" si="5"/>
        <v>1.32</v>
      </c>
    </row>
    <row r="45">
      <c r="A45" s="9">
        <f t="shared" si="6"/>
        <v>41</v>
      </c>
      <c r="B45" s="5" t="b">
        <v>1</v>
      </c>
      <c r="C45" s="5" t="s">
        <v>105</v>
      </c>
      <c r="D45" s="5">
        <v>1.0</v>
      </c>
      <c r="E45" s="5" t="s">
        <v>15</v>
      </c>
      <c r="F45" s="7" t="s">
        <v>106</v>
      </c>
      <c r="H45" s="8">
        <v>0.36</v>
      </c>
      <c r="I45" s="9">
        <f t="shared" si="1"/>
        <v>0.36</v>
      </c>
      <c r="J45" s="21">
        <v>2.0</v>
      </c>
      <c r="K45" s="22">
        <f t="shared" si="3"/>
        <v>0.72</v>
      </c>
      <c r="L45" s="23">
        <f t="shared" si="9"/>
        <v>4</v>
      </c>
      <c r="M45" s="24">
        <f t="shared" si="5"/>
        <v>1.44</v>
      </c>
    </row>
    <row r="46">
      <c r="A46" s="9">
        <f t="shared" si="6"/>
        <v>42</v>
      </c>
      <c r="B46" s="5" t="b">
        <v>1</v>
      </c>
      <c r="C46" s="5" t="s">
        <v>107</v>
      </c>
      <c r="D46" s="5">
        <v>2.0</v>
      </c>
      <c r="E46" s="5" t="s">
        <v>15</v>
      </c>
      <c r="F46" s="7" t="s">
        <v>108</v>
      </c>
      <c r="H46" s="8">
        <v>0.1</v>
      </c>
      <c r="I46" s="9">
        <f t="shared" si="1"/>
        <v>0.2</v>
      </c>
      <c r="J46" s="21">
        <v>10.0</v>
      </c>
      <c r="K46" s="22">
        <f t="shared" si="3"/>
        <v>1</v>
      </c>
      <c r="L46" s="23">
        <f t="shared" si="9"/>
        <v>20</v>
      </c>
      <c r="M46" s="24">
        <f t="shared" si="5"/>
        <v>2</v>
      </c>
    </row>
    <row r="47">
      <c r="A47" s="9">
        <f t="shared" si="6"/>
        <v>43</v>
      </c>
      <c r="B47" s="5" t="b">
        <v>1</v>
      </c>
      <c r="C47" s="5" t="s">
        <v>109</v>
      </c>
      <c r="D47" s="5">
        <v>2.0</v>
      </c>
      <c r="E47" s="5" t="s">
        <v>15</v>
      </c>
      <c r="F47" s="7" t="s">
        <v>110</v>
      </c>
      <c r="H47" s="8">
        <v>0.1</v>
      </c>
      <c r="I47" s="9">
        <f t="shared" si="1"/>
        <v>0.2</v>
      </c>
      <c r="J47" s="21">
        <v>10.0</v>
      </c>
      <c r="K47" s="22">
        <f t="shared" si="3"/>
        <v>1</v>
      </c>
      <c r="L47" s="23">
        <f t="shared" si="9"/>
        <v>20</v>
      </c>
      <c r="M47" s="24">
        <f t="shared" si="5"/>
        <v>2</v>
      </c>
    </row>
    <row r="48">
      <c r="A48" s="9">
        <f t="shared" si="6"/>
        <v>44</v>
      </c>
      <c r="B48" s="5" t="b">
        <v>1</v>
      </c>
      <c r="C48" s="5" t="s">
        <v>111</v>
      </c>
      <c r="D48" s="5">
        <v>1.0</v>
      </c>
      <c r="E48" s="5" t="s">
        <v>15</v>
      </c>
      <c r="F48" s="7" t="s">
        <v>112</v>
      </c>
      <c r="H48" s="8">
        <v>0.2</v>
      </c>
      <c r="I48" s="9">
        <f t="shared" si="1"/>
        <v>0.2</v>
      </c>
      <c r="J48" s="21">
        <v>2.0</v>
      </c>
      <c r="K48" s="22">
        <f t="shared" si="3"/>
        <v>0.4</v>
      </c>
      <c r="L48" s="23">
        <f t="shared" si="9"/>
        <v>4</v>
      </c>
      <c r="M48" s="24">
        <f t="shared" si="5"/>
        <v>0.8</v>
      </c>
    </row>
    <row r="49">
      <c r="A49" s="9">
        <f t="shared" si="6"/>
        <v>45</v>
      </c>
      <c r="B49" s="5" t="b">
        <v>1</v>
      </c>
      <c r="C49" s="5" t="s">
        <v>113</v>
      </c>
      <c r="D49" s="5">
        <v>1.0</v>
      </c>
      <c r="E49" s="5" t="s">
        <v>15</v>
      </c>
      <c r="F49" s="7" t="s">
        <v>114</v>
      </c>
      <c r="H49" s="8">
        <v>0.1</v>
      </c>
      <c r="I49" s="9">
        <f t="shared" si="1"/>
        <v>0.1</v>
      </c>
      <c r="J49" s="21">
        <v>2.0</v>
      </c>
      <c r="K49" s="22">
        <f t="shared" si="3"/>
        <v>0.2</v>
      </c>
      <c r="L49" s="23">
        <f t="shared" si="9"/>
        <v>4</v>
      </c>
      <c r="M49" s="24">
        <f t="shared" si="5"/>
        <v>0.4</v>
      </c>
    </row>
    <row r="50">
      <c r="A50" s="9">
        <f t="shared" si="6"/>
        <v>46</v>
      </c>
      <c r="B50" s="5" t="b">
        <v>1</v>
      </c>
      <c r="C50" s="5" t="s">
        <v>115</v>
      </c>
      <c r="D50" s="5">
        <v>4.0</v>
      </c>
      <c r="E50" s="5" t="s">
        <v>15</v>
      </c>
      <c r="F50" s="7" t="s">
        <v>116</v>
      </c>
      <c r="H50" s="8">
        <v>0.1</v>
      </c>
      <c r="I50" s="9">
        <f t="shared" si="1"/>
        <v>0.4</v>
      </c>
      <c r="J50" s="21">
        <v>10.0</v>
      </c>
      <c r="K50" s="22">
        <f t="shared" si="3"/>
        <v>1</v>
      </c>
      <c r="L50" s="23">
        <f t="shared" si="9"/>
        <v>20</v>
      </c>
      <c r="M50" s="24">
        <f t="shared" si="5"/>
        <v>2</v>
      </c>
    </row>
    <row r="51">
      <c r="A51" s="9">
        <f t="shared" si="6"/>
        <v>47</v>
      </c>
      <c r="B51" s="5" t="b">
        <v>1</v>
      </c>
      <c r="C51" s="5" t="s">
        <v>117</v>
      </c>
      <c r="D51" s="5">
        <v>1.0</v>
      </c>
      <c r="E51" s="5" t="s">
        <v>15</v>
      </c>
      <c r="F51" s="7" t="s">
        <v>118</v>
      </c>
      <c r="H51" s="8">
        <v>0.1</v>
      </c>
      <c r="I51" s="9">
        <f t="shared" si="1"/>
        <v>0.1</v>
      </c>
      <c r="J51" s="21">
        <v>2.0</v>
      </c>
      <c r="K51" s="22">
        <f t="shared" si="3"/>
        <v>0.2</v>
      </c>
      <c r="L51" s="23">
        <f t="shared" si="9"/>
        <v>4</v>
      </c>
      <c r="M51" s="24">
        <f t="shared" si="5"/>
        <v>0.4</v>
      </c>
    </row>
    <row r="52">
      <c r="A52" s="9">
        <f t="shared" si="6"/>
        <v>48</v>
      </c>
      <c r="B52" s="5" t="b">
        <v>1</v>
      </c>
      <c r="C52" s="5" t="s">
        <v>119</v>
      </c>
      <c r="D52" s="5">
        <v>1.0</v>
      </c>
      <c r="E52" s="5" t="s">
        <v>15</v>
      </c>
      <c r="F52" s="7" t="s">
        <v>120</v>
      </c>
      <c r="H52" s="8">
        <v>0.1</v>
      </c>
      <c r="I52" s="9">
        <f t="shared" si="1"/>
        <v>0.1</v>
      </c>
      <c r="J52" s="21">
        <v>2.0</v>
      </c>
      <c r="K52" s="22">
        <f t="shared" si="3"/>
        <v>0.2</v>
      </c>
      <c r="L52" s="23">
        <f t="shared" si="9"/>
        <v>4</v>
      </c>
      <c r="M52" s="24">
        <f t="shared" si="5"/>
        <v>0.4</v>
      </c>
    </row>
    <row r="53">
      <c r="A53" s="13">
        <f t="shared" si="6"/>
        <v>49</v>
      </c>
      <c r="B53" s="11" t="b">
        <v>1</v>
      </c>
      <c r="C53" s="11" t="s">
        <v>121</v>
      </c>
      <c r="D53" s="11">
        <v>1.0</v>
      </c>
      <c r="E53" s="11" t="s">
        <v>15</v>
      </c>
      <c r="F53" s="12" t="s">
        <v>122</v>
      </c>
      <c r="G53" s="13"/>
      <c r="H53" s="14">
        <v>0.1</v>
      </c>
      <c r="I53" s="13">
        <f t="shared" si="1"/>
        <v>0.1</v>
      </c>
      <c r="J53" s="26">
        <v>2.0</v>
      </c>
      <c r="K53" s="27">
        <f t="shared" si="3"/>
        <v>0.2</v>
      </c>
      <c r="L53" s="28">
        <f t="shared" si="9"/>
        <v>4</v>
      </c>
      <c r="M53" s="29">
        <f t="shared" si="5"/>
        <v>0.4</v>
      </c>
    </row>
    <row r="54">
      <c r="A54" s="15" t="s">
        <v>123</v>
      </c>
      <c r="D54" s="9" t="str">
        <f>IFERROR(__xludf.DUMMYFUNCTION("CONCATENATE(TO_TEXT(SUM(D2:D53)), "" Parts"")"),"97 Parts")</f>
        <v>97 Parts</v>
      </c>
      <c r="H54" s="16" t="s">
        <v>123</v>
      </c>
      <c r="I54" s="9" t="str">
        <f>IFERROR(__xludf.DUMMYFUNCTION("CONCATENATE(""$ "", TO_TEXT(SUM(I2:I53)))"),"$ 76.95")</f>
        <v>$ 76.95</v>
      </c>
      <c r="J54" s="21" t="str">
        <f>IFERROR(__xludf.DUMMYFUNCTION("CONCATENATE(TO_TEXT(SUM(J2:J53)), "" Components"")"),"178 Components")</f>
        <v>178 Components</v>
      </c>
      <c r="K54" s="22" t="str">
        <f>IFERROR(__xludf.DUMMYFUNCTION("CONCATENATE(""$ "", TO_TEXT(SUM(K2:K53)))"),"$ 93.54")</f>
        <v>$ 93.54</v>
      </c>
      <c r="L54" s="23" t="str">
        <f>IFERROR(__xludf.DUMMYFUNCTION("CONCATENATE(TO_TEXT(SUM(L2:L53)), "" Components"")"),"352 Components")</f>
        <v>352 Components</v>
      </c>
      <c r="M54" s="24" t="str">
        <f>IFERROR(__xludf.DUMMYFUNCTION("CONCATENATE(""$ "", TO_TEXT(SUM(M2:M53)))"),"$ 164.14")</f>
        <v>$ 164.14</v>
      </c>
    </row>
  </sheetData>
  <mergeCells count="5">
    <mergeCell ref="A1:I3"/>
    <mergeCell ref="J1:J4"/>
    <mergeCell ref="K1:K4"/>
    <mergeCell ref="L1:L4"/>
    <mergeCell ref="M1:M4"/>
  </mergeCells>
  <conditionalFormatting sqref="D5:D53">
    <cfRule type="cellIs" dxfId="0" priority="1" operator="lessThanOrEqual">
      <formula>0</formula>
    </cfRule>
  </conditionalFormatting>
  <hyperlinks>
    <hyperlink r:id="rId1" ref="F5"/>
    <hyperlink r:id="rId2" ref="G5"/>
    <hyperlink r:id="rId3" ref="F6"/>
    <hyperlink r:id="rId4" ref="F7"/>
    <hyperlink r:id="rId5" ref="F8"/>
    <hyperlink r:id="rId6" ref="F9"/>
    <hyperlink r:id="rId7" ref="F10"/>
    <hyperlink r:id="rId8" ref="F11"/>
    <hyperlink r:id="rId9" ref="G11"/>
    <hyperlink r:id="rId10" ref="F12"/>
    <hyperlink r:id="rId11" ref="G12"/>
    <hyperlink r:id="rId12" ref="F13"/>
    <hyperlink r:id="rId13" ref="G13"/>
    <hyperlink r:id="rId14" ref="F14"/>
    <hyperlink r:id="rId15" ref="G14"/>
    <hyperlink r:id="rId16" ref="F15"/>
    <hyperlink r:id="rId17" ref="F16"/>
    <hyperlink r:id="rId18" ref="F17"/>
    <hyperlink r:id="rId19" ref="G17"/>
    <hyperlink r:id="rId20" ref="F18"/>
    <hyperlink r:id="rId21" ref="G18"/>
    <hyperlink r:id="rId22" ref="F19"/>
    <hyperlink r:id="rId23" ref="G19"/>
    <hyperlink r:id="rId24" ref="F20"/>
    <hyperlink r:id="rId25" ref="G20"/>
    <hyperlink r:id="rId26" ref="F21"/>
    <hyperlink r:id="rId27" ref="F22"/>
    <hyperlink r:id="rId28" ref="F23"/>
    <hyperlink r:id="rId29" ref="F24"/>
    <hyperlink r:id="rId30" ref="G24"/>
    <hyperlink r:id="rId31" ref="F25"/>
    <hyperlink r:id="rId32" ref="F26"/>
    <hyperlink r:id="rId33" ref="G26"/>
    <hyperlink r:id="rId34" ref="F27"/>
    <hyperlink r:id="rId35" ref="F28"/>
    <hyperlink r:id="rId36" ref="G28"/>
    <hyperlink r:id="rId37" ref="F29"/>
    <hyperlink r:id="rId38" ref="F30"/>
    <hyperlink r:id="rId39" ref="F31"/>
    <hyperlink r:id="rId40" ref="F32"/>
    <hyperlink r:id="rId41" ref="G32"/>
    <hyperlink r:id="rId42" ref="F33"/>
    <hyperlink r:id="rId43" ref="F34"/>
    <hyperlink r:id="rId44" ref="G34"/>
    <hyperlink r:id="rId45" ref="F35"/>
    <hyperlink r:id="rId46" ref="F36"/>
    <hyperlink r:id="rId47" ref="F37"/>
    <hyperlink r:id="rId48" ref="F38"/>
    <hyperlink r:id="rId49" ref="F39"/>
    <hyperlink r:id="rId50" ref="F40"/>
    <hyperlink r:id="rId51" ref="F41"/>
    <hyperlink r:id="rId52" ref="F42"/>
    <hyperlink r:id="rId53" ref="F43"/>
    <hyperlink r:id="rId54" ref="F44"/>
    <hyperlink r:id="rId55" ref="F45"/>
    <hyperlink r:id="rId56" ref="F46"/>
    <hyperlink r:id="rId57" ref="F47"/>
    <hyperlink r:id="rId58" ref="F48"/>
    <hyperlink r:id="rId59" ref="F49"/>
    <hyperlink r:id="rId60" ref="F50"/>
    <hyperlink r:id="rId61" ref="F51"/>
    <hyperlink r:id="rId62" ref="F52"/>
    <hyperlink r:id="rId63" ref="F53"/>
  </hyperlinks>
  <drawing r:id="rId6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9.25"/>
    <col customWidth="1" min="3" max="3" width="22.13"/>
    <col customWidth="1" min="4" max="4" width="8.38"/>
    <col customWidth="1" min="5" max="5" width="9.0"/>
    <col customWidth="1" min="10" max="10" width="70.63"/>
  </cols>
  <sheetData>
    <row r="1">
      <c r="A1" s="1" t="s">
        <v>129</v>
      </c>
      <c r="J1" s="8"/>
    </row>
    <row r="2">
      <c r="J2" s="8"/>
    </row>
    <row r="3">
      <c r="J3" s="8"/>
    </row>
    <row r="4">
      <c r="A4" s="3" t="s">
        <v>1</v>
      </c>
      <c r="B4" s="3" t="s">
        <v>130</v>
      </c>
      <c r="C4" s="3" t="s">
        <v>3</v>
      </c>
      <c r="D4" s="3" t="s">
        <v>4</v>
      </c>
      <c r="E4" s="3" t="s">
        <v>5</v>
      </c>
      <c r="F4" s="3" t="s">
        <v>6</v>
      </c>
      <c r="G4" s="3" t="s">
        <v>7</v>
      </c>
      <c r="H4" s="3" t="s">
        <v>8</v>
      </c>
      <c r="I4" s="3" t="s">
        <v>9</v>
      </c>
      <c r="J4" s="4" t="s">
        <v>131</v>
      </c>
    </row>
    <row r="5">
      <c r="A5" s="5">
        <v>1.0</v>
      </c>
      <c r="B5" s="5" t="b">
        <v>1</v>
      </c>
      <c r="C5" s="5" t="s">
        <v>14</v>
      </c>
      <c r="D5" s="5">
        <v>1.0</v>
      </c>
      <c r="E5" s="5" t="s">
        <v>15</v>
      </c>
      <c r="F5" s="7" t="s">
        <v>16</v>
      </c>
      <c r="G5" s="7" t="s">
        <v>17</v>
      </c>
      <c r="H5" s="5">
        <v>1.41</v>
      </c>
      <c r="I5" s="9">
        <f t="shared" ref="I5:I66" si="1">H5*D5</f>
        <v>1.41</v>
      </c>
      <c r="J5" s="8" t="s">
        <v>132</v>
      </c>
    </row>
    <row r="6">
      <c r="A6" s="9">
        <f t="shared" ref="A6:A66" si="2">A5+1</f>
        <v>2</v>
      </c>
      <c r="B6" s="5" t="b">
        <v>1</v>
      </c>
      <c r="C6" s="5" t="s">
        <v>133</v>
      </c>
      <c r="D6" s="5">
        <v>0.0</v>
      </c>
      <c r="E6" s="5" t="s">
        <v>15</v>
      </c>
      <c r="F6" s="7" t="s">
        <v>134</v>
      </c>
      <c r="G6" s="7" t="s">
        <v>135</v>
      </c>
      <c r="H6" s="5">
        <v>5.7</v>
      </c>
      <c r="I6" s="9">
        <f t="shared" si="1"/>
        <v>0</v>
      </c>
      <c r="J6" s="8" t="s">
        <v>136</v>
      </c>
    </row>
    <row r="7">
      <c r="A7" s="9">
        <f t="shared" si="2"/>
        <v>3</v>
      </c>
      <c r="B7" s="5" t="b">
        <v>1</v>
      </c>
      <c r="C7" s="5" t="s">
        <v>61</v>
      </c>
      <c r="D7" s="5">
        <v>0.0</v>
      </c>
      <c r="E7" s="5" t="s">
        <v>137</v>
      </c>
      <c r="F7" s="7" t="s">
        <v>138</v>
      </c>
      <c r="H7" s="5">
        <v>6.99</v>
      </c>
      <c r="I7" s="9">
        <f t="shared" si="1"/>
        <v>0</v>
      </c>
      <c r="J7" s="8" t="s">
        <v>139</v>
      </c>
    </row>
    <row r="8">
      <c r="A8" s="9">
        <f t="shared" si="2"/>
        <v>4</v>
      </c>
      <c r="B8" s="5" t="b">
        <v>1</v>
      </c>
      <c r="C8" s="5" t="s">
        <v>140</v>
      </c>
      <c r="D8" s="5">
        <v>0.0</v>
      </c>
      <c r="E8" s="5" t="s">
        <v>137</v>
      </c>
      <c r="F8" s="7" t="s">
        <v>141</v>
      </c>
      <c r="H8" s="5">
        <v>8.99</v>
      </c>
      <c r="I8" s="9">
        <f t="shared" si="1"/>
        <v>0</v>
      </c>
      <c r="J8" s="8" t="s">
        <v>142</v>
      </c>
    </row>
    <row r="9">
      <c r="A9" s="9">
        <f t="shared" si="2"/>
        <v>5</v>
      </c>
      <c r="B9" s="5" t="b">
        <v>1</v>
      </c>
      <c r="C9" s="5" t="s">
        <v>18</v>
      </c>
      <c r="D9" s="5">
        <v>1.0</v>
      </c>
      <c r="E9" s="5" t="s">
        <v>15</v>
      </c>
      <c r="F9" s="7" t="s">
        <v>19</v>
      </c>
      <c r="H9" s="5">
        <v>1.68</v>
      </c>
      <c r="I9" s="9">
        <f t="shared" si="1"/>
        <v>1.68</v>
      </c>
      <c r="J9" s="8" t="s">
        <v>143</v>
      </c>
    </row>
    <row r="10">
      <c r="A10" s="9">
        <f t="shared" si="2"/>
        <v>6</v>
      </c>
      <c r="B10" s="5" t="b">
        <v>1</v>
      </c>
      <c r="C10" s="5" t="s">
        <v>20</v>
      </c>
      <c r="D10" s="5">
        <v>2.0</v>
      </c>
      <c r="E10" s="5" t="s">
        <v>15</v>
      </c>
      <c r="F10" s="7" t="s">
        <v>21</v>
      </c>
      <c r="H10" s="5">
        <v>0.56</v>
      </c>
      <c r="I10" s="9">
        <f t="shared" si="1"/>
        <v>1.12</v>
      </c>
      <c r="J10" s="8"/>
    </row>
    <row r="11">
      <c r="A11" s="9">
        <f t="shared" si="2"/>
        <v>7</v>
      </c>
      <c r="B11" s="5" t="b">
        <v>1</v>
      </c>
      <c r="C11" s="5" t="s">
        <v>22</v>
      </c>
      <c r="D11" s="5">
        <v>2.0</v>
      </c>
      <c r="E11" s="5" t="s">
        <v>15</v>
      </c>
      <c r="F11" s="7" t="s">
        <v>23</v>
      </c>
      <c r="H11" s="5">
        <v>0.86</v>
      </c>
      <c r="I11" s="9">
        <f t="shared" si="1"/>
        <v>1.72</v>
      </c>
      <c r="J11" s="8"/>
    </row>
    <row r="12">
      <c r="A12" s="9">
        <f t="shared" si="2"/>
        <v>8</v>
      </c>
      <c r="B12" s="5" t="b">
        <v>1</v>
      </c>
      <c r="C12" s="5" t="s">
        <v>24</v>
      </c>
      <c r="D12" s="5">
        <v>2.0</v>
      </c>
      <c r="E12" s="5" t="s">
        <v>15</v>
      </c>
      <c r="F12" s="7" t="s">
        <v>25</v>
      </c>
      <c r="H12" s="5">
        <v>0.61</v>
      </c>
      <c r="I12" s="9">
        <f t="shared" si="1"/>
        <v>1.22</v>
      </c>
      <c r="J12" s="8"/>
    </row>
    <row r="13">
      <c r="A13" s="9">
        <f t="shared" si="2"/>
        <v>9</v>
      </c>
      <c r="B13" s="5" t="b">
        <v>1</v>
      </c>
      <c r="C13" s="5" t="s">
        <v>26</v>
      </c>
      <c r="D13" s="5">
        <v>2.0</v>
      </c>
      <c r="E13" s="5" t="s">
        <v>15</v>
      </c>
      <c r="F13" s="7" t="s">
        <v>27</v>
      </c>
      <c r="H13" s="5">
        <v>0.99</v>
      </c>
      <c r="I13" s="9">
        <f t="shared" si="1"/>
        <v>1.98</v>
      </c>
      <c r="J13" s="30"/>
    </row>
    <row r="14">
      <c r="A14" s="9">
        <f t="shared" si="2"/>
        <v>10</v>
      </c>
      <c r="B14" s="5" t="b">
        <v>1</v>
      </c>
      <c r="C14" s="5" t="s">
        <v>144</v>
      </c>
      <c r="D14" s="5">
        <v>0.0</v>
      </c>
      <c r="E14" s="5" t="s">
        <v>15</v>
      </c>
      <c r="F14" s="7" t="s">
        <v>145</v>
      </c>
      <c r="H14" s="5">
        <v>0.64</v>
      </c>
      <c r="I14" s="9">
        <f t="shared" si="1"/>
        <v>0</v>
      </c>
      <c r="J14" s="30"/>
    </row>
    <row r="15">
      <c r="A15" s="9">
        <f t="shared" si="2"/>
        <v>11</v>
      </c>
      <c r="B15" s="5" t="b">
        <v>1</v>
      </c>
      <c r="C15" s="5" t="s">
        <v>146</v>
      </c>
      <c r="D15" s="5">
        <v>0.0</v>
      </c>
      <c r="E15" s="5" t="s">
        <v>15</v>
      </c>
      <c r="F15" s="7" t="s">
        <v>147</v>
      </c>
      <c r="H15" s="5">
        <v>0.55</v>
      </c>
      <c r="I15" s="9">
        <f t="shared" si="1"/>
        <v>0</v>
      </c>
      <c r="J15" s="30"/>
    </row>
    <row r="16">
      <c r="A16" s="9">
        <f t="shared" si="2"/>
        <v>12</v>
      </c>
      <c r="B16" s="5" t="b">
        <v>1</v>
      </c>
      <c r="C16" s="5" t="s">
        <v>148</v>
      </c>
      <c r="D16" s="5">
        <v>0.0</v>
      </c>
      <c r="E16" s="5" t="s">
        <v>15</v>
      </c>
      <c r="F16" s="7" t="s">
        <v>149</v>
      </c>
      <c r="H16" s="5">
        <v>0.37</v>
      </c>
      <c r="I16" s="9">
        <f t="shared" si="1"/>
        <v>0</v>
      </c>
      <c r="J16" s="8" t="s">
        <v>150</v>
      </c>
    </row>
    <row r="17">
      <c r="A17" s="9">
        <f t="shared" si="2"/>
        <v>13</v>
      </c>
      <c r="B17" s="5" t="b">
        <v>1</v>
      </c>
      <c r="C17" s="5" t="s">
        <v>151</v>
      </c>
      <c r="D17" s="5">
        <v>0.0</v>
      </c>
      <c r="E17" s="5" t="s">
        <v>15</v>
      </c>
      <c r="F17" s="7" t="s">
        <v>152</v>
      </c>
      <c r="H17" s="5">
        <v>3.88</v>
      </c>
      <c r="I17" s="9">
        <f t="shared" si="1"/>
        <v>0</v>
      </c>
      <c r="J17" s="8" t="s">
        <v>153</v>
      </c>
    </row>
    <row r="18">
      <c r="A18" s="9">
        <f t="shared" si="2"/>
        <v>14</v>
      </c>
      <c r="B18" s="5" t="b">
        <v>1</v>
      </c>
      <c r="C18" s="5" t="s">
        <v>28</v>
      </c>
      <c r="D18" s="5">
        <v>1.0</v>
      </c>
      <c r="E18" s="5" t="s">
        <v>15</v>
      </c>
      <c r="F18" s="7" t="s">
        <v>29</v>
      </c>
      <c r="G18" s="7" t="s">
        <v>30</v>
      </c>
      <c r="H18" s="5">
        <v>2.2</v>
      </c>
      <c r="I18" s="9">
        <f t="shared" si="1"/>
        <v>2.2</v>
      </c>
      <c r="J18" s="8" t="s">
        <v>154</v>
      </c>
    </row>
    <row r="19">
      <c r="A19" s="9">
        <f t="shared" si="2"/>
        <v>15</v>
      </c>
      <c r="B19" s="5" t="b">
        <v>1</v>
      </c>
      <c r="C19" s="5" t="s">
        <v>155</v>
      </c>
      <c r="D19" s="5">
        <v>0.0</v>
      </c>
      <c r="E19" s="5" t="s">
        <v>15</v>
      </c>
      <c r="F19" s="7" t="s">
        <v>156</v>
      </c>
      <c r="H19" s="5">
        <v>0.14</v>
      </c>
      <c r="I19" s="9">
        <f t="shared" si="1"/>
        <v>0</v>
      </c>
      <c r="J19" s="30"/>
    </row>
    <row r="20">
      <c r="A20" s="9">
        <f t="shared" si="2"/>
        <v>16</v>
      </c>
      <c r="B20" s="5" t="b">
        <v>1</v>
      </c>
      <c r="C20" s="5" t="s">
        <v>31</v>
      </c>
      <c r="D20" s="5">
        <v>8.0</v>
      </c>
      <c r="E20" s="5" t="s">
        <v>15</v>
      </c>
      <c r="F20" s="7" t="s">
        <v>32</v>
      </c>
      <c r="G20" s="7" t="s">
        <v>33</v>
      </c>
      <c r="H20" s="5">
        <v>0.81</v>
      </c>
      <c r="I20" s="9">
        <f t="shared" si="1"/>
        <v>6.48</v>
      </c>
      <c r="J20" s="30"/>
    </row>
    <row r="21">
      <c r="A21" s="9">
        <f t="shared" si="2"/>
        <v>17</v>
      </c>
      <c r="B21" s="5" t="b">
        <v>1</v>
      </c>
      <c r="C21" s="5" t="s">
        <v>34</v>
      </c>
      <c r="D21" s="5">
        <v>1.0</v>
      </c>
      <c r="E21" s="5" t="s">
        <v>15</v>
      </c>
      <c r="F21" s="7" t="s">
        <v>35</v>
      </c>
      <c r="G21" s="7" t="s">
        <v>36</v>
      </c>
      <c r="H21" s="5">
        <v>2.86</v>
      </c>
      <c r="I21" s="9">
        <f t="shared" si="1"/>
        <v>2.86</v>
      </c>
      <c r="J21" s="8" t="s">
        <v>157</v>
      </c>
    </row>
    <row r="22">
      <c r="A22" s="9">
        <f t="shared" si="2"/>
        <v>18</v>
      </c>
      <c r="B22" s="5" t="b">
        <v>1</v>
      </c>
      <c r="C22" s="5" t="s">
        <v>158</v>
      </c>
      <c r="D22" s="5">
        <v>0.0</v>
      </c>
      <c r="E22" s="5" t="s">
        <v>15</v>
      </c>
      <c r="F22" s="7" t="s">
        <v>159</v>
      </c>
      <c r="G22" s="7" t="s">
        <v>160</v>
      </c>
      <c r="H22" s="5">
        <v>5.3</v>
      </c>
      <c r="I22" s="9">
        <f t="shared" si="1"/>
        <v>0</v>
      </c>
      <c r="J22" s="8" t="s">
        <v>161</v>
      </c>
    </row>
    <row r="23">
      <c r="A23" s="9">
        <f t="shared" si="2"/>
        <v>19</v>
      </c>
      <c r="B23" s="5" t="b">
        <v>1</v>
      </c>
      <c r="C23" s="5" t="s">
        <v>37</v>
      </c>
      <c r="D23" s="5">
        <v>1.0</v>
      </c>
      <c r="E23" s="5" t="s">
        <v>15</v>
      </c>
      <c r="F23" s="7" t="s">
        <v>38</v>
      </c>
      <c r="G23" s="7" t="s">
        <v>39</v>
      </c>
      <c r="H23" s="5">
        <v>0.87</v>
      </c>
      <c r="I23" s="9">
        <f t="shared" si="1"/>
        <v>0.87</v>
      </c>
      <c r="J23" s="8" t="s">
        <v>162</v>
      </c>
    </row>
    <row r="24">
      <c r="A24" s="9">
        <f t="shared" si="2"/>
        <v>20</v>
      </c>
      <c r="B24" s="5" t="b">
        <v>1</v>
      </c>
      <c r="C24" s="5" t="s">
        <v>163</v>
      </c>
      <c r="D24" s="5">
        <f>30 * 0</f>
        <v>0</v>
      </c>
      <c r="E24" s="5" t="s">
        <v>15</v>
      </c>
      <c r="F24" s="7" t="s">
        <v>164</v>
      </c>
      <c r="H24" s="5">
        <v>0.15</v>
      </c>
      <c r="I24" s="9">
        <f t="shared" si="1"/>
        <v>0</v>
      </c>
      <c r="J24" s="8" t="s">
        <v>165</v>
      </c>
    </row>
    <row r="25">
      <c r="A25" s="9">
        <f t="shared" si="2"/>
        <v>21</v>
      </c>
      <c r="B25" s="5" t="b">
        <v>1</v>
      </c>
      <c r="C25" s="5" t="s">
        <v>40</v>
      </c>
      <c r="D25" s="5">
        <v>1.0</v>
      </c>
      <c r="E25" s="5" t="s">
        <v>15</v>
      </c>
      <c r="F25" s="7" t="s">
        <v>41</v>
      </c>
      <c r="H25" s="5">
        <v>0.69</v>
      </c>
      <c r="I25" s="9">
        <f t="shared" si="1"/>
        <v>0.69</v>
      </c>
      <c r="J25" s="30"/>
    </row>
    <row r="26">
      <c r="A26" s="9">
        <f t="shared" si="2"/>
        <v>22</v>
      </c>
      <c r="B26" s="5" t="b">
        <v>1</v>
      </c>
      <c r="C26" s="5" t="s">
        <v>42</v>
      </c>
      <c r="D26" s="5">
        <v>1.0</v>
      </c>
      <c r="E26" s="5" t="s">
        <v>15</v>
      </c>
      <c r="F26" s="7" t="s">
        <v>43</v>
      </c>
      <c r="H26" s="5">
        <v>0.61</v>
      </c>
      <c r="I26" s="9">
        <f t="shared" si="1"/>
        <v>0.61</v>
      </c>
      <c r="J26" s="30"/>
    </row>
    <row r="27">
      <c r="A27" s="9">
        <f t="shared" si="2"/>
        <v>23</v>
      </c>
      <c r="B27" s="5" t="b">
        <v>1</v>
      </c>
      <c r="C27" s="5" t="s">
        <v>10</v>
      </c>
      <c r="D27" s="5">
        <v>1.0</v>
      </c>
      <c r="E27" s="5" t="s">
        <v>11</v>
      </c>
      <c r="F27" s="7" t="s">
        <v>12</v>
      </c>
      <c r="G27" s="7" t="s">
        <v>13</v>
      </c>
      <c r="H27" s="5">
        <v>1.59</v>
      </c>
      <c r="I27" s="9">
        <f t="shared" si="1"/>
        <v>1.59</v>
      </c>
      <c r="J27" s="8" t="s">
        <v>166</v>
      </c>
    </row>
    <row r="28">
      <c r="A28" s="9">
        <f t="shared" si="2"/>
        <v>24</v>
      </c>
      <c r="B28" s="5" t="b">
        <v>1</v>
      </c>
      <c r="C28" s="5" t="s">
        <v>167</v>
      </c>
      <c r="D28" s="5">
        <v>0.0</v>
      </c>
      <c r="E28" s="5" t="s">
        <v>137</v>
      </c>
      <c r="F28" s="7" t="s">
        <v>168</v>
      </c>
      <c r="H28" s="5">
        <v>13.99</v>
      </c>
      <c r="I28" s="9">
        <f t="shared" si="1"/>
        <v>0</v>
      </c>
      <c r="J28" s="8" t="s">
        <v>169</v>
      </c>
    </row>
    <row r="29">
      <c r="A29" s="9">
        <f t="shared" si="2"/>
        <v>25</v>
      </c>
      <c r="B29" s="5" t="b">
        <v>1</v>
      </c>
      <c r="C29" s="5" t="s">
        <v>44</v>
      </c>
      <c r="D29" s="5">
        <v>1.0</v>
      </c>
      <c r="E29" s="5" t="s">
        <v>15</v>
      </c>
      <c r="F29" s="7" t="s">
        <v>45</v>
      </c>
      <c r="G29" s="7" t="s">
        <v>46</v>
      </c>
      <c r="H29" s="5">
        <v>1.97</v>
      </c>
      <c r="I29" s="9">
        <f t="shared" si="1"/>
        <v>1.97</v>
      </c>
      <c r="J29" s="8" t="s">
        <v>170</v>
      </c>
    </row>
    <row r="30">
      <c r="A30" s="9">
        <f t="shared" si="2"/>
        <v>26</v>
      </c>
      <c r="B30" s="5" t="b">
        <v>1</v>
      </c>
      <c r="C30" s="5" t="s">
        <v>47</v>
      </c>
      <c r="D30" s="5">
        <v>1.0</v>
      </c>
      <c r="E30" s="5" t="s">
        <v>15</v>
      </c>
      <c r="F30" s="7" t="s">
        <v>48</v>
      </c>
      <c r="G30" s="7" t="s">
        <v>49</v>
      </c>
      <c r="H30" s="5">
        <v>1.41</v>
      </c>
      <c r="I30" s="9">
        <f t="shared" si="1"/>
        <v>1.41</v>
      </c>
      <c r="J30" s="8" t="s">
        <v>171</v>
      </c>
    </row>
    <row r="31">
      <c r="A31" s="9">
        <f t="shared" si="2"/>
        <v>27</v>
      </c>
      <c r="B31" s="5" t="b">
        <v>1</v>
      </c>
      <c r="C31" s="5" t="s">
        <v>50</v>
      </c>
      <c r="D31" s="5">
        <v>1.0</v>
      </c>
      <c r="E31" s="5" t="s">
        <v>15</v>
      </c>
      <c r="F31" s="7" t="s">
        <v>51</v>
      </c>
      <c r="G31" s="7" t="s">
        <v>49</v>
      </c>
      <c r="H31" s="5">
        <v>1.41</v>
      </c>
      <c r="I31" s="9">
        <f t="shared" si="1"/>
        <v>1.41</v>
      </c>
      <c r="J31" s="8" t="s">
        <v>172</v>
      </c>
    </row>
    <row r="32">
      <c r="A32" s="9">
        <f t="shared" si="2"/>
        <v>28</v>
      </c>
      <c r="B32" s="5" t="b">
        <v>1</v>
      </c>
      <c r="C32" s="5" t="s">
        <v>52</v>
      </c>
      <c r="D32" s="5">
        <v>4.0</v>
      </c>
      <c r="E32" s="5" t="s">
        <v>15</v>
      </c>
      <c r="F32" s="7" t="s">
        <v>53</v>
      </c>
      <c r="H32" s="5">
        <v>0.24</v>
      </c>
      <c r="I32" s="9">
        <f t="shared" si="1"/>
        <v>0.96</v>
      </c>
      <c r="J32" s="30"/>
    </row>
    <row r="33">
      <c r="A33" s="9">
        <f t="shared" si="2"/>
        <v>29</v>
      </c>
      <c r="B33" s="5" t="b">
        <v>1</v>
      </c>
      <c r="C33" s="5" t="s">
        <v>54</v>
      </c>
      <c r="D33" s="5">
        <v>1.0</v>
      </c>
      <c r="E33" s="5" t="s">
        <v>15</v>
      </c>
      <c r="F33" s="7" t="s">
        <v>55</v>
      </c>
      <c r="H33" s="5">
        <v>0.26</v>
      </c>
      <c r="I33" s="9">
        <f t="shared" si="1"/>
        <v>0.26</v>
      </c>
      <c r="J33" s="30"/>
    </row>
    <row r="34">
      <c r="A34" s="9">
        <f t="shared" si="2"/>
        <v>30</v>
      </c>
      <c r="B34" s="5" t="b">
        <v>1</v>
      </c>
      <c r="C34" s="5" t="s">
        <v>56</v>
      </c>
      <c r="D34" s="5">
        <v>1.0</v>
      </c>
      <c r="E34" s="5" t="s">
        <v>15</v>
      </c>
      <c r="F34" s="7" t="s">
        <v>57</v>
      </c>
      <c r="G34" s="5"/>
      <c r="H34" s="5">
        <v>0.26</v>
      </c>
      <c r="I34" s="9">
        <f t="shared" si="1"/>
        <v>0.26</v>
      </c>
      <c r="J34" s="8"/>
    </row>
    <row r="35">
      <c r="A35" s="9">
        <f t="shared" si="2"/>
        <v>31</v>
      </c>
      <c r="B35" s="5" t="b">
        <v>1</v>
      </c>
      <c r="C35" s="5" t="s">
        <v>58</v>
      </c>
      <c r="D35" s="5">
        <v>1.0</v>
      </c>
      <c r="E35" s="5" t="s">
        <v>15</v>
      </c>
      <c r="F35" s="7" t="s">
        <v>59</v>
      </c>
      <c r="G35" s="7" t="s">
        <v>60</v>
      </c>
      <c r="H35" s="5">
        <v>0.37</v>
      </c>
      <c r="I35" s="9">
        <f t="shared" si="1"/>
        <v>0.37</v>
      </c>
      <c r="J35" s="8" t="s">
        <v>173</v>
      </c>
    </row>
    <row r="36">
      <c r="A36" s="9">
        <f t="shared" si="2"/>
        <v>32</v>
      </c>
      <c r="B36" s="5" t="b">
        <v>1</v>
      </c>
      <c r="C36" s="5" t="s">
        <v>174</v>
      </c>
      <c r="D36" s="5">
        <v>0.0</v>
      </c>
      <c r="E36" s="5" t="s">
        <v>15</v>
      </c>
      <c r="F36" s="7" t="s">
        <v>175</v>
      </c>
      <c r="H36" s="5">
        <v>0.16</v>
      </c>
      <c r="I36" s="9">
        <f t="shared" si="1"/>
        <v>0</v>
      </c>
      <c r="J36" s="8" t="s">
        <v>176</v>
      </c>
    </row>
    <row r="37">
      <c r="A37" s="9">
        <f t="shared" si="2"/>
        <v>33</v>
      </c>
      <c r="B37" s="5" t="b">
        <v>1</v>
      </c>
      <c r="C37" s="5" t="s">
        <v>177</v>
      </c>
      <c r="D37" s="5">
        <v>0.0</v>
      </c>
      <c r="E37" s="5" t="s">
        <v>15</v>
      </c>
      <c r="F37" s="7" t="s">
        <v>178</v>
      </c>
      <c r="G37" s="7" t="s">
        <v>179</v>
      </c>
      <c r="H37" s="5">
        <v>1.22</v>
      </c>
      <c r="I37" s="9">
        <f t="shared" si="1"/>
        <v>0</v>
      </c>
      <c r="J37" s="8" t="s">
        <v>180</v>
      </c>
    </row>
    <row r="38">
      <c r="A38" s="9">
        <f t="shared" si="2"/>
        <v>34</v>
      </c>
      <c r="B38" s="5" t="b">
        <v>1</v>
      </c>
      <c r="C38" s="5" t="s">
        <v>61</v>
      </c>
      <c r="D38" s="5">
        <v>1.0</v>
      </c>
      <c r="E38" s="5" t="s">
        <v>15</v>
      </c>
      <c r="F38" s="7" t="s">
        <v>62</v>
      </c>
      <c r="H38" s="5">
        <v>22.05</v>
      </c>
      <c r="I38" s="9">
        <f t="shared" si="1"/>
        <v>22.05</v>
      </c>
      <c r="J38" s="8" t="s">
        <v>181</v>
      </c>
    </row>
    <row r="39">
      <c r="A39" s="9">
        <f t="shared" si="2"/>
        <v>35</v>
      </c>
      <c r="B39" s="5" t="b">
        <v>1</v>
      </c>
      <c r="C39" s="5" t="s">
        <v>63</v>
      </c>
      <c r="D39" s="5">
        <v>1.0</v>
      </c>
      <c r="E39" s="5" t="s">
        <v>15</v>
      </c>
      <c r="F39" s="10" t="s">
        <v>64</v>
      </c>
      <c r="G39" s="10" t="s">
        <v>65</v>
      </c>
      <c r="H39" s="5">
        <v>6.04</v>
      </c>
      <c r="I39" s="9">
        <f t="shared" si="1"/>
        <v>6.04</v>
      </c>
      <c r="J39" s="8" t="s">
        <v>182</v>
      </c>
    </row>
    <row r="40">
      <c r="A40" s="9">
        <f t="shared" si="2"/>
        <v>36</v>
      </c>
      <c r="B40" s="5" t="b">
        <v>1</v>
      </c>
      <c r="C40" s="5" t="s">
        <v>66</v>
      </c>
      <c r="D40" s="5">
        <v>10.0</v>
      </c>
      <c r="E40" s="5" t="s">
        <v>15</v>
      </c>
      <c r="F40" s="7" t="s">
        <v>67</v>
      </c>
      <c r="H40" s="5">
        <v>0.1</v>
      </c>
      <c r="I40" s="9">
        <f t="shared" si="1"/>
        <v>1</v>
      </c>
      <c r="J40" s="30"/>
    </row>
    <row r="41">
      <c r="A41" s="9">
        <f t="shared" si="2"/>
        <v>37</v>
      </c>
      <c r="B41" s="5" t="b">
        <v>1</v>
      </c>
      <c r="C41" s="5" t="s">
        <v>68</v>
      </c>
      <c r="D41" s="5">
        <v>2.0</v>
      </c>
      <c r="E41" s="5" t="s">
        <v>15</v>
      </c>
      <c r="F41" s="7" t="s">
        <v>69</v>
      </c>
      <c r="G41" s="7" t="s">
        <v>70</v>
      </c>
      <c r="H41" s="5">
        <v>3.3</v>
      </c>
      <c r="I41" s="9">
        <f t="shared" si="1"/>
        <v>6.6</v>
      </c>
      <c r="J41" s="30"/>
    </row>
    <row r="42">
      <c r="A42" s="9">
        <f t="shared" si="2"/>
        <v>38</v>
      </c>
      <c r="B42" s="5" t="b">
        <v>1</v>
      </c>
      <c r="C42" s="5" t="s">
        <v>71</v>
      </c>
      <c r="D42" s="5">
        <v>1.0</v>
      </c>
      <c r="E42" s="5" t="s">
        <v>15</v>
      </c>
      <c r="F42" s="7" t="s">
        <v>72</v>
      </c>
      <c r="H42" s="5">
        <v>2.3</v>
      </c>
      <c r="I42" s="9">
        <f t="shared" si="1"/>
        <v>2.3</v>
      </c>
      <c r="J42" s="30"/>
    </row>
    <row r="43">
      <c r="A43" s="9">
        <f t="shared" si="2"/>
        <v>39</v>
      </c>
      <c r="B43" s="5" t="b">
        <v>1</v>
      </c>
      <c r="C43" s="5" t="s">
        <v>73</v>
      </c>
      <c r="D43" s="5">
        <v>1.0</v>
      </c>
      <c r="E43" s="5" t="s">
        <v>15</v>
      </c>
      <c r="F43" s="7" t="s">
        <v>74</v>
      </c>
      <c r="H43" s="5">
        <v>0.25</v>
      </c>
      <c r="I43" s="9">
        <f t="shared" si="1"/>
        <v>0.25</v>
      </c>
      <c r="J43" s="30"/>
    </row>
    <row r="44">
      <c r="A44" s="9">
        <f t="shared" si="2"/>
        <v>40</v>
      </c>
      <c r="B44" s="5" t="b">
        <v>1</v>
      </c>
      <c r="C44" s="5" t="s">
        <v>75</v>
      </c>
      <c r="D44" s="5">
        <v>2.0</v>
      </c>
      <c r="E44" s="5" t="s">
        <v>15</v>
      </c>
      <c r="F44" s="10" t="s">
        <v>76</v>
      </c>
      <c r="H44" s="5">
        <v>0.36</v>
      </c>
      <c r="I44" s="9">
        <f t="shared" si="1"/>
        <v>0.72</v>
      </c>
      <c r="J44" s="30"/>
    </row>
    <row r="45">
      <c r="A45" s="9">
        <f t="shared" si="2"/>
        <v>41</v>
      </c>
      <c r="B45" s="5" t="b">
        <v>1</v>
      </c>
      <c r="C45" s="5" t="s">
        <v>77</v>
      </c>
      <c r="D45" s="5">
        <v>1.0</v>
      </c>
      <c r="E45" s="5" t="s">
        <v>15</v>
      </c>
      <c r="F45" s="7" t="s">
        <v>78</v>
      </c>
      <c r="G45" s="7" t="s">
        <v>79</v>
      </c>
      <c r="H45" s="5">
        <v>0.32</v>
      </c>
      <c r="I45" s="9">
        <f t="shared" si="1"/>
        <v>0.32</v>
      </c>
      <c r="J45" s="30"/>
    </row>
    <row r="46">
      <c r="A46" s="9">
        <f t="shared" si="2"/>
        <v>42</v>
      </c>
      <c r="B46" s="5" t="b">
        <v>1</v>
      </c>
      <c r="C46" s="5" t="s">
        <v>80</v>
      </c>
      <c r="D46" s="5">
        <v>1.0</v>
      </c>
      <c r="E46" s="5" t="s">
        <v>15</v>
      </c>
      <c r="F46" s="7" t="s">
        <v>81</v>
      </c>
      <c r="H46" s="5">
        <v>0.68</v>
      </c>
      <c r="I46" s="9">
        <f t="shared" si="1"/>
        <v>0.68</v>
      </c>
      <c r="J46" s="30"/>
    </row>
    <row r="47">
      <c r="A47" s="9">
        <f t="shared" si="2"/>
        <v>43</v>
      </c>
      <c r="B47" s="5" t="b">
        <v>1</v>
      </c>
      <c r="C47" s="5" t="s">
        <v>82</v>
      </c>
      <c r="D47" s="5">
        <v>1.0</v>
      </c>
      <c r="E47" s="5" t="s">
        <v>15</v>
      </c>
      <c r="F47" s="7" t="s">
        <v>83</v>
      </c>
      <c r="G47" s="7" t="s">
        <v>84</v>
      </c>
      <c r="H47" s="5">
        <v>0.42</v>
      </c>
      <c r="I47" s="9">
        <f t="shared" si="1"/>
        <v>0.42</v>
      </c>
      <c r="J47" s="30"/>
    </row>
    <row r="48">
      <c r="A48" s="9">
        <f t="shared" si="2"/>
        <v>44</v>
      </c>
      <c r="B48" s="5" t="b">
        <v>1</v>
      </c>
      <c r="C48" s="5" t="s">
        <v>85</v>
      </c>
      <c r="D48" s="5">
        <v>6.0</v>
      </c>
      <c r="E48" s="5" t="s">
        <v>15</v>
      </c>
      <c r="F48" s="7" t="s">
        <v>86</v>
      </c>
      <c r="H48" s="5">
        <v>0.3</v>
      </c>
      <c r="I48" s="9">
        <f t="shared" si="1"/>
        <v>1.8</v>
      </c>
      <c r="J48" s="30"/>
    </row>
    <row r="49">
      <c r="A49" s="9">
        <f t="shared" si="2"/>
        <v>45</v>
      </c>
      <c r="B49" s="5" t="b">
        <v>1</v>
      </c>
      <c r="C49" s="5" t="s">
        <v>87</v>
      </c>
      <c r="D49" s="5">
        <v>3.0</v>
      </c>
      <c r="E49" s="5" t="s">
        <v>15</v>
      </c>
      <c r="F49" s="7" t="s">
        <v>88</v>
      </c>
      <c r="H49" s="5">
        <v>0.11</v>
      </c>
      <c r="I49" s="9">
        <f t="shared" si="1"/>
        <v>0.33</v>
      </c>
      <c r="J49" s="30"/>
    </row>
    <row r="50">
      <c r="A50" s="9">
        <f t="shared" si="2"/>
        <v>46</v>
      </c>
      <c r="B50" s="5" t="b">
        <v>1</v>
      </c>
      <c r="C50" s="5" t="s">
        <v>89</v>
      </c>
      <c r="D50" s="5">
        <v>9.0</v>
      </c>
      <c r="E50" s="5" t="s">
        <v>15</v>
      </c>
      <c r="F50" s="7" t="s">
        <v>90</v>
      </c>
      <c r="H50" s="5">
        <v>0.1</v>
      </c>
      <c r="I50" s="9">
        <f t="shared" si="1"/>
        <v>0.9</v>
      </c>
      <c r="J50" s="8" t="s">
        <v>183</v>
      </c>
    </row>
    <row r="51">
      <c r="A51" s="9">
        <f t="shared" si="2"/>
        <v>47</v>
      </c>
      <c r="B51" s="5" t="b">
        <v>1</v>
      </c>
      <c r="C51" s="5" t="s">
        <v>91</v>
      </c>
      <c r="D51" s="5">
        <v>1.0</v>
      </c>
      <c r="E51" s="5" t="s">
        <v>15</v>
      </c>
      <c r="F51" s="7" t="s">
        <v>92</v>
      </c>
      <c r="H51" s="5">
        <v>0.26</v>
      </c>
      <c r="I51" s="9">
        <f t="shared" si="1"/>
        <v>0.26</v>
      </c>
      <c r="J51" s="31" t="s">
        <v>184</v>
      </c>
    </row>
    <row r="52">
      <c r="A52" s="9">
        <f t="shared" si="2"/>
        <v>48</v>
      </c>
      <c r="B52" s="5" t="b">
        <v>1</v>
      </c>
      <c r="C52" s="5" t="s">
        <v>93</v>
      </c>
      <c r="D52" s="5">
        <v>1.0</v>
      </c>
      <c r="E52" s="5" t="s">
        <v>15</v>
      </c>
      <c r="F52" s="7" t="s">
        <v>94</v>
      </c>
      <c r="H52" s="5">
        <v>0.3</v>
      </c>
      <c r="I52" s="9">
        <f t="shared" si="1"/>
        <v>0.3</v>
      </c>
      <c r="J52" s="30"/>
    </row>
    <row r="53">
      <c r="A53" s="9">
        <f t="shared" si="2"/>
        <v>49</v>
      </c>
      <c r="B53" s="5" t="b">
        <v>1</v>
      </c>
      <c r="C53" s="5" t="s">
        <v>95</v>
      </c>
      <c r="D53" s="5">
        <v>1.0</v>
      </c>
      <c r="E53" s="5" t="s">
        <v>15</v>
      </c>
      <c r="F53" s="7" t="s">
        <v>96</v>
      </c>
      <c r="H53" s="5">
        <v>0.11</v>
      </c>
      <c r="I53" s="9">
        <f t="shared" si="1"/>
        <v>0.11</v>
      </c>
      <c r="J53" s="30"/>
    </row>
    <row r="54">
      <c r="A54" s="9">
        <f t="shared" si="2"/>
        <v>50</v>
      </c>
      <c r="B54" s="5" t="b">
        <v>1</v>
      </c>
      <c r="C54" s="5" t="s">
        <v>97</v>
      </c>
      <c r="D54" s="5">
        <v>4.0</v>
      </c>
      <c r="E54" s="5" t="s">
        <v>15</v>
      </c>
      <c r="F54" s="7" t="s">
        <v>98</v>
      </c>
      <c r="H54" s="5">
        <v>0.1</v>
      </c>
      <c r="I54" s="9">
        <f t="shared" si="1"/>
        <v>0.4</v>
      </c>
      <c r="J54" s="30"/>
    </row>
    <row r="55">
      <c r="A55" s="9">
        <f t="shared" si="2"/>
        <v>51</v>
      </c>
      <c r="B55" s="5" t="b">
        <v>1</v>
      </c>
      <c r="C55" s="5" t="s">
        <v>99</v>
      </c>
      <c r="D55" s="5">
        <v>1.0</v>
      </c>
      <c r="E55" s="5" t="s">
        <v>15</v>
      </c>
      <c r="F55" s="7" t="s">
        <v>100</v>
      </c>
      <c r="H55" s="5">
        <v>0.1</v>
      </c>
      <c r="I55" s="9">
        <f t="shared" si="1"/>
        <v>0.1</v>
      </c>
      <c r="J55" s="30"/>
    </row>
    <row r="56">
      <c r="A56" s="9">
        <f t="shared" si="2"/>
        <v>52</v>
      </c>
      <c r="B56" s="5" t="b">
        <v>1</v>
      </c>
      <c r="C56" s="5" t="s">
        <v>101</v>
      </c>
      <c r="D56" s="5">
        <v>1.0</v>
      </c>
      <c r="E56" s="5" t="s">
        <v>15</v>
      </c>
      <c r="F56" s="7" t="s">
        <v>102</v>
      </c>
      <c r="H56" s="5">
        <v>0.1</v>
      </c>
      <c r="I56" s="9">
        <f t="shared" si="1"/>
        <v>0.1</v>
      </c>
      <c r="J56" s="30"/>
    </row>
    <row r="57">
      <c r="A57" s="9">
        <f t="shared" si="2"/>
        <v>53</v>
      </c>
      <c r="B57" s="5" t="b">
        <v>1</v>
      </c>
      <c r="C57" s="5" t="s">
        <v>103</v>
      </c>
      <c r="D57" s="5">
        <v>1.0</v>
      </c>
      <c r="E57" s="5" t="s">
        <v>15</v>
      </c>
      <c r="F57" s="7" t="s">
        <v>104</v>
      </c>
      <c r="H57" s="5">
        <v>0.33</v>
      </c>
      <c r="I57" s="9">
        <f t="shared" si="1"/>
        <v>0.33</v>
      </c>
      <c r="J57" s="30"/>
    </row>
    <row r="58">
      <c r="A58" s="9">
        <f t="shared" si="2"/>
        <v>54</v>
      </c>
      <c r="B58" s="5" t="b">
        <v>1</v>
      </c>
      <c r="C58" s="5" t="s">
        <v>105</v>
      </c>
      <c r="D58" s="5">
        <v>1.0</v>
      </c>
      <c r="E58" s="5" t="s">
        <v>15</v>
      </c>
      <c r="F58" s="7" t="s">
        <v>106</v>
      </c>
      <c r="H58" s="5">
        <v>0.36</v>
      </c>
      <c r="I58" s="9">
        <f t="shared" si="1"/>
        <v>0.36</v>
      </c>
      <c r="J58" s="30"/>
    </row>
    <row r="59">
      <c r="A59" s="9">
        <f t="shared" si="2"/>
        <v>55</v>
      </c>
      <c r="B59" s="5" t="b">
        <v>1</v>
      </c>
      <c r="C59" s="5" t="s">
        <v>107</v>
      </c>
      <c r="D59" s="5">
        <v>2.0</v>
      </c>
      <c r="E59" s="5" t="s">
        <v>15</v>
      </c>
      <c r="F59" s="7" t="s">
        <v>108</v>
      </c>
      <c r="H59" s="5">
        <v>0.1</v>
      </c>
      <c r="I59" s="9">
        <f t="shared" si="1"/>
        <v>0.2</v>
      </c>
      <c r="J59" s="30"/>
    </row>
    <row r="60">
      <c r="A60" s="9">
        <f t="shared" si="2"/>
        <v>56</v>
      </c>
      <c r="B60" s="5" t="b">
        <v>1</v>
      </c>
      <c r="C60" s="5" t="s">
        <v>109</v>
      </c>
      <c r="D60" s="5">
        <v>2.0</v>
      </c>
      <c r="E60" s="5" t="s">
        <v>15</v>
      </c>
      <c r="F60" s="7" t="s">
        <v>110</v>
      </c>
      <c r="H60" s="5">
        <v>0.1</v>
      </c>
      <c r="I60" s="9">
        <f t="shared" si="1"/>
        <v>0.2</v>
      </c>
      <c r="J60" s="30"/>
    </row>
    <row r="61">
      <c r="A61" s="9">
        <f t="shared" si="2"/>
        <v>57</v>
      </c>
      <c r="B61" s="5" t="b">
        <v>1</v>
      </c>
      <c r="C61" s="5" t="s">
        <v>111</v>
      </c>
      <c r="D61" s="5">
        <v>1.0</v>
      </c>
      <c r="E61" s="5" t="s">
        <v>15</v>
      </c>
      <c r="F61" s="7" t="s">
        <v>112</v>
      </c>
      <c r="H61" s="5">
        <v>0.2</v>
      </c>
      <c r="I61" s="9">
        <f t="shared" si="1"/>
        <v>0.2</v>
      </c>
      <c r="J61" s="30"/>
    </row>
    <row r="62">
      <c r="A62" s="9">
        <f t="shared" si="2"/>
        <v>58</v>
      </c>
      <c r="B62" s="5" t="b">
        <v>1</v>
      </c>
      <c r="C62" s="5" t="s">
        <v>113</v>
      </c>
      <c r="D62" s="5">
        <v>1.0</v>
      </c>
      <c r="E62" s="5" t="s">
        <v>15</v>
      </c>
      <c r="F62" s="7" t="s">
        <v>114</v>
      </c>
      <c r="H62" s="5">
        <v>0.1</v>
      </c>
      <c r="I62" s="9">
        <f t="shared" si="1"/>
        <v>0.1</v>
      </c>
      <c r="J62" s="30"/>
    </row>
    <row r="63">
      <c r="A63" s="9">
        <f t="shared" si="2"/>
        <v>59</v>
      </c>
      <c r="B63" s="5" t="b">
        <v>1</v>
      </c>
      <c r="C63" s="5" t="s">
        <v>115</v>
      </c>
      <c r="D63" s="5">
        <v>4.0</v>
      </c>
      <c r="E63" s="5" t="s">
        <v>15</v>
      </c>
      <c r="F63" s="7" t="s">
        <v>116</v>
      </c>
      <c r="H63" s="5">
        <v>0.1</v>
      </c>
      <c r="I63" s="9">
        <f t="shared" si="1"/>
        <v>0.4</v>
      </c>
      <c r="J63" s="30"/>
    </row>
    <row r="64">
      <c r="A64" s="9">
        <f t="shared" si="2"/>
        <v>60</v>
      </c>
      <c r="B64" s="5" t="b">
        <v>1</v>
      </c>
      <c r="C64" s="5" t="s">
        <v>117</v>
      </c>
      <c r="D64" s="5">
        <v>1.0</v>
      </c>
      <c r="E64" s="5" t="s">
        <v>15</v>
      </c>
      <c r="F64" s="7" t="s">
        <v>118</v>
      </c>
      <c r="H64" s="5">
        <v>0.1</v>
      </c>
      <c r="I64" s="9">
        <f t="shared" si="1"/>
        <v>0.1</v>
      </c>
      <c r="J64" s="30"/>
    </row>
    <row r="65">
      <c r="A65" s="9">
        <f t="shared" si="2"/>
        <v>61</v>
      </c>
      <c r="B65" s="5" t="b">
        <v>1</v>
      </c>
      <c r="C65" s="5" t="s">
        <v>119</v>
      </c>
      <c r="D65" s="5">
        <v>1.0</v>
      </c>
      <c r="E65" s="5" t="s">
        <v>15</v>
      </c>
      <c r="F65" s="7" t="s">
        <v>120</v>
      </c>
      <c r="H65" s="5">
        <v>0.1</v>
      </c>
      <c r="I65" s="9">
        <f t="shared" si="1"/>
        <v>0.1</v>
      </c>
      <c r="J65" s="30"/>
    </row>
    <row r="66">
      <c r="A66" s="9">
        <f t="shared" si="2"/>
        <v>62</v>
      </c>
      <c r="B66" s="5" t="b">
        <v>1</v>
      </c>
      <c r="C66" s="5" t="s">
        <v>121</v>
      </c>
      <c r="D66" s="5">
        <v>1.0</v>
      </c>
      <c r="E66" s="5" t="s">
        <v>15</v>
      </c>
      <c r="F66" s="7" t="s">
        <v>122</v>
      </c>
      <c r="H66" s="5">
        <v>0.1</v>
      </c>
      <c r="I66" s="9">
        <f t="shared" si="1"/>
        <v>0.1</v>
      </c>
      <c r="J66" s="30"/>
    </row>
    <row r="67">
      <c r="H67" s="15" t="s">
        <v>123</v>
      </c>
      <c r="I67" s="9">
        <f>SUM(I2:I66)</f>
        <v>77.84</v>
      </c>
      <c r="J67" s="30"/>
    </row>
    <row r="70">
      <c r="B70" s="2"/>
      <c r="C70" s="2"/>
      <c r="D70" s="2"/>
      <c r="E70" s="2"/>
      <c r="F70" s="2"/>
      <c r="G70" s="2"/>
      <c r="H70" s="2"/>
    </row>
    <row r="71">
      <c r="B71" s="2"/>
    </row>
    <row r="72">
      <c r="B72" s="2"/>
      <c r="C72" s="2"/>
      <c r="D72" s="2"/>
      <c r="E72" s="2"/>
      <c r="F72" s="2"/>
      <c r="G72" s="2"/>
      <c r="H72" s="2"/>
    </row>
    <row r="73">
      <c r="B73" s="2"/>
    </row>
    <row r="74">
      <c r="B74" s="2"/>
      <c r="C74" s="2"/>
      <c r="D74" s="2"/>
      <c r="E74" s="2"/>
      <c r="F74" s="2"/>
      <c r="G74" s="2"/>
      <c r="H74" s="2"/>
    </row>
    <row r="75">
      <c r="B75" s="2"/>
    </row>
    <row r="76">
      <c r="B76" s="2"/>
      <c r="C76" s="2"/>
      <c r="D76" s="2"/>
      <c r="E76" s="2"/>
      <c r="F76" s="2"/>
      <c r="G76" s="2"/>
      <c r="H76" s="2"/>
    </row>
    <row r="77">
      <c r="B77" s="2"/>
    </row>
    <row r="78">
      <c r="B78" s="2"/>
      <c r="C78" s="2"/>
      <c r="D78" s="2"/>
      <c r="E78" s="2"/>
      <c r="F78" s="2"/>
      <c r="G78" s="2"/>
      <c r="H78" s="2"/>
    </row>
    <row r="79">
      <c r="B79" s="2"/>
    </row>
    <row r="80">
      <c r="B80" s="2"/>
      <c r="C80" s="2"/>
      <c r="D80" s="2"/>
      <c r="E80" s="2"/>
      <c r="F80" s="2"/>
      <c r="G80" s="2"/>
      <c r="H80" s="2"/>
    </row>
    <row r="81">
      <c r="B81" s="2"/>
    </row>
    <row r="82">
      <c r="B82" s="2"/>
      <c r="C82" s="2"/>
      <c r="D82" s="2"/>
      <c r="E82" s="2"/>
      <c r="F82" s="2"/>
      <c r="G82" s="2"/>
      <c r="H82" s="2"/>
    </row>
    <row r="83">
      <c r="B83" s="2"/>
    </row>
    <row r="84">
      <c r="B84" s="2"/>
      <c r="C84" s="2"/>
      <c r="D84" s="2"/>
      <c r="E84" s="2"/>
      <c r="F84" s="2"/>
      <c r="G84" s="2"/>
      <c r="H84" s="2"/>
    </row>
    <row r="85">
      <c r="B85" s="2"/>
    </row>
    <row r="86">
      <c r="B86" s="2"/>
      <c r="C86" s="2"/>
      <c r="D86" s="2"/>
      <c r="E86" s="2"/>
      <c r="F86" s="2"/>
      <c r="G86" s="2"/>
      <c r="H86" s="2"/>
    </row>
    <row r="87">
      <c r="B87" s="2"/>
    </row>
    <row r="88">
      <c r="B88" s="2"/>
      <c r="C88" s="2"/>
      <c r="D88" s="2"/>
      <c r="E88" s="2"/>
      <c r="F88" s="2"/>
      <c r="G88" s="2"/>
      <c r="H88" s="2"/>
    </row>
    <row r="89">
      <c r="B89" s="2"/>
    </row>
    <row r="90">
      <c r="B90" s="2"/>
      <c r="C90" s="2"/>
      <c r="D90" s="2"/>
      <c r="E90" s="2"/>
      <c r="F90" s="2"/>
      <c r="G90" s="2"/>
      <c r="H90" s="2"/>
    </row>
    <row r="91">
      <c r="B91" s="2"/>
    </row>
    <row r="92">
      <c r="B92" s="2"/>
      <c r="C92" s="2"/>
      <c r="D92" s="2"/>
      <c r="E92" s="2"/>
      <c r="F92" s="2"/>
      <c r="G92" s="2"/>
      <c r="H92" s="2"/>
    </row>
    <row r="93">
      <c r="B93" s="2"/>
    </row>
    <row r="94">
      <c r="B94" s="2"/>
      <c r="C94" s="2"/>
      <c r="D94" s="2"/>
      <c r="E94" s="2"/>
      <c r="F94" s="2"/>
      <c r="G94" s="2"/>
      <c r="H94" s="2"/>
    </row>
    <row r="95">
      <c r="B95" s="2"/>
    </row>
    <row r="96">
      <c r="B96" s="2"/>
      <c r="C96" s="2"/>
      <c r="D96" s="2"/>
      <c r="E96" s="2"/>
      <c r="F96" s="2"/>
      <c r="G96" s="2"/>
      <c r="H96" s="2"/>
    </row>
    <row r="97">
      <c r="B97" s="2"/>
    </row>
    <row r="98">
      <c r="B98" s="2"/>
      <c r="C98" s="2"/>
      <c r="D98" s="2"/>
      <c r="E98" s="2"/>
      <c r="F98" s="2"/>
      <c r="G98" s="2"/>
      <c r="H98" s="2"/>
    </row>
    <row r="99">
      <c r="B99" s="2"/>
    </row>
    <row r="100">
      <c r="B100" s="2"/>
      <c r="C100" s="2"/>
      <c r="D100" s="2"/>
      <c r="E100" s="2"/>
      <c r="F100" s="2"/>
      <c r="G100" s="2"/>
      <c r="H100" s="2"/>
    </row>
    <row r="101">
      <c r="B101" s="2"/>
    </row>
    <row r="102">
      <c r="B102" s="2"/>
      <c r="C102" s="2"/>
      <c r="D102" s="2"/>
      <c r="E102" s="2"/>
      <c r="F102" s="2"/>
      <c r="G102" s="2"/>
      <c r="H102" s="2"/>
    </row>
    <row r="103">
      <c r="B103" s="2"/>
    </row>
    <row r="104">
      <c r="B104" s="2"/>
      <c r="C104" s="2"/>
      <c r="D104" s="2"/>
      <c r="E104" s="2"/>
      <c r="F104" s="2"/>
      <c r="G104" s="2"/>
      <c r="H104" s="2"/>
    </row>
    <row r="105">
      <c r="B105" s="2"/>
    </row>
    <row r="106">
      <c r="B106" s="2"/>
      <c r="C106" s="2"/>
      <c r="D106" s="2"/>
      <c r="E106" s="2"/>
      <c r="F106" s="2"/>
      <c r="G106" s="2"/>
      <c r="H106" s="2"/>
    </row>
    <row r="107">
      <c r="B107" s="2"/>
    </row>
    <row r="108">
      <c r="B108" s="2"/>
      <c r="C108" s="2"/>
      <c r="D108" s="2"/>
      <c r="E108" s="2"/>
      <c r="F108" s="2"/>
      <c r="G108" s="2"/>
      <c r="H108" s="2"/>
    </row>
    <row r="109">
      <c r="B109" s="2"/>
    </row>
    <row r="110">
      <c r="B110" s="2"/>
      <c r="C110" s="2"/>
      <c r="D110" s="2"/>
      <c r="E110" s="2"/>
      <c r="F110" s="2"/>
      <c r="G110" s="2"/>
      <c r="H110" s="2"/>
    </row>
    <row r="111">
      <c r="B111" s="2"/>
    </row>
    <row r="112">
      <c r="B112" s="2"/>
      <c r="C112" s="2"/>
      <c r="D112" s="2"/>
      <c r="E112" s="2"/>
      <c r="F112" s="2"/>
      <c r="G112" s="2"/>
      <c r="H112" s="2"/>
    </row>
    <row r="113">
      <c r="B113" s="2"/>
    </row>
    <row r="114">
      <c r="B114" s="2"/>
      <c r="C114" s="2"/>
      <c r="D114" s="2"/>
      <c r="E114" s="2"/>
      <c r="F114" s="2"/>
      <c r="G114" s="2"/>
      <c r="H114" s="2"/>
    </row>
    <row r="115">
      <c r="B115" s="2"/>
    </row>
    <row r="116">
      <c r="B116" s="2"/>
      <c r="C116" s="2"/>
      <c r="D116" s="2"/>
      <c r="E116" s="2"/>
      <c r="F116" s="2"/>
      <c r="G116" s="2"/>
      <c r="H116" s="2"/>
    </row>
    <row r="117">
      <c r="B117" s="2"/>
    </row>
    <row r="118">
      <c r="B118" s="2"/>
      <c r="C118" s="2"/>
      <c r="D118" s="2"/>
      <c r="E118" s="2"/>
      <c r="F118" s="2"/>
      <c r="G118" s="2"/>
      <c r="H118" s="2"/>
    </row>
    <row r="119">
      <c r="B119" s="2"/>
    </row>
    <row r="120">
      <c r="B120" s="2"/>
      <c r="C120" s="2"/>
      <c r="D120" s="2"/>
      <c r="E120" s="2"/>
      <c r="F120" s="2"/>
      <c r="G120" s="2"/>
      <c r="H120" s="2"/>
    </row>
    <row r="121">
      <c r="B121" s="2"/>
    </row>
    <row r="122">
      <c r="B122" s="2"/>
      <c r="C122" s="2"/>
      <c r="D122" s="2"/>
      <c r="E122" s="2"/>
      <c r="F122" s="2"/>
      <c r="G122" s="2"/>
      <c r="H122" s="2"/>
    </row>
    <row r="123">
      <c r="B123" s="2"/>
    </row>
    <row r="124">
      <c r="B124" s="2"/>
      <c r="C124" s="2"/>
      <c r="D124" s="2"/>
      <c r="E124" s="2"/>
      <c r="F124" s="2"/>
      <c r="G124" s="2"/>
      <c r="H124" s="2"/>
    </row>
    <row r="125">
      <c r="B125" s="2"/>
    </row>
    <row r="126">
      <c r="B126" s="2"/>
      <c r="C126" s="2"/>
      <c r="D126" s="2"/>
      <c r="E126" s="2"/>
      <c r="F126" s="2"/>
      <c r="G126" s="2"/>
      <c r="H126" s="2"/>
    </row>
    <row r="127">
      <c r="B127" s="2"/>
    </row>
    <row r="128">
      <c r="B128" s="2"/>
      <c r="C128" s="2"/>
      <c r="D128" s="2"/>
      <c r="E128" s="2"/>
      <c r="F128" s="2"/>
      <c r="G128" s="2"/>
      <c r="H128" s="2"/>
    </row>
    <row r="129">
      <c r="B129" s="2"/>
    </row>
    <row r="130">
      <c r="B130" s="2"/>
      <c r="C130" s="2"/>
      <c r="D130" s="2"/>
      <c r="E130" s="2"/>
      <c r="F130" s="2"/>
      <c r="G130" s="2"/>
      <c r="H130" s="2"/>
    </row>
    <row r="131">
      <c r="B131" s="2"/>
    </row>
    <row r="132">
      <c r="B132" s="2"/>
      <c r="C132" s="2"/>
      <c r="D132" s="2"/>
      <c r="E132" s="2"/>
      <c r="F132" s="2"/>
      <c r="G132" s="2"/>
      <c r="H132" s="2"/>
    </row>
    <row r="133">
      <c r="B133" s="2"/>
    </row>
    <row r="134">
      <c r="B134" s="2"/>
      <c r="C134" s="2"/>
      <c r="D134" s="2"/>
      <c r="E134" s="2"/>
      <c r="F134" s="2"/>
      <c r="G134" s="2"/>
      <c r="H134" s="2"/>
    </row>
    <row r="135">
      <c r="B135" s="2"/>
    </row>
    <row r="136">
      <c r="B136" s="2"/>
      <c r="C136" s="2"/>
      <c r="D136" s="2"/>
      <c r="E136" s="2"/>
      <c r="F136" s="2"/>
      <c r="G136" s="2"/>
      <c r="H136" s="2"/>
    </row>
    <row r="137">
      <c r="B137" s="2"/>
    </row>
    <row r="138">
      <c r="B138" s="2"/>
      <c r="C138" s="2"/>
      <c r="D138" s="2"/>
      <c r="E138" s="2"/>
      <c r="F138" s="2"/>
      <c r="G138" s="2"/>
      <c r="H138" s="2"/>
    </row>
    <row r="139">
      <c r="B139" s="2"/>
    </row>
    <row r="140">
      <c r="B140" s="2"/>
      <c r="C140" s="2"/>
      <c r="D140" s="2"/>
      <c r="E140" s="2"/>
      <c r="F140" s="2"/>
      <c r="G140" s="2"/>
      <c r="H140" s="2"/>
    </row>
    <row r="141">
      <c r="B141" s="2"/>
    </row>
    <row r="142">
      <c r="B142" s="2"/>
      <c r="C142" s="2"/>
      <c r="D142" s="2"/>
      <c r="E142" s="2"/>
      <c r="F142" s="2"/>
      <c r="G142" s="2"/>
      <c r="H142" s="2"/>
    </row>
    <row r="143">
      <c r="B143" s="2"/>
    </row>
    <row r="144">
      <c r="B144" s="2"/>
      <c r="C144" s="2"/>
      <c r="D144" s="2"/>
      <c r="E144" s="2"/>
      <c r="F144" s="2"/>
      <c r="G144" s="2"/>
      <c r="H144" s="2"/>
    </row>
    <row r="145">
      <c r="B145" s="2"/>
    </row>
    <row r="146">
      <c r="B146" s="2"/>
      <c r="C146" s="2"/>
      <c r="D146" s="2"/>
      <c r="E146" s="2"/>
      <c r="F146" s="2"/>
      <c r="G146" s="2"/>
      <c r="H146" s="2"/>
    </row>
    <row r="147">
      <c r="B147" s="2"/>
    </row>
    <row r="148">
      <c r="B148" s="2"/>
      <c r="C148" s="2"/>
      <c r="D148" s="2"/>
      <c r="E148" s="2"/>
      <c r="F148" s="2"/>
      <c r="G148" s="2"/>
      <c r="H148" s="2"/>
    </row>
    <row r="149">
      <c r="B149" s="2"/>
    </row>
    <row r="150">
      <c r="B150" s="2"/>
      <c r="C150" s="2"/>
      <c r="D150" s="2"/>
      <c r="E150" s="2"/>
      <c r="F150" s="2"/>
      <c r="G150" s="2"/>
      <c r="H150" s="2"/>
    </row>
    <row r="151">
      <c r="B151" s="2"/>
    </row>
    <row r="152">
      <c r="B152" s="2"/>
      <c r="C152" s="2"/>
      <c r="D152" s="2"/>
      <c r="E152" s="2"/>
      <c r="F152" s="2"/>
      <c r="G152" s="2"/>
    </row>
    <row r="153">
      <c r="B153" s="2"/>
    </row>
    <row r="154">
      <c r="B154" s="2"/>
      <c r="C154" s="2"/>
      <c r="D154" s="2"/>
      <c r="E154" s="2"/>
      <c r="F154" s="2"/>
      <c r="G154" s="2"/>
      <c r="H154" s="2"/>
    </row>
    <row r="155">
      <c r="B155" s="2"/>
    </row>
    <row r="156">
      <c r="B156" s="2"/>
      <c r="C156" s="2"/>
      <c r="D156" s="2"/>
      <c r="E156" s="2"/>
      <c r="F156" s="2"/>
      <c r="G156" s="2"/>
      <c r="H156" s="2"/>
    </row>
    <row r="157">
      <c r="B157" s="2"/>
    </row>
    <row r="158">
      <c r="B158" s="2"/>
      <c r="C158" s="2"/>
      <c r="D158" s="2"/>
      <c r="E158" s="2"/>
      <c r="F158" s="2"/>
      <c r="G158" s="2"/>
      <c r="H158" s="2"/>
    </row>
    <row r="159">
      <c r="B159" s="2"/>
    </row>
    <row r="160">
      <c r="B160" s="2"/>
      <c r="C160" s="2"/>
      <c r="D160" s="2"/>
      <c r="E160" s="2"/>
      <c r="F160" s="2"/>
      <c r="G160" s="2"/>
    </row>
    <row r="161">
      <c r="B161" s="2"/>
    </row>
    <row r="162">
      <c r="B162" s="2"/>
      <c r="C162" s="2"/>
      <c r="D162" s="2"/>
      <c r="E162" s="2"/>
      <c r="F162" s="2"/>
      <c r="G162" s="2"/>
      <c r="H162" s="2"/>
    </row>
    <row r="163">
      <c r="B163" s="2"/>
    </row>
    <row r="164">
      <c r="B164" s="2"/>
      <c r="C164" s="2"/>
      <c r="D164" s="2"/>
      <c r="E164" s="2"/>
      <c r="F164" s="2"/>
      <c r="G164" s="2"/>
      <c r="H164" s="2"/>
    </row>
  </sheetData>
  <mergeCells count="1">
    <mergeCell ref="A1:I3"/>
  </mergeCells>
  <conditionalFormatting sqref="D5:D66">
    <cfRule type="cellIs" dxfId="0" priority="1" operator="lessThanOrEqual">
      <formula>0</formula>
    </cfRule>
  </conditionalFormatting>
  <hyperlinks>
    <hyperlink r:id="rId1" ref="F5"/>
    <hyperlink r:id="rId2" ref="G5"/>
    <hyperlink r:id="rId3" ref="F6"/>
    <hyperlink r:id="rId4" ref="G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G18"/>
    <hyperlink r:id="rId18" ref="F19"/>
    <hyperlink r:id="rId19" ref="F20"/>
    <hyperlink r:id="rId20" ref="G20"/>
    <hyperlink r:id="rId21" ref="F21"/>
    <hyperlink r:id="rId22" ref="G21"/>
    <hyperlink r:id="rId23" ref="F22"/>
    <hyperlink r:id="rId24" ref="G22"/>
    <hyperlink r:id="rId25" ref="F23"/>
    <hyperlink r:id="rId26" ref="G23"/>
    <hyperlink r:id="rId27" ref="F24"/>
    <hyperlink r:id="rId28" ref="F25"/>
    <hyperlink r:id="rId29" ref="F26"/>
    <hyperlink r:id="rId30" ref="F27"/>
    <hyperlink r:id="rId31" ref="G27"/>
    <hyperlink r:id="rId32" ref="F28"/>
    <hyperlink r:id="rId33" ref="F29"/>
    <hyperlink r:id="rId34" ref="G29"/>
    <hyperlink r:id="rId35" ref="F30"/>
    <hyperlink r:id="rId36" ref="G30"/>
    <hyperlink r:id="rId37" ref="F31"/>
    <hyperlink r:id="rId38" ref="G31"/>
    <hyperlink r:id="rId39" ref="F32"/>
    <hyperlink r:id="rId40" ref="F33"/>
    <hyperlink r:id="rId41" ref="F34"/>
    <hyperlink r:id="rId42" ref="F35"/>
    <hyperlink r:id="rId43" ref="G35"/>
    <hyperlink r:id="rId44" ref="F36"/>
    <hyperlink r:id="rId45" ref="F37"/>
    <hyperlink r:id="rId46" ref="G37"/>
    <hyperlink r:id="rId47" ref="F38"/>
    <hyperlink r:id="rId48" ref="F39"/>
    <hyperlink r:id="rId49" ref="G39"/>
    <hyperlink r:id="rId50" ref="F40"/>
    <hyperlink r:id="rId51" ref="F41"/>
    <hyperlink r:id="rId52" ref="G41"/>
    <hyperlink r:id="rId53" ref="F42"/>
    <hyperlink r:id="rId54" ref="F43"/>
    <hyperlink r:id="rId55" ref="F44"/>
    <hyperlink r:id="rId56" ref="F45"/>
    <hyperlink r:id="rId57" ref="G45"/>
    <hyperlink r:id="rId58" ref="F46"/>
    <hyperlink r:id="rId59" ref="F47"/>
    <hyperlink r:id="rId60" ref="G47"/>
    <hyperlink r:id="rId61" ref="F48"/>
    <hyperlink r:id="rId62" ref="F49"/>
    <hyperlink r:id="rId63" ref="F50"/>
    <hyperlink r:id="rId64" ref="F51"/>
    <hyperlink r:id="rId65" ref="J51"/>
    <hyperlink r:id="rId66" ref="F52"/>
    <hyperlink r:id="rId67" ref="F53"/>
    <hyperlink r:id="rId68" ref="F54"/>
    <hyperlink r:id="rId69" ref="F55"/>
    <hyperlink r:id="rId70" ref="F56"/>
    <hyperlink r:id="rId71" ref="F57"/>
    <hyperlink r:id="rId72" ref="F58"/>
    <hyperlink r:id="rId73" ref="F59"/>
    <hyperlink r:id="rId74" ref="F60"/>
    <hyperlink r:id="rId75" ref="F61"/>
    <hyperlink r:id="rId76" ref="F62"/>
    <hyperlink r:id="rId77" ref="F63"/>
    <hyperlink r:id="rId78" ref="F64"/>
    <hyperlink r:id="rId79" ref="F65"/>
    <hyperlink r:id="rId80" ref="F66"/>
  </hyperlinks>
  <drawing r:id="rId81"/>
</worksheet>
</file>