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glish/Documents/Bootcamp/Excel work/Excel Assignment 2/"/>
    </mc:Choice>
  </mc:AlternateContent>
  <xr:revisionPtr revIDLastSave="0" documentId="13_ncr:1_{840893C6-25ED-E44E-9A61-C53FDBA07EF1}" xr6:coauthVersionLast="47" xr6:coauthVersionMax="47" xr10:uidLastSave="{00000000-0000-0000-0000-000000000000}"/>
  <bookViews>
    <workbookView xWindow="32860" yWindow="580" windowWidth="27640" windowHeight="15680" xr2:uid="{862DF3F6-4EA3-8F44-AE7D-CF1FBE395D74}"/>
  </bookViews>
  <sheets>
    <sheet name="Sheet1" sheetId="1" r:id="rId1"/>
  </sheets>
  <definedNames>
    <definedName name="_xlchart.v2.0" hidden="1">Sheet1!$A$16:$A$19</definedName>
    <definedName name="_xlchart.v2.1" hidden="1">Sheet1!$B$16:$B$19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L9" i="1"/>
  <c r="B12" i="1"/>
  <c r="C10" i="1"/>
  <c r="H10" i="1" s="1"/>
  <c r="I10" i="1" s="1"/>
  <c r="L10" i="1" s="1"/>
  <c r="E12" i="1"/>
  <c r="F12" i="1"/>
  <c r="G12" i="1"/>
  <c r="D12" i="1"/>
  <c r="H5" i="1"/>
  <c r="I5" i="1" s="1"/>
  <c r="L5" i="1" s="1"/>
  <c r="H6" i="1"/>
  <c r="I6" i="1" s="1"/>
  <c r="L6" i="1" s="1"/>
  <c r="H7" i="1"/>
  <c r="I7" i="1" s="1"/>
  <c r="L7" i="1" s="1"/>
  <c r="H8" i="1"/>
  <c r="I8" i="1" s="1"/>
  <c r="L8" i="1" s="1"/>
  <c r="H9" i="1"/>
  <c r="I9" i="1" s="1"/>
  <c r="H11" i="1"/>
  <c r="I11" i="1" s="1"/>
  <c r="L11" i="1" s="1"/>
  <c r="H4" i="1"/>
  <c r="I4" i="1" s="1"/>
  <c r="L4" i="1" s="1"/>
  <c r="J8" i="1" l="1"/>
  <c r="J10" i="1"/>
  <c r="J4" i="1"/>
  <c r="J7" i="1"/>
  <c r="K4" i="1"/>
  <c r="K11" i="1"/>
  <c r="K10" i="1"/>
  <c r="K5" i="1"/>
  <c r="J11" i="1"/>
  <c r="K9" i="1"/>
  <c r="J9" i="1"/>
  <c r="K8" i="1"/>
  <c r="K6" i="1"/>
  <c r="J5" i="1"/>
  <c r="J6" i="1"/>
  <c r="K7" i="1"/>
  <c r="C12" i="1"/>
  <c r="H12" i="1"/>
  <c r="I12" i="1" l="1"/>
  <c r="B13" i="1" s="1"/>
  <c r="K12" i="1"/>
  <c r="J12" i="1"/>
  <c r="L12" i="1" l="1"/>
</calcChain>
</file>

<file path=xl/sharedStrings.xml><?xml version="1.0" encoding="utf-8"?>
<sst xmlns="http://schemas.openxmlformats.org/spreadsheetml/2006/main" count="31" uniqueCount="30">
  <si>
    <t>Personal Expence Tracker</t>
  </si>
  <si>
    <t>Total</t>
  </si>
  <si>
    <t>Groceries</t>
  </si>
  <si>
    <t>Dining  Out</t>
  </si>
  <si>
    <t>Entertainment</t>
  </si>
  <si>
    <t>Pets</t>
  </si>
  <si>
    <t>Utilities</t>
  </si>
  <si>
    <t>Car</t>
  </si>
  <si>
    <t>Other</t>
  </si>
  <si>
    <t>April Expenses</t>
  </si>
  <si>
    <t>Monthly Budget: $5,000</t>
  </si>
  <si>
    <t>4/1-4/7</t>
  </si>
  <si>
    <t>4/8-4/14</t>
  </si>
  <si>
    <t>4/15-4/21</t>
  </si>
  <si>
    <t>4/22 - 4/28</t>
  </si>
  <si>
    <t>4/29-4/30</t>
  </si>
  <si>
    <t>Savings</t>
  </si>
  <si>
    <t>Overage</t>
  </si>
  <si>
    <t>Budget per Category</t>
  </si>
  <si>
    <t xml:space="preserve">Rent </t>
  </si>
  <si>
    <t>Dates</t>
  </si>
  <si>
    <t>April Savings Amount</t>
  </si>
  <si>
    <t>Percentage of Budget Spent per Category</t>
  </si>
  <si>
    <t>Percentage of Budget Saved per Category</t>
  </si>
  <si>
    <t>January</t>
  </si>
  <si>
    <t>March</t>
  </si>
  <si>
    <t>April</t>
  </si>
  <si>
    <t>Total Savings for 2024</t>
  </si>
  <si>
    <t>Amount Saved Per 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</si>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</sst>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ADFF9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rgb="FF4D93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5" borderId="0" xfId="0" applyFont="1" applyFill="1" applyAlignment="1">
      <alignment horizontal="right"/>
    </xf>
    <xf numFmtId="0" fontId="0" fillId="5" borderId="0" xfId="0" applyFill="1"/>
    <xf numFmtId="0" fontId="2" fillId="5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vertical="center" wrapText="1"/>
    </xf>
    <xf numFmtId="6" fontId="5" fillId="6" borderId="0" xfId="1" applyNumberFormat="1" applyFont="1" applyFill="1" applyAlignment="1">
      <alignment horizontal="right" wrapText="1"/>
    </xf>
    <xf numFmtId="6" fontId="5" fillId="6" borderId="0" xfId="1" applyNumberFormat="1" applyFont="1" applyFill="1" applyAlignment="1">
      <alignment horizontal="right" vertical="center" wrapText="1"/>
    </xf>
    <xf numFmtId="164" fontId="0" fillId="0" borderId="0" xfId="0" applyNumberFormat="1"/>
    <xf numFmtId="5" fontId="5" fillId="6" borderId="0" xfId="1" applyNumberFormat="1" applyFont="1" applyFill="1" applyAlignment="1">
      <alignment horizontal="right" wrapText="1"/>
    </xf>
    <xf numFmtId="165" fontId="0" fillId="0" borderId="0" xfId="1" applyNumberFormat="1" applyFont="1"/>
    <xf numFmtId="165" fontId="0" fillId="4" borderId="0" xfId="1" applyNumberFormat="1" applyFont="1" applyFill="1"/>
    <xf numFmtId="165" fontId="0" fillId="3" borderId="0" xfId="1" applyNumberFormat="1" applyFont="1" applyFill="1"/>
    <xf numFmtId="165" fontId="0" fillId="2" borderId="0" xfId="1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9" fontId="0" fillId="0" borderId="0" xfId="0" applyNumberFormat="1"/>
    <xf numFmtId="165" fontId="0" fillId="7" borderId="0" xfId="1" applyNumberFormat="1" applyFont="1" applyFill="1"/>
    <xf numFmtId="165" fontId="0" fillId="8" borderId="0" xfId="1" applyNumberFormat="1" applyFont="1" applyFill="1"/>
    <xf numFmtId="6" fontId="5" fillId="8" borderId="0" xfId="1" applyNumberFormat="1" applyFont="1" applyFill="1" applyAlignment="1">
      <alignment horizontal="right" wrapText="1"/>
    </xf>
    <xf numFmtId="165" fontId="0" fillId="2" borderId="0" xfId="0" applyNumberFormat="1" applyFill="1"/>
    <xf numFmtId="165" fontId="0" fillId="0" borderId="0" xfId="0" applyNumberFormat="1"/>
    <xf numFmtId="165" fontId="0" fillId="9" borderId="0" xfId="0" applyNumberForma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4D93D9"/>
      <color rgb="FFE97132"/>
      <color rgb="FFADF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Percentages</a:t>
            </a:r>
            <a:r>
              <a:rPr lang="en-US" baseline="0"/>
              <a:t> of April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Percentage of Budget Spent per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Groceries</c:v>
                </c:pt>
                <c:pt idx="1">
                  <c:v>Dining  Out</c:v>
                </c:pt>
                <c:pt idx="2">
                  <c:v>Entertainment</c:v>
                </c:pt>
                <c:pt idx="3">
                  <c:v>Rent </c:v>
                </c:pt>
                <c:pt idx="4">
                  <c:v>Pets</c:v>
                </c:pt>
                <c:pt idx="5">
                  <c:v>Utilities</c:v>
                </c:pt>
                <c:pt idx="6">
                  <c:v>Car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Sheet1!$K$4:$K$12</c:f>
              <c:numCache>
                <c:formatCode>0%</c:formatCode>
                <c:ptCount val="9"/>
                <c:pt idx="0">
                  <c:v>0.92916666666666681</c:v>
                </c:pt>
                <c:pt idx="1">
                  <c:v>0.88261000000000001</c:v>
                </c:pt>
                <c:pt idx="2">
                  <c:v>1.0009999999999999</c:v>
                </c:pt>
                <c:pt idx="3">
                  <c:v>1</c:v>
                </c:pt>
                <c:pt idx="4">
                  <c:v>1.0727</c:v>
                </c:pt>
                <c:pt idx="5">
                  <c:v>0.7776909090909091</c:v>
                </c:pt>
                <c:pt idx="6">
                  <c:v>0.76713199999999993</c:v>
                </c:pt>
                <c:pt idx="7">
                  <c:v>0.406468</c:v>
                </c:pt>
                <c:pt idx="8">
                  <c:v>0.87422540000000004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9-AC45-8CBE-DF5CEE1ED7C2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Percentage of Budget Saved per Category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Groceries</c:v>
                </c:pt>
                <c:pt idx="1">
                  <c:v>Dining  Out</c:v>
                </c:pt>
                <c:pt idx="2">
                  <c:v>Entertainment</c:v>
                </c:pt>
                <c:pt idx="3">
                  <c:v>Rent </c:v>
                </c:pt>
                <c:pt idx="4">
                  <c:v>Pets</c:v>
                </c:pt>
                <c:pt idx="5">
                  <c:v>Utilities</c:v>
                </c:pt>
                <c:pt idx="6">
                  <c:v>Car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Sheet1!$L$4:$L$12</c:f>
              <c:numCache>
                <c:formatCode>0%</c:formatCode>
                <c:ptCount val="9"/>
                <c:pt idx="0">
                  <c:v>7.0833333333333137E-2</c:v>
                </c:pt>
                <c:pt idx="1">
                  <c:v>0.11738999999999998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0.22230909090909087</c:v>
                </c:pt>
                <c:pt idx="6">
                  <c:v>0.23286800000000005</c:v>
                </c:pt>
                <c:pt idx="7">
                  <c:v>0.59353199999999995</c:v>
                </c:pt>
                <c:pt idx="8">
                  <c:v>0.12577459999999993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9-AC45-8CBE-DF5CEE1E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849920"/>
        <c:axId val="1297329344"/>
      </c:barChart>
      <c:catAx>
        <c:axId val="12978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9344"/>
        <c:crosses val="autoZero"/>
        <c:auto val="1"/>
        <c:lblAlgn val="ctr"/>
        <c:lblOffset val="100"/>
        <c:noMultiLvlLbl val="0"/>
      </c:catAx>
      <c:valAx>
        <c:axId val="129732934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99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312681375588378E-2"/>
          <c:y val="0.86796333935222791"/>
          <c:w val="0.90768712694611475"/>
          <c:h val="0.1046005836467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Catagories Amounts</a:t>
            </a:r>
            <a:r>
              <a:rPr lang="en-US" baseline="0"/>
              <a:t> for April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0-F94C-BB68-42B0164D58C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0-F94C-BB68-42B0164D58C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50-F94C-BB68-42B0164D58C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50-F94C-BB68-42B0164D58C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50-F94C-BB68-42B0164D58CC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50-F94C-BB68-42B0164D58CC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50-F94C-BB68-42B0164D58CC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50-F94C-BB68-42B0164D58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Sheet1!$A$4:$A$12</c:f>
              <c:strCache>
                <c:ptCount val="9"/>
                <c:pt idx="0">
                  <c:v>Groceries</c:v>
                </c:pt>
                <c:pt idx="1">
                  <c:v>Dining  Out</c:v>
                </c:pt>
                <c:pt idx="2">
                  <c:v>Entertainment</c:v>
                </c:pt>
                <c:pt idx="3">
                  <c:v>Rent </c:v>
                </c:pt>
                <c:pt idx="4">
                  <c:v>Pets</c:v>
                </c:pt>
                <c:pt idx="5">
                  <c:v>Utilities</c:v>
                </c:pt>
                <c:pt idx="6">
                  <c:v>Car</c:v>
                </c:pt>
                <c:pt idx="7">
                  <c:v>Other</c:v>
                </c:pt>
                <c:pt idx="8">
                  <c:v>Total</c:v>
                </c:pt>
              </c:strCache>
            </c:strRef>
          </c:cat>
          <c:val>
            <c:numRef>
              <c:f>Sheet1!$B$4:$B$11</c:f>
              <c:numCache>
                <c:formatCode>"$"#,##0_);\("$"#,##0\)</c:formatCode>
                <c:ptCount val="8"/>
                <c:pt idx="0" formatCode="&quot;$&quot;#,##0_);[Red]\(&quot;$&quot;#,##0\)">
                  <c:v>600</c:v>
                </c:pt>
                <c:pt idx="1">
                  <c:v>1000</c:v>
                </c:pt>
                <c:pt idx="2" formatCode="&quot;$&quot;#,##0_);[Red]\(&quot;$&quot;#,##0\)">
                  <c:v>1000</c:v>
                </c:pt>
                <c:pt idx="3" formatCode="&quot;$&quot;#,##0_);[Red]\(&quot;$&quot;#,##0\)">
                  <c:v>1000</c:v>
                </c:pt>
                <c:pt idx="4" formatCode="&quot;$&quot;#,##0_);[Red]\(&quot;$&quot;#,##0\)">
                  <c:v>100</c:v>
                </c:pt>
                <c:pt idx="5" formatCode="&quot;$&quot;#,##0_);[Red]\(&quot;$&quot;#,##0\)">
                  <c:v>550</c:v>
                </c:pt>
                <c:pt idx="6">
                  <c:v>250</c:v>
                </c:pt>
                <c:pt idx="7" formatCode="&quot;$&quot;#,##0_);[Red]\(&quot;$&quot;#,##0\)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5-254B-B388-A45C19D0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Amounts</a:t>
            </a:r>
            <a:r>
              <a:rPr lang="en-US" baseline="0"/>
              <a:t> Spent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FF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Sheet1!$C$3:$G$3</c:f>
              <c:strCache>
                <c:ptCount val="5"/>
                <c:pt idx="0">
                  <c:v>4/1-4/7</c:v>
                </c:pt>
                <c:pt idx="1">
                  <c:v>4/8-4/14</c:v>
                </c:pt>
                <c:pt idx="2">
                  <c:v>4/15-4/21</c:v>
                </c:pt>
                <c:pt idx="3">
                  <c:v>4/22 - 4/28</c:v>
                </c:pt>
                <c:pt idx="4">
                  <c:v>4/29-4/30</c:v>
                </c:pt>
              </c:strCache>
            </c:strRef>
          </c:cat>
          <c:val>
            <c:numRef>
              <c:f>Sheet1!$C$12:$G$12</c:f>
              <c:numCache>
                <c:formatCode>"$"#,##0.00</c:formatCode>
                <c:ptCount val="5"/>
                <c:pt idx="0">
                  <c:v>1593.2830000000001</c:v>
                </c:pt>
                <c:pt idx="1">
                  <c:v>1539.7599999999998</c:v>
                </c:pt>
                <c:pt idx="2">
                  <c:v>368.43</c:v>
                </c:pt>
                <c:pt idx="3">
                  <c:v>789.49</c:v>
                </c:pt>
                <c:pt idx="4">
                  <c:v>80.164000000000001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F-E448-A45A-292F42CB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89616"/>
        <c:axId val="413891344"/>
      </c:barChart>
      <c:catAx>
        <c:axId val="4138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1344"/>
        <c:crosses val="autoZero"/>
        <c:auto val="1"/>
        <c:lblAlgn val="ctr"/>
        <c:lblOffset val="100"/>
        <c:noMultiLvlLbl val="0"/>
      </c:catAx>
      <c:valAx>
        <c:axId val="413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Saved Per Month in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Sheet1!$A$16:$A$19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Sheet1!$B$16:$B$19</c:f>
              <c:numCache>
                <c:formatCode>"$"#,##0.00</c:formatCode>
                <c:ptCount val="4"/>
                <c:pt idx="0">
                  <c:v>89.1</c:v>
                </c:pt>
                <c:pt idx="1">
                  <c:v>1239.02</c:v>
                </c:pt>
                <c:pt idx="2">
                  <c:v>191.91</c:v>
                </c:pt>
                <c:pt idx="3">
                  <c:v>628.87299999999959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9643-8C96-818F666A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370852</xdr:colOff>
      <xdr:row>2</xdr:row>
      <xdr:rowOff>22408</xdr:rowOff>
    </xdr:from>
    <xdr:to>
      <xdr:col>18</xdr:col>
      <xdr:colOff>382732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FFBCD-2D64-E6A1-358E-7E5B70FF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10391</xdr:colOff>
      <xdr:row>12</xdr:row>
      <xdr:rowOff>21839</xdr:rowOff>
    </xdr:from>
    <xdr:to>
      <xdr:col>10</xdr:col>
      <xdr:colOff>129886</xdr:colOff>
      <xdr:row>25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89CE6-AD95-CE01-53CF-4E0D993E1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143163</xdr:colOff>
      <xdr:row>13</xdr:row>
      <xdr:rowOff>0</xdr:rowOff>
    </xdr:from>
    <xdr:to>
      <xdr:col>15</xdr:col>
      <xdr:colOff>736600</xdr:colOff>
      <xdr:row>25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B88CDE-9F7D-3716-E1A8-3C90184B5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704850</xdr:colOff>
      <xdr:row>12</xdr:row>
      <xdr:rowOff>427182</xdr:rowOff>
    </xdr:from>
    <xdr:to>
      <xdr:col>22</xdr:col>
      <xdr:colOff>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27EE1-FDF4-6929-FAA0-940D3EC15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3D6B-3F8B-EB41-8113-83976BBE3C54}">
  <dimension ref="A1:L20"/>
  <sheetViews>
    <sheetView tabSelected="1" zoomScale="75" workbookViewId="0">
      <selection activeCell="B17" sqref="B17"/>
    </sheetView>
  </sheetViews>
  <sheetFormatPr baseColWidth="10" defaultRowHeight="16" x14ac:dyDescent="0.2"/>
  <cols>
    <col min="1" max="1" width="14.5" bestFit="1" customWidth="1"/>
    <col min="2" max="2" width="11.5" customWidth="1"/>
    <col min="3" max="3" width="13.33203125" bestFit="1" customWidth="1"/>
    <col min="4" max="4" width="10.5" bestFit="1" customWidth="1"/>
    <col min="5" max="5" width="8.83203125" customWidth="1"/>
    <col min="6" max="6" width="10.1640625" bestFit="1" customWidth="1"/>
    <col min="7" max="7" width="9.5" bestFit="1" customWidth="1"/>
    <col min="8" max="8" width="10.5" bestFit="1" customWidth="1"/>
    <col min="9" max="9" width="11.1640625" bestFit="1" customWidth="1"/>
    <col min="10" max="10" width="7.83203125" bestFit="1" customWidth="1"/>
    <col min="11" max="11" width="17.6640625" customWidth="1"/>
    <col min="12" max="12" width="16.1640625" customWidth="1"/>
  </cols>
  <sheetData>
    <row r="1" spans="1:12" ht="51" x14ac:dyDescent="0.2">
      <c r="A1" s="4" t="s">
        <v>0</v>
      </c>
      <c r="B1" s="4"/>
      <c r="E1" s="3" t="s">
        <v>10</v>
      </c>
    </row>
    <row r="2" spans="1:12" ht="34" x14ac:dyDescent="0.2">
      <c r="B2" s="5" t="s">
        <v>18</v>
      </c>
      <c r="C2" s="4" t="s">
        <v>9</v>
      </c>
      <c r="D2" s="2"/>
      <c r="E2" s="1"/>
    </row>
    <row r="3" spans="1:12" ht="46" customHeight="1" x14ac:dyDescent="0.2">
      <c r="A3" s="6" t="s">
        <v>20</v>
      </c>
      <c r="B3" s="7"/>
      <c r="C3" s="18" t="s">
        <v>11</v>
      </c>
      <c r="D3" s="18" t="s">
        <v>12</v>
      </c>
      <c r="E3" s="18" t="s">
        <v>13</v>
      </c>
      <c r="F3" s="18" t="s">
        <v>14</v>
      </c>
      <c r="G3" s="18" t="s">
        <v>15</v>
      </c>
      <c r="H3" s="18" t="s">
        <v>1</v>
      </c>
      <c r="I3" s="18" t="s">
        <v>16</v>
      </c>
      <c r="J3" s="18" t="s">
        <v>17</v>
      </c>
      <c r="K3" s="19" t="s">
        <v>22</v>
      </c>
      <c r="L3" s="19" t="s">
        <v>23</v>
      </c>
    </row>
    <row r="4" spans="1:12" ht="17" x14ac:dyDescent="0.2">
      <c r="A4" s="8" t="s">
        <v>2</v>
      </c>
      <c r="B4" s="10">
        <v>600</v>
      </c>
      <c r="C4" s="14">
        <v>206.91</v>
      </c>
      <c r="D4" s="14">
        <v>72.06</v>
      </c>
      <c r="E4" s="14">
        <v>173.47</v>
      </c>
      <c r="F4" s="14">
        <v>87.87</v>
      </c>
      <c r="G4" s="14">
        <v>17.190000000000001</v>
      </c>
      <c r="H4" s="14">
        <f>SUM(C4:G4)</f>
        <v>557.50000000000011</v>
      </c>
      <c r="I4" s="15">
        <f>SUM(B4-H4)</f>
        <v>42.499999999999886</v>
      </c>
      <c r="J4" s="14" t="str">
        <f t="shared" ref="J4:J12" si="0">IF(H4&gt;B4,H4-B4,"None")</f>
        <v>None</v>
      </c>
      <c r="K4" s="20">
        <f>SUM(H4/B4)</f>
        <v>0.92916666666666681</v>
      </c>
      <c r="L4" s="20">
        <f>IF((I4/B4)&gt;0.01,(I4/B4),0)</f>
        <v>7.0833333333333137E-2</v>
      </c>
    </row>
    <row r="5" spans="1:12" ht="17" x14ac:dyDescent="0.2">
      <c r="A5" s="8" t="s">
        <v>3</v>
      </c>
      <c r="B5" s="13">
        <v>1000</v>
      </c>
      <c r="C5" s="21">
        <v>51.97</v>
      </c>
      <c r="D5" s="21">
        <v>300.02</v>
      </c>
      <c r="E5" s="21">
        <v>28.89</v>
      </c>
      <c r="F5" s="21">
        <v>501.73</v>
      </c>
      <c r="G5" s="21">
        <v>0</v>
      </c>
      <c r="H5" s="21">
        <f t="shared" ref="H5:H11" si="1">SUM(C5:G5)</f>
        <v>882.61</v>
      </c>
      <c r="I5" s="15">
        <f>SUM(B5-H5)</f>
        <v>117.38999999999999</v>
      </c>
      <c r="J5" s="14" t="str">
        <f t="shared" si="0"/>
        <v>None</v>
      </c>
      <c r="K5" s="20">
        <f t="shared" ref="K5:K12" si="2">SUM(H5/B5)</f>
        <v>0.88261000000000001</v>
      </c>
      <c r="L5" s="20">
        <f t="shared" ref="L5:L12" si="3">IF((I5/B5)&gt;0.01,(I5/B5),0)</f>
        <v>0.11738999999999998</v>
      </c>
    </row>
    <row r="6" spans="1:12" ht="17" x14ac:dyDescent="0.2">
      <c r="A6" s="8" t="s">
        <v>4</v>
      </c>
      <c r="B6" s="10">
        <v>1000</v>
      </c>
      <c r="C6" s="14">
        <v>150</v>
      </c>
      <c r="D6" s="14">
        <v>700</v>
      </c>
      <c r="E6" s="14">
        <v>0</v>
      </c>
      <c r="F6" s="14">
        <v>100</v>
      </c>
      <c r="G6" s="14">
        <v>51</v>
      </c>
      <c r="H6" s="14">
        <f t="shared" si="1"/>
        <v>1001</v>
      </c>
      <c r="I6" s="16">
        <f t="shared" ref="I6:I9" si="4">SUM(B6-H6)</f>
        <v>-1</v>
      </c>
      <c r="J6" s="14">
        <f t="shared" si="0"/>
        <v>1</v>
      </c>
      <c r="K6" s="20">
        <f t="shared" si="2"/>
        <v>1.0009999999999999</v>
      </c>
      <c r="L6" s="20">
        <f t="shared" si="3"/>
        <v>0</v>
      </c>
    </row>
    <row r="7" spans="1:12" ht="17" x14ac:dyDescent="0.2">
      <c r="A7" s="9" t="s">
        <v>19</v>
      </c>
      <c r="B7" s="11">
        <v>1000</v>
      </c>
      <c r="C7" s="21">
        <v>1000</v>
      </c>
      <c r="D7" s="21">
        <v>0</v>
      </c>
      <c r="E7" s="21">
        <v>0</v>
      </c>
      <c r="F7" s="21">
        <v>0</v>
      </c>
      <c r="G7" s="21">
        <v>0</v>
      </c>
      <c r="H7" s="21">
        <f t="shared" si="1"/>
        <v>1000</v>
      </c>
      <c r="I7" s="14">
        <f t="shared" si="4"/>
        <v>0</v>
      </c>
      <c r="J7" s="14" t="str">
        <f t="shared" si="0"/>
        <v>None</v>
      </c>
      <c r="K7" s="20">
        <f t="shared" si="2"/>
        <v>1</v>
      </c>
      <c r="L7" s="20">
        <f t="shared" si="3"/>
        <v>0</v>
      </c>
    </row>
    <row r="8" spans="1:12" ht="17" x14ac:dyDescent="0.2">
      <c r="A8" s="8" t="s">
        <v>5</v>
      </c>
      <c r="B8" s="10">
        <v>100</v>
      </c>
      <c r="C8" s="14">
        <v>19.29</v>
      </c>
      <c r="D8" s="14">
        <v>87</v>
      </c>
      <c r="E8" s="14">
        <v>0</v>
      </c>
      <c r="F8" s="14">
        <v>0</v>
      </c>
      <c r="G8" s="14">
        <v>0.98</v>
      </c>
      <c r="H8" s="14">
        <f t="shared" si="1"/>
        <v>107.27</v>
      </c>
      <c r="I8" s="16">
        <f t="shared" si="4"/>
        <v>-7.269999999999996</v>
      </c>
      <c r="J8" s="14">
        <f t="shared" si="0"/>
        <v>7.269999999999996</v>
      </c>
      <c r="K8" s="20">
        <f t="shared" si="2"/>
        <v>1.0727</v>
      </c>
      <c r="L8" s="20">
        <f t="shared" si="3"/>
        <v>0</v>
      </c>
    </row>
    <row r="9" spans="1:12" ht="17" x14ac:dyDescent="0.2">
      <c r="A9" s="8" t="s">
        <v>6</v>
      </c>
      <c r="B9" s="10">
        <v>550</v>
      </c>
      <c r="C9" s="21">
        <v>27.73</v>
      </c>
      <c r="D9" s="21">
        <v>300</v>
      </c>
      <c r="E9" s="21">
        <v>100</v>
      </c>
      <c r="F9" s="21">
        <v>0</v>
      </c>
      <c r="G9" s="21">
        <v>0</v>
      </c>
      <c r="H9" s="21">
        <f t="shared" si="1"/>
        <v>427.73</v>
      </c>
      <c r="I9" s="15">
        <f t="shared" si="4"/>
        <v>122.26999999999998</v>
      </c>
      <c r="J9" s="14" t="str">
        <f t="shared" si="0"/>
        <v>None</v>
      </c>
      <c r="K9" s="20">
        <f t="shared" si="2"/>
        <v>0.7776909090909091</v>
      </c>
      <c r="L9" s="20">
        <f t="shared" si="3"/>
        <v>0.22230909090909087</v>
      </c>
    </row>
    <row r="10" spans="1:12" ht="17" x14ac:dyDescent="0.2">
      <c r="A10" s="8" t="s">
        <v>7</v>
      </c>
      <c r="B10" s="13">
        <v>250</v>
      </c>
      <c r="C10" s="14">
        <f>SUM(5.099*7)</f>
        <v>35.692999999999998</v>
      </c>
      <c r="D10" s="14">
        <v>21.09</v>
      </c>
      <c r="E10" s="14">
        <v>50.03</v>
      </c>
      <c r="F10" s="14">
        <v>74.989999999999995</v>
      </c>
      <c r="G10" s="14">
        <v>9.98</v>
      </c>
      <c r="H10" s="14">
        <f t="shared" si="1"/>
        <v>191.78299999999999</v>
      </c>
      <c r="I10" s="15">
        <f>SUM(B10-H10)</f>
        <v>58.217000000000013</v>
      </c>
      <c r="J10" s="14" t="str">
        <f t="shared" si="0"/>
        <v>None</v>
      </c>
      <c r="K10" s="20">
        <f t="shared" si="2"/>
        <v>0.76713199999999993</v>
      </c>
      <c r="L10" s="20">
        <f t="shared" si="3"/>
        <v>0.23286800000000005</v>
      </c>
    </row>
    <row r="11" spans="1:12" ht="17" x14ac:dyDescent="0.2">
      <c r="A11" s="8" t="s">
        <v>8</v>
      </c>
      <c r="B11" s="10">
        <v>500</v>
      </c>
      <c r="C11" s="21">
        <v>101.69</v>
      </c>
      <c r="D11" s="21">
        <v>59.59</v>
      </c>
      <c r="E11" s="21">
        <v>16.04</v>
      </c>
      <c r="F11" s="21">
        <v>24.9</v>
      </c>
      <c r="G11" s="21">
        <v>1.014</v>
      </c>
      <c r="H11" s="21">
        <f t="shared" si="1"/>
        <v>203.23400000000001</v>
      </c>
      <c r="I11" s="15">
        <f>SUM(B11-H11)</f>
        <v>296.76599999999996</v>
      </c>
      <c r="J11" s="14" t="str">
        <f t="shared" si="0"/>
        <v>None</v>
      </c>
      <c r="K11" s="20">
        <f t="shared" si="2"/>
        <v>0.406468</v>
      </c>
      <c r="L11" s="20">
        <f t="shared" si="3"/>
        <v>0.59353199999999995</v>
      </c>
    </row>
    <row r="12" spans="1:12" ht="17" x14ac:dyDescent="0.2">
      <c r="A12" s="8" t="s">
        <v>1</v>
      </c>
      <c r="B12" s="23">
        <f>SUM(B4:B11)</f>
        <v>5000</v>
      </c>
      <c r="C12" s="17">
        <f>SUM(C4:C11)</f>
        <v>1593.2830000000001</v>
      </c>
      <c r="D12" s="17">
        <f>SUM(D4:D11)</f>
        <v>1539.7599999999998</v>
      </c>
      <c r="E12" s="17">
        <f t="shared" ref="E12:H12" si="5">SUM(E4:E11)</f>
        <v>368.43</v>
      </c>
      <c r="F12" s="17">
        <f t="shared" si="5"/>
        <v>789.49</v>
      </c>
      <c r="G12" s="17">
        <f>SUM(G4:G11)</f>
        <v>80.164000000000001</v>
      </c>
      <c r="H12" s="22">
        <f t="shared" si="5"/>
        <v>4371.1270000000004</v>
      </c>
      <c r="I12" s="22">
        <f>SUM(B12-H12)</f>
        <v>628.87299999999959</v>
      </c>
      <c r="J12" s="14" t="str">
        <f t="shared" si="0"/>
        <v>None</v>
      </c>
      <c r="K12" s="20">
        <f t="shared" si="2"/>
        <v>0.87422540000000004</v>
      </c>
      <c r="L12" s="20">
        <f t="shared" si="3"/>
        <v>0.12577459999999993</v>
      </c>
    </row>
    <row r="13" spans="1:12" ht="34" x14ac:dyDescent="0.2">
      <c r="A13" s="9" t="s">
        <v>21</v>
      </c>
      <c r="B13" s="26">
        <f>I12</f>
        <v>628.87299999999959</v>
      </c>
      <c r="C13" s="12"/>
    </row>
    <row r="14" spans="1:12" x14ac:dyDescent="0.2">
      <c r="A14" s="9"/>
    </row>
    <row r="15" spans="1:12" ht="51" x14ac:dyDescent="0.2">
      <c r="B15" s="29" t="s">
        <v>28</v>
      </c>
    </row>
    <row r="16" spans="1:12" x14ac:dyDescent="0.2">
      <c r="A16" s="27" t="s">
        <v>24</v>
      </c>
      <c r="B16" s="25">
        <v>89.1</v>
      </c>
    </row>
    <row r="17" spans="1:2" x14ac:dyDescent="0.2">
      <c r="A17" s="27" t="s">
        <v>29</v>
      </c>
      <c r="B17" s="25">
        <v>1239.02</v>
      </c>
    </row>
    <row r="18" spans="1:2" x14ac:dyDescent="0.2">
      <c r="A18" s="27" t="s">
        <v>25</v>
      </c>
      <c r="B18" s="25">
        <v>191.91</v>
      </c>
    </row>
    <row r="19" spans="1:2" x14ac:dyDescent="0.2">
      <c r="A19" s="27" t="s">
        <v>26</v>
      </c>
      <c r="B19" s="25">
        <f>B13</f>
        <v>628.87299999999959</v>
      </c>
    </row>
    <row r="20" spans="1:2" ht="34" x14ac:dyDescent="0.2">
      <c r="A20" s="28" t="s">
        <v>27</v>
      </c>
      <c r="B20" s="24">
        <f>SUM(B16:B19)</f>
        <v>2148.9029999999993</v>
      </c>
    </row>
  </sheetData>
  <conditionalFormatting sqref="J4:J1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K4:L1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K4:K12">
    <cfRule type="colorScale" priority="4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theme="0"/>
        <color theme="5"/>
      </colorScale>
    </cfRule>
  </conditionalFormatting>
  <conditionalFormatting sqref="L4:L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ignoredErrors>
    <ignoredError sqref="H11 H7 H4:H6 H8:H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Glish</dc:creator>
  <cp:lastModifiedBy>Ian Glish</cp:lastModifiedBy>
  <dcterms:created xsi:type="dcterms:W3CDTF">2024-05-21T18:22:32Z</dcterms:created>
  <dcterms:modified xsi:type="dcterms:W3CDTF">2024-05-22T06:35:58Z</dcterms:modified>
</cp:coreProperties>
</file>