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The University of the West Indies\DataGroup - DG_Resources\DATAGROUP_outputs\"/>
    </mc:Choice>
  </mc:AlternateContent>
  <bookViews>
    <workbookView xWindow="0" yWindow="0" windowWidth="28800" windowHeight="12300" activeTab="1"/>
  </bookViews>
  <sheets>
    <sheet name="due_dates_2019apr" sheetId="1" r:id="rId1"/>
    <sheet name="due_dates_2019jun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F4" i="2" l="1"/>
  <c r="F5" i="2"/>
  <c r="F6" i="2"/>
  <c r="F7" i="2"/>
  <c r="F8" i="2"/>
  <c r="G5" i="2" l="1"/>
  <c r="G8" i="2"/>
  <c r="G7" i="2"/>
  <c r="G6" i="2"/>
</calcChain>
</file>

<file path=xl/sharedStrings.xml><?xml version="1.0" encoding="utf-8"?>
<sst xmlns="http://schemas.openxmlformats.org/spreadsheetml/2006/main" count="354" uniqueCount="94">
  <si>
    <t>paper</t>
  </si>
  <si>
    <t>code</t>
  </si>
  <si>
    <t>due_date</t>
  </si>
  <si>
    <t>progress</t>
  </si>
  <si>
    <t>journal</t>
  </si>
  <si>
    <t>lead</t>
  </si>
  <si>
    <t>IRB Data confidentiality</t>
  </si>
  <si>
    <t>p103</t>
  </si>
  <si>
    <t>submitted</t>
  </si>
  <si>
    <t>CANREC</t>
  </si>
  <si>
    <t>IRH</t>
  </si>
  <si>
    <t>LAC Cohort description</t>
  </si>
  <si>
    <t>p109</t>
  </si>
  <si>
    <t>IJE</t>
  </si>
  <si>
    <t>Trends in cardio-metabolic risk</t>
  </si>
  <si>
    <t>BMJ open</t>
  </si>
  <si>
    <t>Rural and urban BMI trends</t>
  </si>
  <si>
    <t>accepted</t>
  </si>
  <si>
    <t>Nature</t>
  </si>
  <si>
    <t>SR pain in SCD</t>
  </si>
  <si>
    <t>p123</t>
  </si>
  <si>
    <t>Cochrane Library</t>
  </si>
  <si>
    <t>SCD newborn screening</t>
  </si>
  <si>
    <t>J Med Screen</t>
  </si>
  <si>
    <t>Seniors Driving Cessation</t>
  </si>
  <si>
    <t>p115</t>
  </si>
  <si>
    <t>drafted</t>
  </si>
  <si>
    <t>CB</t>
  </si>
  <si>
    <t>RPAQ validation</t>
  </si>
  <si>
    <t>p124</t>
  </si>
  <si>
    <t>CH</t>
  </si>
  <si>
    <t>Caribbean prem. mortality</t>
  </si>
  <si>
    <t>p122</t>
  </si>
  <si>
    <t>planned</t>
  </si>
  <si>
    <t>SCD growth</t>
  </si>
  <si>
    <t>not started</t>
  </si>
  <si>
    <t>5-year stroke survival</t>
  </si>
  <si>
    <t>p116</t>
  </si>
  <si>
    <t>SA</t>
  </si>
  <si>
    <t>HotN inactivity</t>
  </si>
  <si>
    <t>analysed</t>
  </si>
  <si>
    <t>Participatory Informatics</t>
  </si>
  <si>
    <t>p101</t>
  </si>
  <si>
    <t>Ethnicity and Disease</t>
  </si>
  <si>
    <t>SCD pregnancy</t>
  </si>
  <si>
    <t>p130</t>
  </si>
  <si>
    <t>5-year cancer survival</t>
  </si>
  <si>
    <t>p117</t>
  </si>
  <si>
    <t>Population aging</t>
  </si>
  <si>
    <t>p102</t>
  </si>
  <si>
    <t>HotN diabetic foot</t>
  </si>
  <si>
    <t>HotN Metabolic RF clusters</t>
  </si>
  <si>
    <t>Lupus in St.Lucia</t>
  </si>
  <si>
    <t>p113</t>
  </si>
  <si>
    <t>Availability of metrics</t>
  </si>
  <si>
    <t>p104</t>
  </si>
  <si>
    <t>CFaH Food initiative barriers</t>
  </si>
  <si>
    <t>p100</t>
  </si>
  <si>
    <t>HotN Diabetes access to care</t>
  </si>
  <si>
    <t>NS</t>
  </si>
  <si>
    <t>STEPS metrics in SIDS</t>
  </si>
  <si>
    <t>p133</t>
  </si>
  <si>
    <t>SW</t>
  </si>
  <si>
    <t>CVD risk score and CVD burden</t>
  </si>
  <si>
    <t>p120</t>
  </si>
  <si>
    <t>HotN Cost paper</t>
  </si>
  <si>
    <t>Composite SEP for ECHORN</t>
  </si>
  <si>
    <t>Does data affect decision</t>
  </si>
  <si>
    <t>p129</t>
  </si>
  <si>
    <t>Inequalities in CVD burden</t>
  </si>
  <si>
    <t>CFaH Main paper</t>
  </si>
  <si>
    <t>Data sharing need assessment</t>
  </si>
  <si>
    <t>p138</t>
  </si>
  <si>
    <t>CFaH environmental impacts</t>
  </si>
  <si>
    <t>CFaH perceptions of local food</t>
  </si>
  <si>
    <t>SSB paper 2</t>
  </si>
  <si>
    <t>p105</t>
  </si>
  <si>
    <t>Barriers to data sharing</t>
  </si>
  <si>
    <t>Social dets of CVD burden</t>
  </si>
  <si>
    <t>Social dets of healthcare access</t>
  </si>
  <si>
    <t>CVD distribution in Caribbean</t>
  </si>
  <si>
    <t>CVD gender inequal in Caribbean</t>
  </si>
  <si>
    <t>Caribbean research links</t>
  </si>
  <si>
    <t>p134</t>
  </si>
  <si>
    <t>SR social networks</t>
  </si>
  <si>
    <t>p111</t>
  </si>
  <si>
    <t>PROPORTIONS</t>
  </si>
  <si>
    <t>Total number of papers</t>
  </si>
  <si>
    <t>Not started</t>
  </si>
  <si>
    <t>Analysed</t>
  </si>
  <si>
    <t>Drafted</t>
  </si>
  <si>
    <t>Submitted</t>
  </si>
  <si>
    <t>Accepted</t>
  </si>
  <si>
    <t>Ageing and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</si>
</sst>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45" zoomScaleNormal="145" workbookViewId="0">
      <selection sqref="A1:XFD1048576"/>
    </sheetView>
  </sheetViews>
  <sheetFormatPr defaultColWidth="8.88671875" defaultRowHeight="22.2" customHeight="1" x14ac:dyDescent="0.3"/>
  <cols>
    <col min="1" max="1" width="30.33203125" style="1" bestFit="1" customWidth="1"/>
    <col min="2" max="2" width="8.88671875" style="2"/>
    <col min="3" max="3" width="15.5546875" style="2" customWidth="1"/>
    <col min="4" max="4" width="14.109375" style="2" customWidth="1"/>
    <col min="5" max="5" width="18.33203125" style="2" bestFit="1" customWidth="1"/>
    <col min="6" max="16384" width="8.88671875" style="1"/>
  </cols>
  <sheetData>
    <row r="1" spans="1:10" ht="22.2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J1" s="4"/>
    </row>
    <row r="2" spans="1:10" ht="22.2" customHeight="1" x14ac:dyDescent="0.3">
      <c r="A2" s="1" t="s">
        <v>6</v>
      </c>
      <c r="B2" s="2" t="s">
        <v>7</v>
      </c>
      <c r="C2" s="3">
        <v>43583</v>
      </c>
      <c r="D2" s="2" t="s">
        <v>8</v>
      </c>
      <c r="E2" s="2" t="s">
        <v>9</v>
      </c>
      <c r="F2" s="1" t="s">
        <v>10</v>
      </c>
    </row>
    <row r="3" spans="1:10" ht="22.2" customHeight="1" x14ac:dyDescent="0.3">
      <c r="A3" s="1" t="s">
        <v>11</v>
      </c>
      <c r="B3" s="2" t="s">
        <v>12</v>
      </c>
      <c r="C3" s="3">
        <v>43585</v>
      </c>
      <c r="D3" s="2" t="s">
        <v>8</v>
      </c>
      <c r="E3" s="2" t="s">
        <v>13</v>
      </c>
      <c r="F3" s="1" t="s">
        <v>10</v>
      </c>
    </row>
    <row r="4" spans="1:10" ht="22.2" customHeight="1" x14ac:dyDescent="0.3">
      <c r="A4" s="1" t="s">
        <v>14</v>
      </c>
      <c r="B4" s="2" t="s">
        <v>12</v>
      </c>
      <c r="C4" s="3">
        <v>43585</v>
      </c>
      <c r="D4" s="2" t="s">
        <v>8</v>
      </c>
      <c r="E4" s="2" t="s">
        <v>15</v>
      </c>
      <c r="F4" s="1" t="s">
        <v>10</v>
      </c>
    </row>
    <row r="5" spans="1:10" ht="22.2" customHeight="1" x14ac:dyDescent="0.3">
      <c r="A5" s="1" t="s">
        <v>16</v>
      </c>
      <c r="B5" s="2" t="s">
        <v>12</v>
      </c>
      <c r="C5" s="3">
        <v>43585</v>
      </c>
      <c r="D5" s="2" t="s">
        <v>17</v>
      </c>
      <c r="E5" s="2" t="s">
        <v>18</v>
      </c>
      <c r="F5" s="1" t="s">
        <v>10</v>
      </c>
    </row>
    <row r="6" spans="1:10" ht="22.2" customHeight="1" x14ac:dyDescent="0.3">
      <c r="A6" s="1" t="s">
        <v>19</v>
      </c>
      <c r="B6" s="2" t="s">
        <v>20</v>
      </c>
      <c r="C6" s="3">
        <v>43588</v>
      </c>
      <c r="D6" s="2" t="s">
        <v>8</v>
      </c>
      <c r="E6" s="2" t="s">
        <v>21</v>
      </c>
      <c r="F6" s="1" t="s">
        <v>10</v>
      </c>
    </row>
    <row r="7" spans="1:10" ht="22.2" customHeight="1" x14ac:dyDescent="0.3">
      <c r="A7" s="1" t="s">
        <v>22</v>
      </c>
      <c r="B7" s="2" t="s">
        <v>20</v>
      </c>
      <c r="C7" s="3">
        <v>43595</v>
      </c>
      <c r="D7" s="2" t="s">
        <v>8</v>
      </c>
      <c r="E7" s="2" t="s">
        <v>23</v>
      </c>
      <c r="F7" s="1" t="s">
        <v>10</v>
      </c>
    </row>
    <row r="8" spans="1:10" ht="22.2" customHeight="1" x14ac:dyDescent="0.3">
      <c r="A8" s="1" t="s">
        <v>24</v>
      </c>
      <c r="B8" s="2" t="s">
        <v>25</v>
      </c>
      <c r="C8" s="3">
        <v>43602</v>
      </c>
      <c r="D8" s="2" t="s">
        <v>26</v>
      </c>
      <c r="F8" s="1" t="s">
        <v>27</v>
      </c>
    </row>
    <row r="9" spans="1:10" ht="22.2" customHeight="1" x14ac:dyDescent="0.3">
      <c r="A9" s="1" t="s">
        <v>28</v>
      </c>
      <c r="B9" s="2" t="s">
        <v>29</v>
      </c>
      <c r="C9" s="3">
        <v>43609</v>
      </c>
      <c r="D9" s="2" t="s">
        <v>26</v>
      </c>
      <c r="F9" s="1" t="s">
        <v>30</v>
      </c>
    </row>
    <row r="10" spans="1:10" ht="22.2" customHeight="1" x14ac:dyDescent="0.3">
      <c r="A10" s="1" t="s">
        <v>31</v>
      </c>
      <c r="B10" s="2" t="s">
        <v>32</v>
      </c>
      <c r="C10" s="3">
        <v>43609</v>
      </c>
      <c r="D10" s="2" t="s">
        <v>33</v>
      </c>
      <c r="F10" s="1" t="s">
        <v>10</v>
      </c>
    </row>
    <row r="11" spans="1:10" ht="22.2" customHeight="1" x14ac:dyDescent="0.3">
      <c r="A11" s="1" t="s">
        <v>34</v>
      </c>
      <c r="B11" s="2" t="s">
        <v>20</v>
      </c>
      <c r="C11" s="3">
        <v>43609</v>
      </c>
      <c r="D11" s="2" t="s">
        <v>35</v>
      </c>
      <c r="F11" s="1" t="s">
        <v>30</v>
      </c>
    </row>
    <row r="12" spans="1:10" ht="22.2" customHeight="1" x14ac:dyDescent="0.3">
      <c r="A12" s="1" t="s">
        <v>36</v>
      </c>
      <c r="B12" s="2" t="s">
        <v>37</v>
      </c>
      <c r="C12" s="3">
        <v>43616</v>
      </c>
      <c r="D12" s="2" t="s">
        <v>35</v>
      </c>
      <c r="F12" s="1" t="s">
        <v>38</v>
      </c>
    </row>
    <row r="13" spans="1:10" ht="22.2" customHeight="1" x14ac:dyDescent="0.3">
      <c r="A13" s="1" t="s">
        <v>39</v>
      </c>
      <c r="B13" s="2" t="s">
        <v>29</v>
      </c>
      <c r="C13" s="3">
        <v>43616</v>
      </c>
      <c r="D13" s="2" t="s">
        <v>40</v>
      </c>
      <c r="F13" s="1" t="s">
        <v>30</v>
      </c>
    </row>
    <row r="14" spans="1:10" ht="22.2" customHeight="1" x14ac:dyDescent="0.3">
      <c r="A14" s="1" t="s">
        <v>41</v>
      </c>
      <c r="B14" s="2" t="s">
        <v>42</v>
      </c>
      <c r="C14" s="3">
        <v>43616</v>
      </c>
      <c r="D14" s="2" t="s">
        <v>8</v>
      </c>
      <c r="E14" s="2" t="s">
        <v>43</v>
      </c>
      <c r="F14" s="1" t="s">
        <v>10</v>
      </c>
    </row>
    <row r="15" spans="1:10" ht="22.2" customHeight="1" x14ac:dyDescent="0.3">
      <c r="A15" s="1" t="s">
        <v>44</v>
      </c>
      <c r="B15" s="2" t="s">
        <v>45</v>
      </c>
      <c r="C15" s="3">
        <v>43616</v>
      </c>
      <c r="D15" s="2" t="s">
        <v>40</v>
      </c>
      <c r="F15" s="1" t="s">
        <v>30</v>
      </c>
    </row>
    <row r="16" spans="1:10" ht="22.2" customHeight="1" x14ac:dyDescent="0.3">
      <c r="A16" s="1" t="s">
        <v>46</v>
      </c>
      <c r="B16" s="2" t="s">
        <v>47</v>
      </c>
      <c r="C16" s="3">
        <v>43646</v>
      </c>
      <c r="D16" s="2" t="s">
        <v>35</v>
      </c>
      <c r="F16" s="1" t="s">
        <v>38</v>
      </c>
    </row>
    <row r="17" spans="1:6" ht="22.2" customHeight="1" x14ac:dyDescent="0.3">
      <c r="A17" s="1" t="s">
        <v>48</v>
      </c>
      <c r="B17" s="2" t="s">
        <v>49</v>
      </c>
      <c r="C17" s="3">
        <v>43646</v>
      </c>
      <c r="D17" s="2" t="s">
        <v>35</v>
      </c>
      <c r="F17" s="1" t="s">
        <v>10</v>
      </c>
    </row>
    <row r="18" spans="1:6" ht="22.2" customHeight="1" x14ac:dyDescent="0.3">
      <c r="A18" s="1" t="s">
        <v>50</v>
      </c>
      <c r="B18" s="2" t="s">
        <v>29</v>
      </c>
      <c r="C18" s="3">
        <v>43646</v>
      </c>
      <c r="D18" s="2" t="s">
        <v>26</v>
      </c>
      <c r="F18" s="1" t="s">
        <v>30</v>
      </c>
    </row>
    <row r="19" spans="1:6" ht="22.2" customHeight="1" x14ac:dyDescent="0.3">
      <c r="A19" s="1" t="s">
        <v>51</v>
      </c>
      <c r="B19" s="2" t="s">
        <v>29</v>
      </c>
      <c r="C19" s="3">
        <v>43677</v>
      </c>
      <c r="D19" s="2" t="s">
        <v>26</v>
      </c>
      <c r="F19" s="1" t="s">
        <v>30</v>
      </c>
    </row>
    <row r="20" spans="1:6" ht="22.2" customHeight="1" x14ac:dyDescent="0.3">
      <c r="A20" s="1" t="s">
        <v>52</v>
      </c>
      <c r="B20" s="2" t="s">
        <v>53</v>
      </c>
      <c r="C20" s="3">
        <v>43677</v>
      </c>
      <c r="D20" s="2" t="s">
        <v>40</v>
      </c>
      <c r="F20" s="1" t="s">
        <v>27</v>
      </c>
    </row>
    <row r="21" spans="1:6" ht="22.2" customHeight="1" x14ac:dyDescent="0.3">
      <c r="A21" s="1" t="s">
        <v>54</v>
      </c>
      <c r="B21" s="2" t="s">
        <v>55</v>
      </c>
      <c r="C21" s="3">
        <v>43706</v>
      </c>
      <c r="D21" s="2" t="s">
        <v>35</v>
      </c>
      <c r="F21" s="1" t="s">
        <v>10</v>
      </c>
    </row>
    <row r="22" spans="1:6" ht="22.2" customHeight="1" x14ac:dyDescent="0.3">
      <c r="A22" s="1" t="s">
        <v>56</v>
      </c>
      <c r="B22" s="2" t="s">
        <v>57</v>
      </c>
      <c r="C22" s="3">
        <v>43708</v>
      </c>
      <c r="D22" s="2" t="s">
        <v>40</v>
      </c>
      <c r="F22" s="1" t="s">
        <v>27</v>
      </c>
    </row>
    <row r="23" spans="1:6" ht="22.2" customHeight="1" x14ac:dyDescent="0.3">
      <c r="A23" s="1" t="s">
        <v>58</v>
      </c>
      <c r="B23" s="2" t="s">
        <v>29</v>
      </c>
      <c r="C23" s="3">
        <v>43738</v>
      </c>
      <c r="D23" s="2" t="s">
        <v>35</v>
      </c>
      <c r="F23" s="1" t="s">
        <v>59</v>
      </c>
    </row>
    <row r="24" spans="1:6" ht="22.2" customHeight="1" x14ac:dyDescent="0.3">
      <c r="A24" s="1" t="s">
        <v>60</v>
      </c>
      <c r="B24" s="2" t="s">
        <v>61</v>
      </c>
      <c r="C24" s="3">
        <v>43738</v>
      </c>
      <c r="D24" s="2" t="s">
        <v>35</v>
      </c>
      <c r="F24" s="1" t="s">
        <v>62</v>
      </c>
    </row>
    <row r="25" spans="1:6" ht="22.2" customHeight="1" x14ac:dyDescent="0.3">
      <c r="A25" s="1" t="s">
        <v>63</v>
      </c>
      <c r="B25" s="2" t="s">
        <v>64</v>
      </c>
      <c r="C25" s="3">
        <v>43738</v>
      </c>
      <c r="D25" s="2" t="s">
        <v>35</v>
      </c>
      <c r="F25" s="1" t="s">
        <v>30</v>
      </c>
    </row>
    <row r="26" spans="1:6" ht="22.2" customHeight="1" x14ac:dyDescent="0.3">
      <c r="A26" s="1" t="s">
        <v>65</v>
      </c>
      <c r="B26" s="2" t="s">
        <v>29</v>
      </c>
      <c r="C26" s="3">
        <v>43769</v>
      </c>
      <c r="D26" s="2" t="s">
        <v>40</v>
      </c>
      <c r="F26" s="1" t="s">
        <v>10</v>
      </c>
    </row>
    <row r="27" spans="1:6" ht="22.2" customHeight="1" x14ac:dyDescent="0.3">
      <c r="A27" s="1" t="s">
        <v>66</v>
      </c>
      <c r="B27" s="2" t="s">
        <v>64</v>
      </c>
      <c r="C27" s="3">
        <v>43769</v>
      </c>
      <c r="D27" s="2" t="s">
        <v>35</v>
      </c>
      <c r="F27" s="1" t="s">
        <v>30</v>
      </c>
    </row>
    <row r="28" spans="1:6" ht="22.2" customHeight="1" x14ac:dyDescent="0.3">
      <c r="A28" s="1" t="s">
        <v>67</v>
      </c>
      <c r="B28" s="2" t="s">
        <v>68</v>
      </c>
      <c r="C28" s="3">
        <v>43797</v>
      </c>
      <c r="D28" s="2" t="s">
        <v>35</v>
      </c>
      <c r="F28" s="1" t="s">
        <v>10</v>
      </c>
    </row>
    <row r="29" spans="1:6" ht="22.2" customHeight="1" x14ac:dyDescent="0.3">
      <c r="A29" s="1" t="s">
        <v>69</v>
      </c>
      <c r="B29" s="2" t="s">
        <v>64</v>
      </c>
      <c r="C29" s="3">
        <v>43799</v>
      </c>
      <c r="D29" s="2" t="s">
        <v>35</v>
      </c>
      <c r="F29" s="1" t="s">
        <v>30</v>
      </c>
    </row>
    <row r="30" spans="1:6" ht="22.2" customHeight="1" x14ac:dyDescent="0.3">
      <c r="A30" s="1" t="s">
        <v>70</v>
      </c>
      <c r="B30" s="2" t="s">
        <v>57</v>
      </c>
      <c r="C30" s="3">
        <v>43830</v>
      </c>
      <c r="D30" s="2" t="s">
        <v>40</v>
      </c>
      <c r="F30" s="1" t="s">
        <v>10</v>
      </c>
    </row>
    <row r="31" spans="1:6" ht="22.2" customHeight="1" x14ac:dyDescent="0.3">
      <c r="A31" s="1" t="s">
        <v>71</v>
      </c>
      <c r="B31" s="2" t="s">
        <v>72</v>
      </c>
      <c r="C31" s="3">
        <v>43830</v>
      </c>
      <c r="D31" s="2" t="s">
        <v>35</v>
      </c>
      <c r="F31" s="1" t="s">
        <v>10</v>
      </c>
    </row>
    <row r="32" spans="1:6" ht="22.2" customHeight="1" x14ac:dyDescent="0.3">
      <c r="A32" s="1" t="s">
        <v>73</v>
      </c>
      <c r="B32" s="2" t="s">
        <v>57</v>
      </c>
      <c r="C32" s="3">
        <v>43830</v>
      </c>
      <c r="D32" s="2" t="s">
        <v>35</v>
      </c>
      <c r="F32" s="1" t="s">
        <v>27</v>
      </c>
    </row>
    <row r="33" spans="1:6" ht="22.2" customHeight="1" x14ac:dyDescent="0.3">
      <c r="A33" s="1" t="s">
        <v>74</v>
      </c>
      <c r="B33" s="2" t="s">
        <v>57</v>
      </c>
      <c r="C33" s="3">
        <v>43830</v>
      </c>
      <c r="D33" s="2" t="s">
        <v>35</v>
      </c>
      <c r="F33" s="1" t="s">
        <v>27</v>
      </c>
    </row>
    <row r="34" spans="1:6" ht="22.2" customHeight="1" x14ac:dyDescent="0.3">
      <c r="A34" s="1" t="s">
        <v>75</v>
      </c>
      <c r="B34" s="2" t="s">
        <v>76</v>
      </c>
      <c r="C34" s="3">
        <v>43830</v>
      </c>
      <c r="D34" s="2" t="s">
        <v>35</v>
      </c>
      <c r="F34" s="1" t="s">
        <v>10</v>
      </c>
    </row>
    <row r="35" spans="1:6" ht="22.2" customHeight="1" x14ac:dyDescent="0.3">
      <c r="A35" s="1" t="s">
        <v>77</v>
      </c>
      <c r="B35" s="2" t="s">
        <v>61</v>
      </c>
      <c r="C35" s="3">
        <v>43861</v>
      </c>
      <c r="D35" s="2" t="s">
        <v>35</v>
      </c>
      <c r="F35" s="1" t="s">
        <v>10</v>
      </c>
    </row>
    <row r="36" spans="1:6" ht="22.05" customHeight="1" x14ac:dyDescent="0.3">
      <c r="A36" s="1" t="s">
        <v>78</v>
      </c>
      <c r="B36" s="2" t="s">
        <v>64</v>
      </c>
      <c r="C36" s="3">
        <v>43861</v>
      </c>
      <c r="D36" s="2" t="s">
        <v>35</v>
      </c>
      <c r="F36" s="1" t="s">
        <v>30</v>
      </c>
    </row>
    <row r="37" spans="1:6" ht="22.05" customHeight="1" x14ac:dyDescent="0.3">
      <c r="A37" s="1" t="s">
        <v>79</v>
      </c>
      <c r="B37" s="2" t="s">
        <v>64</v>
      </c>
      <c r="C37" s="3">
        <v>43890</v>
      </c>
      <c r="D37" s="2" t="s">
        <v>35</v>
      </c>
      <c r="F37" s="1" t="s">
        <v>30</v>
      </c>
    </row>
    <row r="38" spans="1:6" ht="22.05" customHeight="1" x14ac:dyDescent="0.3">
      <c r="A38" s="1" t="s">
        <v>80</v>
      </c>
      <c r="B38" s="2" t="s">
        <v>64</v>
      </c>
      <c r="C38" s="3">
        <v>43921</v>
      </c>
      <c r="D38" s="2" t="s">
        <v>35</v>
      </c>
      <c r="F38" s="1" t="s">
        <v>30</v>
      </c>
    </row>
    <row r="39" spans="1:6" ht="22.05" customHeight="1" x14ac:dyDescent="0.3">
      <c r="A39" s="1" t="s">
        <v>81</v>
      </c>
      <c r="B39" s="2" t="s">
        <v>64</v>
      </c>
      <c r="C39" s="3">
        <v>43951</v>
      </c>
      <c r="D39" s="2" t="s">
        <v>35</v>
      </c>
      <c r="F39" s="1" t="s">
        <v>30</v>
      </c>
    </row>
    <row r="40" spans="1:6" ht="22.05" customHeight="1" x14ac:dyDescent="0.3">
      <c r="A40" s="1" t="s">
        <v>82</v>
      </c>
      <c r="B40" s="2" t="s">
        <v>83</v>
      </c>
      <c r="C40" s="3">
        <v>44012</v>
      </c>
      <c r="D40" s="2" t="s">
        <v>35</v>
      </c>
      <c r="F40" s="1" t="s">
        <v>10</v>
      </c>
    </row>
    <row r="41" spans="1:6" ht="22.05" customHeight="1" x14ac:dyDescent="0.3">
      <c r="A41" s="1" t="s">
        <v>84</v>
      </c>
      <c r="B41" s="2" t="s">
        <v>85</v>
      </c>
      <c r="C41" s="3">
        <v>44012</v>
      </c>
      <c r="D41" s="2" t="s">
        <v>35</v>
      </c>
      <c r="F41" s="1" t="s">
        <v>27</v>
      </c>
    </row>
  </sheetData>
  <sortState ref="A2:J41">
    <sortCondition ref="C2:C4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145" zoomScaleNormal="145" workbookViewId="0">
      <selection activeCell="D8" sqref="D8"/>
    </sheetView>
  </sheetViews>
  <sheetFormatPr defaultColWidth="8.88671875" defaultRowHeight="14.4" x14ac:dyDescent="0.3"/>
  <cols>
    <col min="1" max="1" width="30.33203125" style="1" bestFit="1" customWidth="1"/>
    <col min="2" max="2" width="8.88671875" style="2"/>
    <col min="3" max="3" width="15.5546875" style="2" customWidth="1"/>
    <col min="4" max="4" width="14.109375" style="2" customWidth="1"/>
    <col min="5" max="5" width="18.33203125" style="2" bestFit="1" customWidth="1"/>
    <col min="6" max="16384" width="8.88671875" style="1"/>
  </cols>
  <sheetData>
    <row r="1" spans="1:6" ht="22.2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</row>
    <row r="2" spans="1:6" ht="22.2" customHeight="1" x14ac:dyDescent="0.3">
      <c r="A2" s="1" t="s">
        <v>6</v>
      </c>
      <c r="B2" s="2" t="s">
        <v>7</v>
      </c>
      <c r="C2" s="3">
        <v>43496</v>
      </c>
      <c r="D2" s="2" t="s">
        <v>8</v>
      </c>
      <c r="E2" s="2" t="s">
        <v>9</v>
      </c>
      <c r="F2" s="1" t="s">
        <v>10</v>
      </c>
    </row>
    <row r="3" spans="1:6" ht="22.2" customHeight="1" x14ac:dyDescent="0.3">
      <c r="A3" s="1" t="s">
        <v>11</v>
      </c>
      <c r="B3" s="2" t="s">
        <v>12</v>
      </c>
      <c r="C3" s="3">
        <v>43503</v>
      </c>
      <c r="D3" s="2" t="s">
        <v>8</v>
      </c>
      <c r="E3" s="2" t="s">
        <v>13</v>
      </c>
      <c r="F3" s="1" t="s">
        <v>10</v>
      </c>
    </row>
    <row r="4" spans="1:6" ht="22.2" customHeight="1" x14ac:dyDescent="0.3">
      <c r="A4" s="1" t="s">
        <v>14</v>
      </c>
      <c r="B4" s="2" t="s">
        <v>12</v>
      </c>
      <c r="C4" s="3">
        <v>43512</v>
      </c>
      <c r="D4" s="2" t="s">
        <v>8</v>
      </c>
      <c r="E4" s="2" t="s">
        <v>15</v>
      </c>
      <c r="F4" s="1" t="s">
        <v>10</v>
      </c>
    </row>
    <row r="5" spans="1:6" ht="22.2" customHeight="1" x14ac:dyDescent="0.3">
      <c r="A5" s="1" t="s">
        <v>16</v>
      </c>
      <c r="B5" s="2" t="s">
        <v>12</v>
      </c>
      <c r="C5" s="3">
        <v>43519</v>
      </c>
      <c r="D5" s="2" t="s">
        <v>17</v>
      </c>
      <c r="E5" s="2" t="s">
        <v>18</v>
      </c>
      <c r="F5" s="1" t="s">
        <v>10</v>
      </c>
    </row>
    <row r="6" spans="1:6" ht="22.2" customHeight="1" x14ac:dyDescent="0.3">
      <c r="A6" s="1" t="s">
        <v>19</v>
      </c>
      <c r="B6" s="2" t="s">
        <v>20</v>
      </c>
      <c r="C6" s="3">
        <v>43524</v>
      </c>
      <c r="D6" s="2" t="s">
        <v>8</v>
      </c>
      <c r="E6" s="2" t="s">
        <v>21</v>
      </c>
      <c r="F6" s="1" t="s">
        <v>10</v>
      </c>
    </row>
    <row r="7" spans="1:6" ht="22.2" customHeight="1" x14ac:dyDescent="0.3">
      <c r="A7" s="1" t="s">
        <v>22</v>
      </c>
      <c r="B7" s="2" t="s">
        <v>20</v>
      </c>
      <c r="C7" s="3">
        <v>43531</v>
      </c>
      <c r="D7" s="2" t="s">
        <v>8</v>
      </c>
      <c r="E7" s="2" t="s">
        <v>23</v>
      </c>
      <c r="F7" s="1" t="s">
        <v>10</v>
      </c>
    </row>
    <row r="8" spans="1:6" ht="22.2" customHeight="1" x14ac:dyDescent="0.3">
      <c r="A8" s="1" t="s">
        <v>41</v>
      </c>
      <c r="B8" s="2" t="s">
        <v>42</v>
      </c>
      <c r="C8" s="3">
        <v>43540</v>
      </c>
      <c r="D8" s="2" t="s">
        <v>8</v>
      </c>
      <c r="E8" s="2" t="s">
        <v>43</v>
      </c>
      <c r="F8" s="1" t="s">
        <v>10</v>
      </c>
    </row>
    <row r="9" spans="1:6" ht="22.2" customHeight="1" x14ac:dyDescent="0.3">
      <c r="A9" s="1" t="s">
        <v>44</v>
      </c>
      <c r="B9" s="2" t="s">
        <v>45</v>
      </c>
      <c r="C9" s="3">
        <v>43555</v>
      </c>
      <c r="D9" s="2" t="s">
        <v>26</v>
      </c>
      <c r="F9" s="1" t="s">
        <v>30</v>
      </c>
    </row>
    <row r="10" spans="1:6" ht="22.2" customHeight="1" x14ac:dyDescent="0.3">
      <c r="A10" s="1" t="s">
        <v>34</v>
      </c>
      <c r="B10" s="2" t="s">
        <v>20</v>
      </c>
      <c r="C10" s="3">
        <v>43585</v>
      </c>
      <c r="D10" s="2" t="s">
        <v>35</v>
      </c>
      <c r="F10" s="1" t="s">
        <v>30</v>
      </c>
    </row>
    <row r="11" spans="1:6" ht="22.2" customHeight="1" x14ac:dyDescent="0.3">
      <c r="A11" s="1" t="s">
        <v>39</v>
      </c>
      <c r="B11" s="2" t="s">
        <v>29</v>
      </c>
      <c r="C11" s="3">
        <v>43600</v>
      </c>
      <c r="D11" s="2" t="s">
        <v>40</v>
      </c>
      <c r="F11" s="1" t="s">
        <v>30</v>
      </c>
    </row>
    <row r="12" spans="1:6" ht="22.2" customHeight="1" x14ac:dyDescent="0.3">
      <c r="A12" s="1" t="s">
        <v>24</v>
      </c>
      <c r="B12" s="2" t="s">
        <v>25</v>
      </c>
      <c r="C12" s="3">
        <v>43607</v>
      </c>
      <c r="D12" s="2" t="s">
        <v>26</v>
      </c>
      <c r="E12" s="2" t="s">
        <v>93</v>
      </c>
      <c r="F12" s="1" t="s">
        <v>27</v>
      </c>
    </row>
    <row r="13" spans="1:6" ht="22.2" customHeight="1" x14ac:dyDescent="0.3">
      <c r="A13" s="1" t="s">
        <v>28</v>
      </c>
      <c r="B13" s="2" t="s">
        <v>29</v>
      </c>
      <c r="C13" s="3">
        <v>43616</v>
      </c>
      <c r="D13" s="2" t="s">
        <v>26</v>
      </c>
      <c r="F13" s="1" t="s">
        <v>30</v>
      </c>
    </row>
    <row r="14" spans="1:6" ht="22.2" customHeight="1" x14ac:dyDescent="0.3">
      <c r="A14" s="1" t="s">
        <v>36</v>
      </c>
      <c r="B14" s="2" t="s">
        <v>37</v>
      </c>
      <c r="C14" s="3">
        <v>43623</v>
      </c>
      <c r="D14" s="2" t="s">
        <v>35</v>
      </c>
      <c r="F14" s="1" t="s">
        <v>38</v>
      </c>
    </row>
    <row r="15" spans="1:6" ht="22.2" customHeight="1" x14ac:dyDescent="0.3">
      <c r="A15" s="1" t="s">
        <v>50</v>
      </c>
      <c r="B15" s="2" t="s">
        <v>29</v>
      </c>
      <c r="C15" s="3">
        <v>43632</v>
      </c>
      <c r="D15" s="2" t="s">
        <v>26</v>
      </c>
      <c r="F15" s="1" t="s">
        <v>30</v>
      </c>
    </row>
    <row r="16" spans="1:6" ht="22.2" customHeight="1" x14ac:dyDescent="0.3">
      <c r="A16" s="1" t="s">
        <v>46</v>
      </c>
      <c r="B16" s="2" t="s">
        <v>47</v>
      </c>
      <c r="C16" s="3">
        <v>43646</v>
      </c>
      <c r="D16" s="2" t="s">
        <v>35</v>
      </c>
      <c r="F16" s="1" t="s">
        <v>38</v>
      </c>
    </row>
    <row r="17" spans="1:6" ht="22.2" customHeight="1" x14ac:dyDescent="0.3">
      <c r="A17" s="1" t="s">
        <v>31</v>
      </c>
      <c r="B17" s="2" t="s">
        <v>32</v>
      </c>
      <c r="C17" s="3">
        <v>43654</v>
      </c>
      <c r="D17" s="2" t="s">
        <v>33</v>
      </c>
      <c r="F17" s="1" t="s">
        <v>10</v>
      </c>
    </row>
    <row r="18" spans="1:6" ht="22.2" customHeight="1" x14ac:dyDescent="0.3">
      <c r="A18" s="1" t="s">
        <v>51</v>
      </c>
      <c r="B18" s="2" t="s">
        <v>29</v>
      </c>
      <c r="C18" s="3">
        <v>43662</v>
      </c>
      <c r="D18" s="2" t="s">
        <v>26</v>
      </c>
      <c r="F18" s="1" t="s">
        <v>30</v>
      </c>
    </row>
    <row r="19" spans="1:6" ht="22.2" customHeight="1" x14ac:dyDescent="0.3">
      <c r="A19" s="1" t="s">
        <v>52</v>
      </c>
      <c r="B19" s="2" t="s">
        <v>53</v>
      </c>
      <c r="C19" s="3">
        <v>43669</v>
      </c>
      <c r="D19" s="2" t="s">
        <v>40</v>
      </c>
      <c r="F19" s="1" t="s">
        <v>27</v>
      </c>
    </row>
    <row r="20" spans="1:6" ht="22.2" customHeight="1" x14ac:dyDescent="0.3">
      <c r="A20" s="1" t="s">
        <v>48</v>
      </c>
      <c r="B20" s="2" t="s">
        <v>49</v>
      </c>
      <c r="C20" s="3">
        <v>43677</v>
      </c>
      <c r="D20" s="2" t="s">
        <v>35</v>
      </c>
      <c r="F20" s="1" t="s">
        <v>10</v>
      </c>
    </row>
    <row r="21" spans="1:6" ht="22.2" customHeight="1" x14ac:dyDescent="0.3">
      <c r="A21" s="1" t="s">
        <v>54</v>
      </c>
      <c r="B21" s="2" t="s">
        <v>55</v>
      </c>
      <c r="C21" s="3">
        <v>43687</v>
      </c>
      <c r="D21" s="2" t="s">
        <v>35</v>
      </c>
      <c r="F21" s="1" t="s">
        <v>10</v>
      </c>
    </row>
    <row r="22" spans="1:6" ht="22.2" customHeight="1" x14ac:dyDescent="0.3">
      <c r="A22" s="1" t="s">
        <v>56</v>
      </c>
      <c r="B22" s="2" t="s">
        <v>57</v>
      </c>
      <c r="C22" s="3">
        <v>43697</v>
      </c>
      <c r="D22" s="2" t="s">
        <v>40</v>
      </c>
      <c r="F22" s="1" t="s">
        <v>27</v>
      </c>
    </row>
    <row r="23" spans="1:6" ht="22.2" customHeight="1" x14ac:dyDescent="0.3">
      <c r="A23" s="1" t="s">
        <v>58</v>
      </c>
      <c r="B23" s="2" t="s">
        <v>29</v>
      </c>
      <c r="C23" s="3">
        <v>43718</v>
      </c>
      <c r="D23" s="2" t="s">
        <v>35</v>
      </c>
      <c r="F23" s="1" t="s">
        <v>59</v>
      </c>
    </row>
    <row r="24" spans="1:6" ht="22.2" customHeight="1" x14ac:dyDescent="0.3">
      <c r="A24" s="1" t="s">
        <v>60</v>
      </c>
      <c r="B24" s="2" t="s">
        <v>61</v>
      </c>
      <c r="C24" s="3">
        <v>43728</v>
      </c>
      <c r="D24" s="2" t="s">
        <v>35</v>
      </c>
      <c r="F24" s="1" t="s">
        <v>62</v>
      </c>
    </row>
    <row r="25" spans="1:6" ht="22.2" customHeight="1" x14ac:dyDescent="0.3">
      <c r="A25" s="1" t="s">
        <v>63</v>
      </c>
      <c r="B25" s="2" t="s">
        <v>64</v>
      </c>
      <c r="C25" s="3">
        <v>43738</v>
      </c>
      <c r="D25" s="2" t="s">
        <v>35</v>
      </c>
      <c r="F25" s="1" t="s">
        <v>30</v>
      </c>
    </row>
    <row r="26" spans="1:6" ht="22.2" customHeight="1" x14ac:dyDescent="0.3">
      <c r="A26" s="1" t="s">
        <v>65</v>
      </c>
      <c r="B26" s="2" t="s">
        <v>29</v>
      </c>
      <c r="C26" s="3">
        <v>43759</v>
      </c>
      <c r="D26" s="2" t="s">
        <v>40</v>
      </c>
      <c r="F26" s="1" t="s">
        <v>10</v>
      </c>
    </row>
    <row r="27" spans="1:6" ht="22.2" customHeight="1" x14ac:dyDescent="0.3">
      <c r="A27" s="1" t="s">
        <v>66</v>
      </c>
      <c r="B27" s="2" t="s">
        <v>64</v>
      </c>
      <c r="C27" s="3">
        <v>43769</v>
      </c>
      <c r="D27" s="2" t="s">
        <v>35</v>
      </c>
      <c r="F27" s="1" t="s">
        <v>30</v>
      </c>
    </row>
    <row r="28" spans="1:6" ht="22.2" customHeight="1" x14ac:dyDescent="0.3">
      <c r="A28" s="1" t="s">
        <v>67</v>
      </c>
      <c r="B28" s="2" t="s">
        <v>68</v>
      </c>
      <c r="C28" s="3">
        <v>43779</v>
      </c>
      <c r="D28" s="2" t="s">
        <v>35</v>
      </c>
      <c r="F28" s="1" t="s">
        <v>10</v>
      </c>
    </row>
    <row r="29" spans="1:6" ht="22.2" customHeight="1" x14ac:dyDescent="0.3">
      <c r="A29" s="1" t="s">
        <v>69</v>
      </c>
      <c r="B29" s="2" t="s">
        <v>64</v>
      </c>
      <c r="C29" s="3">
        <v>43789</v>
      </c>
      <c r="D29" s="2" t="s">
        <v>35</v>
      </c>
      <c r="F29" s="1" t="s">
        <v>30</v>
      </c>
    </row>
    <row r="30" spans="1:6" ht="22.2" customHeight="1" x14ac:dyDescent="0.3">
      <c r="A30" s="1" t="s">
        <v>70</v>
      </c>
      <c r="B30" s="2" t="s">
        <v>57</v>
      </c>
      <c r="C30" s="3">
        <v>43799</v>
      </c>
      <c r="D30" s="2" t="s">
        <v>40</v>
      </c>
      <c r="F30" s="1" t="s">
        <v>10</v>
      </c>
    </row>
    <row r="31" spans="1:6" ht="22.2" customHeight="1" x14ac:dyDescent="0.3">
      <c r="A31" s="1" t="s">
        <v>73</v>
      </c>
      <c r="B31" s="2" t="s">
        <v>57</v>
      </c>
      <c r="C31" s="3">
        <v>43806</v>
      </c>
      <c r="D31" s="2" t="s">
        <v>35</v>
      </c>
      <c r="F31" s="1" t="s">
        <v>27</v>
      </c>
    </row>
    <row r="32" spans="1:6" ht="22.2" customHeight="1" x14ac:dyDescent="0.3">
      <c r="A32" s="1" t="s">
        <v>71</v>
      </c>
      <c r="B32" s="2" t="s">
        <v>72</v>
      </c>
      <c r="C32" s="3">
        <v>43813</v>
      </c>
      <c r="D32" s="2" t="s">
        <v>35</v>
      </c>
      <c r="F32" s="1" t="s">
        <v>10</v>
      </c>
    </row>
    <row r="33" spans="1:6" ht="22.2" customHeight="1" x14ac:dyDescent="0.3">
      <c r="A33" s="1" t="s">
        <v>74</v>
      </c>
      <c r="B33" s="2" t="s">
        <v>57</v>
      </c>
      <c r="C33" s="3">
        <v>43821</v>
      </c>
      <c r="D33" s="2" t="s">
        <v>35</v>
      </c>
      <c r="F33" s="1" t="s">
        <v>27</v>
      </c>
    </row>
    <row r="34" spans="1:6" ht="22.2" customHeight="1" x14ac:dyDescent="0.3">
      <c r="A34" s="1" t="s">
        <v>75</v>
      </c>
      <c r="B34" s="2" t="s">
        <v>76</v>
      </c>
      <c r="C34" s="3">
        <v>43830</v>
      </c>
      <c r="D34" s="2" t="s">
        <v>35</v>
      </c>
      <c r="F34" s="1" t="s">
        <v>10</v>
      </c>
    </row>
    <row r="35" spans="1:6" ht="22.2" customHeight="1" x14ac:dyDescent="0.3">
      <c r="A35" s="1" t="s">
        <v>77</v>
      </c>
      <c r="B35" s="2" t="s">
        <v>61</v>
      </c>
      <c r="C35" s="3">
        <v>43851</v>
      </c>
      <c r="D35" s="2" t="s">
        <v>35</v>
      </c>
      <c r="F35" s="1" t="s">
        <v>10</v>
      </c>
    </row>
    <row r="36" spans="1:6" ht="22.05" customHeight="1" x14ac:dyDescent="0.3">
      <c r="A36" s="1" t="s">
        <v>78</v>
      </c>
      <c r="B36" s="2" t="s">
        <v>64</v>
      </c>
      <c r="C36" s="3">
        <v>43861</v>
      </c>
      <c r="D36" s="2" t="s">
        <v>35</v>
      </c>
      <c r="F36" s="1" t="s">
        <v>30</v>
      </c>
    </row>
    <row r="37" spans="1:6" ht="22.05" customHeight="1" x14ac:dyDescent="0.3">
      <c r="A37" s="1" t="s">
        <v>79</v>
      </c>
      <c r="B37" s="2" t="s">
        <v>64</v>
      </c>
      <c r="C37" s="3">
        <v>43890</v>
      </c>
      <c r="D37" s="2" t="s">
        <v>35</v>
      </c>
      <c r="F37" s="1" t="s">
        <v>30</v>
      </c>
    </row>
    <row r="38" spans="1:6" ht="22.05" customHeight="1" x14ac:dyDescent="0.3">
      <c r="A38" s="1" t="s">
        <v>80</v>
      </c>
      <c r="B38" s="2" t="s">
        <v>64</v>
      </c>
      <c r="C38" s="3">
        <v>43921</v>
      </c>
      <c r="D38" s="2" t="s">
        <v>35</v>
      </c>
      <c r="F38" s="1" t="s">
        <v>30</v>
      </c>
    </row>
    <row r="39" spans="1:6" ht="22.05" customHeight="1" x14ac:dyDescent="0.3">
      <c r="A39" s="1" t="s">
        <v>81</v>
      </c>
      <c r="B39" s="2" t="s">
        <v>64</v>
      </c>
      <c r="C39" s="3">
        <v>43951</v>
      </c>
      <c r="D39" s="2" t="s">
        <v>35</v>
      </c>
      <c r="F39" s="1" t="s">
        <v>30</v>
      </c>
    </row>
    <row r="40" spans="1:6" ht="22.05" customHeight="1" x14ac:dyDescent="0.3">
      <c r="A40" s="1" t="s">
        <v>82</v>
      </c>
      <c r="B40" s="2" t="s">
        <v>83</v>
      </c>
      <c r="C40" s="3">
        <v>43981</v>
      </c>
      <c r="D40" s="2" t="s">
        <v>35</v>
      </c>
      <c r="F40" s="1" t="s">
        <v>10</v>
      </c>
    </row>
    <row r="41" spans="1:6" ht="22.05" customHeight="1" x14ac:dyDescent="0.3">
      <c r="A41" s="1" t="s">
        <v>84</v>
      </c>
      <c r="B41" s="2" t="s">
        <v>85</v>
      </c>
      <c r="C41" s="3">
        <v>44012</v>
      </c>
      <c r="D41" s="2" t="s">
        <v>35</v>
      </c>
      <c r="F41" s="1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G8" sqref="G8"/>
    </sheetView>
  </sheetViews>
  <sheetFormatPr defaultRowHeight="14.4" x14ac:dyDescent="0.3"/>
  <sheetData>
    <row r="1" spans="1:7" x14ac:dyDescent="0.3">
      <c r="A1" s="6" t="s">
        <v>86</v>
      </c>
    </row>
    <row r="3" spans="1:7" x14ac:dyDescent="0.3">
      <c r="B3" t="s">
        <v>87</v>
      </c>
      <c r="E3">
        <f>ROWS(due_dates_2019apr!D2:D41)</f>
        <v>40</v>
      </c>
    </row>
    <row r="4" spans="1:7" x14ac:dyDescent="0.3">
      <c r="B4" t="s">
        <v>88</v>
      </c>
      <c r="E4">
        <f>COUNTIF(due_dates_2019apr!D2:D41, "not started")</f>
        <v>22</v>
      </c>
      <c r="F4">
        <f>(E4/$E$3)*100</f>
        <v>55.000000000000007</v>
      </c>
    </row>
    <row r="5" spans="1:7" x14ac:dyDescent="0.3">
      <c r="B5" t="s">
        <v>89</v>
      </c>
      <c r="E5">
        <f>COUNTIF(due_dates_2019apr!D2:D41, "analysed")</f>
        <v>6</v>
      </c>
      <c r="F5">
        <f>(E5/$E$3)*100</f>
        <v>15</v>
      </c>
      <c r="G5">
        <f>F5</f>
        <v>15</v>
      </c>
    </row>
    <row r="6" spans="1:7" x14ac:dyDescent="0.3">
      <c r="B6" t="s">
        <v>90</v>
      </c>
      <c r="E6">
        <f>COUNTIF(due_dates_2019apr!D2:D41, "drafted")</f>
        <v>4</v>
      </c>
      <c r="F6">
        <f>(E6/$E$3)*100</f>
        <v>10</v>
      </c>
      <c r="G6">
        <f>SUM(F5:F6)</f>
        <v>25</v>
      </c>
    </row>
    <row r="7" spans="1:7" x14ac:dyDescent="0.3">
      <c r="B7" t="s">
        <v>91</v>
      </c>
      <c r="E7">
        <f>COUNTIF(due_dates_2019apr!D2:D41, "submitted")</f>
        <v>6</v>
      </c>
      <c r="F7">
        <f>(E7/$E$3)*100</f>
        <v>15</v>
      </c>
      <c r="G7">
        <f>SUM(F5:F7)</f>
        <v>40</v>
      </c>
    </row>
    <row r="8" spans="1:7" x14ac:dyDescent="0.3">
      <c r="B8" t="s">
        <v>92</v>
      </c>
      <c r="E8">
        <f>COUNTIF(due_dates_2019apr!D2:D41, "accepted")</f>
        <v>1</v>
      </c>
      <c r="F8">
        <f>(E8/$E$3)*100</f>
        <v>2.5</v>
      </c>
      <c r="G8">
        <f>SUM(F5:F8)</f>
        <v>42.5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Type xmlns="8c4c3fb4-1483-4ae0-9923-479b3a23e2d8">Not Classified</Doc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D4A2A820F7C419789EEBFC0E78CF4" ma:contentTypeVersion="7" ma:contentTypeDescription="Create a new document." ma:contentTypeScope="" ma:versionID="1d4f913dd7b14c4f8b8c9841597d1e7f">
  <xsd:schema xmlns:xsd="http://www.w3.org/2001/XMLSchema" xmlns:xs="http://www.w3.org/2001/XMLSchema" xmlns:p="http://schemas.microsoft.com/office/2006/metadata/properties" xmlns:ns2="8c4c3fb4-1483-4ae0-9923-479b3a23e2d8" xmlns:ns3="9bac7cda-8c2f-43dc-b4ab-c79f0d5d96ea" targetNamespace="http://schemas.microsoft.com/office/2006/metadata/properties" ma:root="true" ma:fieldsID="ea867e319647aa43fb14458c85f8cf72" ns2:_="" ns3:_="">
    <xsd:import namespace="8c4c3fb4-1483-4ae0-9923-479b3a23e2d8"/>
    <xsd:import namespace="9bac7cda-8c2f-43dc-b4ab-c79f0d5d96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DocTyp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c3fb4-1483-4ae0-9923-479b3a23e2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DocType" ma:index="12" nillable="true" ma:displayName="DocType" ma:default="Not Classified" ma:description="Document Type" ma:format="Dropdown" ma:internalName="DocType">
      <xsd:simpleType>
        <xsd:restriction base="dms:Choice">
          <xsd:enumeration value="Not Classified"/>
          <xsd:enumeration value="Folder"/>
          <xsd:enumeration value="Background Article"/>
          <xsd:enumeration value="Background Technical Report"/>
          <xsd:enumeration value="Data Group Briefing"/>
          <xsd:enumeration value="Data Group Paper"/>
          <xsd:enumeration value="Data Group Presentation"/>
          <xsd:enumeration value="Data Group Analysis Report"/>
          <xsd:enumeration value="Data Group Technical Repor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c7cda-8c2f-43dc-b4ab-c79f0d5d96e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Description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DEECEB-ADBD-4F66-A19C-F58D039BF01B}">
  <ds:schemaRefs>
    <ds:schemaRef ds:uri="http://schemas.microsoft.com/office/infopath/2007/PartnerControls"/>
    <ds:schemaRef ds:uri="9bac7cda-8c2f-43dc-b4ab-c79f0d5d96ea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8c4c3fb4-1483-4ae0-9923-479b3a23e2d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B1F9198-F883-4E5B-8F36-07162ED84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c3fb4-1483-4ae0-9923-479b3a23e2d8"/>
    <ds:schemaRef ds:uri="9bac7cda-8c2f-43dc-b4ab-c79f0d5d96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754218-24ED-4DEF-A442-30AB630462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due_dates_2019apr</vt:lpstr>
      <vt:lpstr>due_dates_2019jun</vt:lpstr>
      <vt:lpstr>Sheet2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Hambleton</dc:creator>
  <cp:keywords/>
  <dc:description/>
  <cp:lastModifiedBy>Ian Hambleton</cp:lastModifiedBy>
  <cp:revision/>
  <dcterms:created xsi:type="dcterms:W3CDTF">2019-04-16T13:48:49Z</dcterms:created>
  <dcterms:modified xsi:type="dcterms:W3CDTF">2019-06-03T11:09:43Z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0x010100601D4A2A820F7C419789EEBFC0E78CF4</vt:lpwstr>
  </property>
  <property fmtid="{D5CDD505-2E9C-101B-9397-08002B2CF9AE}" pid="3" name="AuthorIds_UIVersion_3584">
    <vt:lpwstr>6</vt:lpwstr>
  </property>
</Properties>
</file>