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4"/>
  <workbookPr defaultThemeVersion="124226"/>
  <mc:AlternateContent xmlns:mc="http://schemas.openxmlformats.org/markup-compatibility/2006">
    <mc:Choice Requires="x15">
      <x15ac:absPath xmlns:x15ac="http://schemas.microsoft.com/office/spreadsheetml/2010/11/ac" url="/Users/Ian-Hussey/Library/CloudStorage/Dropbox/Sab &amp; Ian shared/Work projects/Critique of Gloster 2011/"/>
    </mc:Choice>
  </mc:AlternateContent>
  <xr:revisionPtr revIDLastSave="0" documentId="13_ncr:1_{349312E6-AD9C-774D-AD08-E5E53CFB4F04}" xr6:coauthVersionLast="47" xr6:coauthVersionMax="47" xr10:uidLastSave="{00000000-0000-0000-0000-000000000000}"/>
  <bookViews>
    <workbookView xWindow="21600" yWindow="4100" windowWidth="31660" windowHeight="21100" activeTab="2" xr2:uid="{00000000-000D-0000-FFFF-FFFF00000000}"/>
  </bookViews>
  <sheets>
    <sheet name="extracted data" sheetId="1" r:id="rId1"/>
    <sheet name="recalculated data" sheetId="2" r:id="rId2"/>
    <sheet name="data for r"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5" i="2" l="1"/>
  <c r="L35" i="2"/>
  <c r="G35" i="2"/>
  <c r="M55" i="2"/>
  <c r="L55" i="2"/>
  <c r="M44" i="2"/>
  <c r="L44" i="2"/>
  <c r="M33" i="2"/>
  <c r="L33" i="2"/>
  <c r="M22" i="2"/>
  <c r="L22" i="2"/>
  <c r="L11" i="2"/>
  <c r="G57" i="2"/>
  <c r="G46" i="2"/>
  <c r="G24" i="2"/>
  <c r="G13" i="2"/>
  <c r="E57" i="2"/>
  <c r="M57" i="2" s="1"/>
  <c r="C57" i="2"/>
  <c r="L57" i="2" s="1"/>
  <c r="E46" i="2"/>
  <c r="C46" i="2"/>
  <c r="E35" i="2"/>
  <c r="C35" i="2"/>
  <c r="E24" i="2"/>
  <c r="M24" i="2" s="1"/>
  <c r="C24" i="2"/>
  <c r="E13" i="2"/>
  <c r="C13" i="2"/>
  <c r="M11" i="2"/>
  <c r="H54" i="2"/>
  <c r="G54" i="2"/>
  <c r="F54" i="2"/>
  <c r="E54" i="2"/>
  <c r="D54" i="2"/>
  <c r="C54" i="2"/>
  <c r="H53" i="2"/>
  <c r="G53" i="2"/>
  <c r="F53" i="2"/>
  <c r="E53" i="2"/>
  <c r="D53" i="2"/>
  <c r="C53" i="2"/>
  <c r="H52" i="2"/>
  <c r="G52" i="2"/>
  <c r="F52" i="2"/>
  <c r="E52" i="2"/>
  <c r="D52" i="2"/>
  <c r="C52" i="2"/>
  <c r="H43" i="2"/>
  <c r="G43" i="2"/>
  <c r="F43" i="2"/>
  <c r="E43" i="2"/>
  <c r="D43" i="2"/>
  <c r="C43" i="2"/>
  <c r="H42" i="2"/>
  <c r="G42" i="2"/>
  <c r="F42" i="2"/>
  <c r="E42" i="2"/>
  <c r="D42" i="2"/>
  <c r="C42" i="2"/>
  <c r="H41" i="2"/>
  <c r="G41" i="2"/>
  <c r="F41" i="2"/>
  <c r="E41" i="2"/>
  <c r="D41" i="2"/>
  <c r="C41" i="2"/>
  <c r="H32" i="2"/>
  <c r="G32" i="2"/>
  <c r="F32" i="2"/>
  <c r="E32" i="2"/>
  <c r="D32" i="2"/>
  <c r="C32" i="2"/>
  <c r="H31" i="2"/>
  <c r="G31" i="2"/>
  <c r="F31" i="2"/>
  <c r="E31" i="2"/>
  <c r="D31" i="2"/>
  <c r="C31" i="2"/>
  <c r="H30" i="2"/>
  <c r="G30" i="2"/>
  <c r="F30" i="2"/>
  <c r="E30" i="2"/>
  <c r="D30" i="2"/>
  <c r="C30" i="2"/>
  <c r="H21" i="2"/>
  <c r="G21" i="2"/>
  <c r="F21" i="2"/>
  <c r="E21" i="2"/>
  <c r="D21" i="2"/>
  <c r="C21" i="2"/>
  <c r="H20" i="2"/>
  <c r="G20" i="2"/>
  <c r="F20" i="2"/>
  <c r="E20" i="2"/>
  <c r="D20" i="2"/>
  <c r="C20" i="2"/>
  <c r="H19" i="2"/>
  <c r="G19" i="2"/>
  <c r="F19" i="2"/>
  <c r="E19" i="2"/>
  <c r="D19" i="2"/>
  <c r="C19" i="2"/>
  <c r="J49" i="2"/>
  <c r="I49" i="2"/>
  <c r="J38" i="2"/>
  <c r="I38" i="2"/>
  <c r="J27" i="2"/>
  <c r="I27" i="2"/>
  <c r="J16" i="2"/>
  <c r="I16" i="2"/>
  <c r="G10" i="2"/>
  <c r="G9" i="2"/>
  <c r="G8" i="2"/>
  <c r="H10" i="2"/>
  <c r="H9" i="2"/>
  <c r="F10" i="2"/>
  <c r="F9" i="2"/>
  <c r="D10" i="2"/>
  <c r="D9" i="2"/>
  <c r="E10" i="2"/>
  <c r="C10" i="2"/>
  <c r="C9" i="2"/>
  <c r="H8" i="2"/>
  <c r="J5" i="2"/>
  <c r="I5" i="2"/>
  <c r="F8" i="2"/>
  <c r="E8" i="2"/>
  <c r="E9" i="2"/>
  <c r="D8" i="2"/>
  <c r="C8" i="2"/>
  <c r="L13" i="2" l="1"/>
  <c r="M13" i="2"/>
  <c r="M46" i="2"/>
  <c r="L24" i="2"/>
  <c r="L46" i="2"/>
  <c r="I54" i="2"/>
  <c r="J53" i="2"/>
  <c r="I31" i="2"/>
  <c r="J41" i="2"/>
  <c r="I43" i="2"/>
  <c r="J10" i="2"/>
  <c r="J54" i="2"/>
  <c r="I10" i="2"/>
  <c r="I8" i="2"/>
  <c r="J43" i="2"/>
  <c r="I19" i="2"/>
  <c r="I9" i="2"/>
  <c r="J9" i="2"/>
  <c r="J19" i="2"/>
  <c r="I20" i="2"/>
  <c r="I32" i="2"/>
  <c r="J52" i="2"/>
  <c r="J31" i="2"/>
  <c r="J21" i="2"/>
  <c r="J30" i="2"/>
  <c r="J42" i="2"/>
  <c r="I21" i="2"/>
  <c r="I52" i="2"/>
  <c r="I53" i="2"/>
  <c r="I41" i="2"/>
  <c r="I42" i="2"/>
  <c r="J32" i="2"/>
  <c r="I30" i="2"/>
  <c r="J20" i="2"/>
  <c r="J8" i="2"/>
</calcChain>
</file>

<file path=xl/sharedStrings.xml><?xml version="1.0" encoding="utf-8"?>
<sst xmlns="http://schemas.openxmlformats.org/spreadsheetml/2006/main" count="236" uniqueCount="55">
  <si>
    <t>Measure</t>
  </si>
  <si>
    <t>HAM-A, M (SD)</t>
  </si>
  <si>
    <t>BL</t>
  </si>
  <si>
    <t>Post-BL</t>
  </si>
  <si>
    <t>FU6-post</t>
  </si>
  <si>
    <t>Res. rate (%): post</t>
  </si>
  <si>
    <t>CGI, M (SD)</t>
  </si>
  <si>
    <t>P. attacks, M (SD)</t>
  </si>
  <si>
    <t>MI-Alone, M (SD)</t>
  </si>
  <si>
    <t>PAS total, M (SD)</t>
  </si>
  <si>
    <t>n</t>
  </si>
  <si>
    <t>T+</t>
  </si>
  <si>
    <t>T-</t>
  </si>
  <si>
    <t>WL</t>
  </si>
  <si>
    <t>M</t>
  </si>
  <si>
    <t>SD</t>
  </si>
  <si>
    <t>ΔRes. rate: FU6-post</t>
  </si>
  <si>
    <t>computed score (BL + Δ)</t>
  </si>
  <si>
    <t>Seems to be a Δscore for mean, but not labelled as one</t>
  </si>
  <si>
    <t xml:space="preserve">means are BL + diff. SDs are same as the original cells. WL-FU6 score are calculated as equal to the post-BL scores, as it’s the closest approximation available. </t>
  </si>
  <si>
    <t>Notes</t>
  </si>
  <si>
    <t>d_av T+ WL</t>
  </si>
  <si>
    <t>d_av T- WL</t>
  </si>
  <si>
    <t>computed score (BL + Δ), using BL for WL mean and SD</t>
  </si>
  <si>
    <t>computed score (BL + Δ), using Post-BL for WL mean and SD</t>
  </si>
  <si>
    <t>*</t>
  </si>
  <si>
    <t>ns</t>
  </si>
  <si>
    <t>ns / *</t>
  </si>
  <si>
    <t>* / ns</t>
  </si>
  <si>
    <t>perctage points diff T+ WL</t>
  </si>
  <si>
    <t>perctage points diff T- WL</t>
  </si>
  <si>
    <t>computed score ('Res. Rate (%): post' + Δ)</t>
  </si>
  <si>
    <t>Res. rate (%): FU6</t>
  </si>
  <si>
    <t>66% was the response rate quoted in the talk. However, this can't be compared against control, because there was no control condition data collected at this time point. If we substitute the control condition data from the previous time point, we get these difference scores.</t>
  </si>
  <si>
    <t>Post</t>
  </si>
  <si>
    <t>FU6 using baseline for WL</t>
  </si>
  <si>
    <t>FU6 using post for WL</t>
  </si>
  <si>
    <t>m_t_plus</t>
  </si>
  <si>
    <t>sd_t_plus</t>
  </si>
  <si>
    <t>m_t_minus</t>
  </si>
  <si>
    <t>sd_t_minus</t>
  </si>
  <si>
    <t>m_wl</t>
  </si>
  <si>
    <t>sd_wl</t>
  </si>
  <si>
    <t>n_wl</t>
  </si>
  <si>
    <t>n_t_minus</t>
  </si>
  <si>
    <t>n_t_plus</t>
  </si>
  <si>
    <t>outcome</t>
  </si>
  <si>
    <t>HAM-A</t>
  </si>
  <si>
    <t>CGI</t>
  </si>
  <si>
    <t>Panic attacks</t>
  </si>
  <si>
    <t>MI-Alone</t>
  </si>
  <si>
    <t>PAS total</t>
  </si>
  <si>
    <t>timepoint_metric</t>
  </si>
  <si>
    <t>notes</t>
  </si>
  <si>
    <t>response rate at FU6 not reported for any conditon, but can be estimated by adding the post value and the change between post and FU6. no change reported for WL, so I approximate FU6 rate using value at 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</si>
</sst>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
      <sz val="20"/>
      <color rgb="FFFF0000"/>
      <name val="Calibri"/>
      <family val="2"/>
      <scheme val="minor"/>
    </font>
    <font>
      <sz val="11"/>
      <name val="Calibri"/>
      <family val="2"/>
      <scheme val="minor"/>
    </font>
    <font>
      <b/>
      <sz val="1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2" fontId="0" fillId="0" borderId="0" xfId="0" applyNumberFormat="1"/>
    <xf numFmtId="2" fontId="3" fillId="0" borderId="0" xfId="0" applyNumberFormat="1" applyFont="1"/>
    <xf numFmtId="0" fontId="2" fillId="0" borderId="0" xfId="0" applyFont="1" applyAlignment="1">
      <alignment vertical="top" wrapText="1"/>
    </xf>
    <xf numFmtId="164" fontId="0" fillId="0" borderId="0" xfId="0" applyNumberFormat="1"/>
    <xf numFmtId="0" fontId="4" fillId="2" borderId="0" xfId="0" applyFont="1" applyFill="1"/>
    <xf numFmtId="0" fontId="0" fillId="0" borderId="0" xfId="0" applyAlignment="1">
      <alignment wrapText="1"/>
    </xf>
    <xf numFmtId="164" fontId="3" fillId="0" borderId="0" xfId="0" applyNumberFormat="1" applyFont="1"/>
    <xf numFmtId="0" fontId="5" fillId="0" borderId="0" xfId="0" applyFont="1"/>
    <xf numFmtId="0" fontId="6" fillId="0" borderId="0" xfId="0" applyFont="1"/>
    <xf numFmtId="164" fontId="5" fillId="0" borderId="0" xfId="0" applyNumberFormat="1" applyFont="1"/>
    <xf numFmtId="164" fontId="5" fillId="2" borderId="0" xfId="0" applyNumberFormat="1" applyFont="1" applyFill="1"/>
    <xf numFmtId="164" fontId="5" fillId="3" borderId="0" xfId="0" applyNumberFormat="1" applyFont="1" applyFill="1"/>
    <xf numFmtId="164" fontId="5" fillId="4" borderId="0" xfId="0" applyNumberFormat="1" applyFont="1" applyFill="1"/>
    <xf numFmtId="164" fontId="3" fillId="2" borderId="0" xfId="0" applyNumberFormat="1" applyFont="1" applyFill="1"/>
    <xf numFmtId="164" fontId="3" fillId="4" borderId="0" xfId="0" applyNumberFormat="1"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zoomScale="150" zoomScaleNormal="150" workbookViewId="0">
      <selection activeCell="D3" sqref="D3"/>
    </sheetView>
  </sheetViews>
  <sheetFormatPr baseColWidth="10" defaultColWidth="8.83203125" defaultRowHeight="15" x14ac:dyDescent="0.2"/>
  <cols>
    <col min="1" max="1" width="20.33203125" style="1" customWidth="1"/>
  </cols>
  <sheetData>
    <row r="1" spans="1:7" x14ac:dyDescent="0.2">
      <c r="A1" s="1" t="s">
        <v>0</v>
      </c>
      <c r="B1" s="1" t="s">
        <v>11</v>
      </c>
      <c r="C1" s="1"/>
      <c r="D1" s="1" t="s">
        <v>12</v>
      </c>
      <c r="E1" s="1"/>
      <c r="F1" s="1" t="s">
        <v>13</v>
      </c>
      <c r="G1" s="1"/>
    </row>
    <row r="2" spans="1:7" x14ac:dyDescent="0.2">
      <c r="A2" s="1" t="s">
        <v>10</v>
      </c>
      <c r="B2" s="1">
        <v>163</v>
      </c>
      <c r="C2" s="1"/>
      <c r="D2" s="1">
        <v>128</v>
      </c>
      <c r="E2" s="1"/>
      <c r="F2" s="1">
        <v>68</v>
      </c>
      <c r="G2" s="1"/>
    </row>
    <row r="3" spans="1:7" x14ac:dyDescent="0.2">
      <c r="B3" s="1" t="s">
        <v>14</v>
      </c>
      <c r="C3" s="1" t="s">
        <v>15</v>
      </c>
      <c r="D3" s="1" t="s">
        <v>14</v>
      </c>
      <c r="E3" s="1" t="s">
        <v>15</v>
      </c>
      <c r="F3" s="1" t="s">
        <v>14</v>
      </c>
      <c r="G3" s="1" t="s">
        <v>15</v>
      </c>
    </row>
    <row r="4" spans="1:7" x14ac:dyDescent="0.2">
      <c r="A4" s="1" t="s">
        <v>1</v>
      </c>
    </row>
    <row r="5" spans="1:7" x14ac:dyDescent="0.2">
      <c r="A5" s="1" t="s">
        <v>2</v>
      </c>
      <c r="B5">
        <v>24.7</v>
      </c>
      <c r="C5">
        <v>5.4</v>
      </c>
      <c r="D5">
        <v>24.2</v>
      </c>
      <c r="E5">
        <v>5.2</v>
      </c>
      <c r="F5">
        <v>23.3</v>
      </c>
      <c r="G5">
        <v>4.9000000000000004</v>
      </c>
    </row>
    <row r="6" spans="1:7" x14ac:dyDescent="0.2">
      <c r="A6" s="1" t="s">
        <v>3</v>
      </c>
      <c r="B6">
        <v>-10.3</v>
      </c>
      <c r="C6">
        <v>8</v>
      </c>
      <c r="D6">
        <v>-10</v>
      </c>
      <c r="E6">
        <v>7.9</v>
      </c>
      <c r="F6">
        <v>-1.8</v>
      </c>
      <c r="G6">
        <v>7.6</v>
      </c>
    </row>
    <row r="7" spans="1:7" x14ac:dyDescent="0.2">
      <c r="A7" s="1" t="s">
        <v>4</v>
      </c>
      <c r="B7">
        <v>-2.1</v>
      </c>
      <c r="C7">
        <v>5.8</v>
      </c>
      <c r="D7">
        <v>-1.3</v>
      </c>
      <c r="E7">
        <v>5.6</v>
      </c>
    </row>
    <row r="8" spans="1:7" x14ac:dyDescent="0.2">
      <c r="A8" s="1" t="s">
        <v>5</v>
      </c>
      <c r="B8">
        <v>46</v>
      </c>
      <c r="D8">
        <v>48.6</v>
      </c>
      <c r="F8">
        <v>7.4</v>
      </c>
    </row>
    <row r="9" spans="1:7" x14ac:dyDescent="0.2">
      <c r="A9" s="1" t="s">
        <v>16</v>
      </c>
      <c r="B9">
        <v>14.1</v>
      </c>
      <c r="D9">
        <v>5</v>
      </c>
    </row>
    <row r="11" spans="1:7" x14ac:dyDescent="0.2">
      <c r="A11" s="1" t="s">
        <v>6</v>
      </c>
    </row>
    <row r="12" spans="1:7" x14ac:dyDescent="0.2">
      <c r="A12" s="1" t="s">
        <v>2</v>
      </c>
      <c r="B12">
        <v>5.4</v>
      </c>
      <c r="C12">
        <v>0.7</v>
      </c>
      <c r="D12">
        <v>5.2</v>
      </c>
      <c r="E12">
        <v>0.7</v>
      </c>
      <c r="F12">
        <v>5.2</v>
      </c>
      <c r="G12">
        <v>0.6</v>
      </c>
    </row>
    <row r="13" spans="1:7" x14ac:dyDescent="0.2">
      <c r="A13" s="1" t="s">
        <v>3</v>
      </c>
      <c r="B13">
        <v>-1.7</v>
      </c>
      <c r="C13">
        <v>1.2</v>
      </c>
      <c r="D13">
        <v>-1.4</v>
      </c>
      <c r="E13">
        <v>1.2</v>
      </c>
      <c r="F13">
        <v>-0.4</v>
      </c>
      <c r="G13">
        <v>1</v>
      </c>
    </row>
    <row r="14" spans="1:7" x14ac:dyDescent="0.2">
      <c r="A14" s="1" t="s">
        <v>4</v>
      </c>
      <c r="B14">
        <v>-0.7</v>
      </c>
      <c r="C14">
        <v>1.2</v>
      </c>
      <c r="D14">
        <v>-0.6</v>
      </c>
      <c r="E14">
        <v>1.1000000000000001</v>
      </c>
    </row>
    <row r="15" spans="1:7" x14ac:dyDescent="0.2">
      <c r="A15" s="1" t="s">
        <v>5</v>
      </c>
      <c r="B15">
        <v>49.7</v>
      </c>
      <c r="D15">
        <v>39.1</v>
      </c>
      <c r="F15">
        <v>7.4</v>
      </c>
    </row>
    <row r="16" spans="1:7" x14ac:dyDescent="0.2">
      <c r="A16" s="1" t="s">
        <v>16</v>
      </c>
      <c r="B16">
        <v>19</v>
      </c>
      <c r="D16">
        <v>21.8</v>
      </c>
    </row>
    <row r="18" spans="1:7" x14ac:dyDescent="0.2">
      <c r="A18" s="1" t="s">
        <v>7</v>
      </c>
    </row>
    <row r="19" spans="1:7" x14ac:dyDescent="0.2">
      <c r="A19" s="1" t="s">
        <v>2</v>
      </c>
      <c r="B19">
        <v>2.7</v>
      </c>
      <c r="C19">
        <v>2.4</v>
      </c>
      <c r="D19">
        <v>2.4</v>
      </c>
      <c r="E19">
        <v>2.4</v>
      </c>
      <c r="F19">
        <v>2.4</v>
      </c>
      <c r="G19">
        <v>2.1</v>
      </c>
    </row>
    <row r="20" spans="1:7" x14ac:dyDescent="0.2">
      <c r="A20" s="1" t="s">
        <v>3</v>
      </c>
      <c r="B20">
        <v>-1.4</v>
      </c>
      <c r="C20">
        <v>2.4</v>
      </c>
      <c r="D20">
        <v>-1.3</v>
      </c>
      <c r="E20">
        <v>2.4</v>
      </c>
      <c r="F20">
        <v>0</v>
      </c>
      <c r="G20">
        <v>2.5</v>
      </c>
    </row>
    <row r="21" spans="1:7" x14ac:dyDescent="0.2">
      <c r="A21" s="1" t="s">
        <v>4</v>
      </c>
      <c r="B21">
        <v>-0.6</v>
      </c>
      <c r="C21">
        <v>1.4</v>
      </c>
      <c r="D21">
        <v>-0.3</v>
      </c>
      <c r="E21">
        <v>1.2</v>
      </c>
    </row>
    <row r="22" spans="1:7" x14ac:dyDescent="0.2">
      <c r="A22" s="1" t="s">
        <v>5</v>
      </c>
      <c r="B22">
        <v>47.2</v>
      </c>
      <c r="D22">
        <v>58</v>
      </c>
      <c r="F22">
        <v>36.799999999999997</v>
      </c>
    </row>
    <row r="23" spans="1:7" x14ac:dyDescent="0.2">
      <c r="A23" s="1" t="s">
        <v>16</v>
      </c>
      <c r="B23">
        <v>19.100000000000001</v>
      </c>
      <c r="D23">
        <v>0.7</v>
      </c>
    </row>
    <row r="25" spans="1:7" x14ac:dyDescent="0.2">
      <c r="A25" s="1" t="s">
        <v>8</v>
      </c>
    </row>
    <row r="26" spans="1:7" x14ac:dyDescent="0.2">
      <c r="A26" s="1" t="s">
        <v>2</v>
      </c>
      <c r="B26">
        <v>3</v>
      </c>
      <c r="C26">
        <v>0.8</v>
      </c>
      <c r="D26">
        <v>2.9</v>
      </c>
      <c r="E26">
        <v>0.8</v>
      </c>
      <c r="F26">
        <v>3</v>
      </c>
      <c r="G26">
        <v>1</v>
      </c>
    </row>
    <row r="27" spans="1:7" x14ac:dyDescent="0.2">
      <c r="A27" s="1" t="s">
        <v>3</v>
      </c>
      <c r="B27">
        <v>-1</v>
      </c>
      <c r="C27">
        <v>0.8</v>
      </c>
      <c r="D27">
        <v>-0.7</v>
      </c>
      <c r="E27">
        <v>0.7</v>
      </c>
      <c r="F27">
        <v>-0.2</v>
      </c>
      <c r="G27">
        <v>0.6</v>
      </c>
    </row>
    <row r="28" spans="1:7" x14ac:dyDescent="0.2">
      <c r="A28" s="1" t="s">
        <v>4</v>
      </c>
      <c r="B28">
        <v>-0.3</v>
      </c>
      <c r="C28">
        <v>0.5</v>
      </c>
      <c r="D28">
        <v>-0.3</v>
      </c>
      <c r="E28">
        <v>0.6</v>
      </c>
    </row>
    <row r="29" spans="1:7" x14ac:dyDescent="0.2">
      <c r="A29" s="1" t="s">
        <v>5</v>
      </c>
      <c r="B29">
        <v>49.4</v>
      </c>
      <c r="D29">
        <v>45.7</v>
      </c>
      <c r="F29">
        <v>25.4</v>
      </c>
    </row>
    <row r="30" spans="1:7" x14ac:dyDescent="0.2">
      <c r="A30" s="1" t="s">
        <v>16</v>
      </c>
      <c r="B30">
        <v>16.899999999999999</v>
      </c>
      <c r="D30">
        <v>15.2</v>
      </c>
    </row>
    <row r="32" spans="1:7" x14ac:dyDescent="0.2">
      <c r="A32" s="1" t="s">
        <v>9</v>
      </c>
    </row>
    <row r="33" spans="1:7" x14ac:dyDescent="0.2">
      <c r="A33" s="1" t="s">
        <v>2</v>
      </c>
      <c r="B33">
        <v>28.4</v>
      </c>
      <c r="C33">
        <v>9.6999999999999993</v>
      </c>
      <c r="D33">
        <v>27.1</v>
      </c>
      <c r="E33">
        <v>10</v>
      </c>
      <c r="F33">
        <v>27.7</v>
      </c>
      <c r="G33">
        <v>9.5</v>
      </c>
    </row>
    <row r="34" spans="1:7" x14ac:dyDescent="0.2">
      <c r="A34" s="1" t="s">
        <v>3</v>
      </c>
      <c r="B34">
        <v>-12.6</v>
      </c>
      <c r="C34">
        <v>9.9</v>
      </c>
      <c r="D34">
        <v>-11.4</v>
      </c>
      <c r="E34">
        <v>10</v>
      </c>
      <c r="F34">
        <v>-3.7</v>
      </c>
      <c r="G34">
        <v>10.5</v>
      </c>
    </row>
    <row r="35" spans="1:7" x14ac:dyDescent="0.2">
      <c r="A35" s="1" t="s">
        <v>4</v>
      </c>
      <c r="B35">
        <v>-4.4000000000000004</v>
      </c>
      <c r="C35">
        <v>7.4</v>
      </c>
      <c r="D35">
        <v>-3.3</v>
      </c>
      <c r="E35">
        <v>6.3</v>
      </c>
    </row>
    <row r="36" spans="1:7" x14ac:dyDescent="0.2">
      <c r="A36" s="1" t="s">
        <v>5</v>
      </c>
      <c r="B36">
        <v>47.8</v>
      </c>
      <c r="D36">
        <v>40.6</v>
      </c>
      <c r="F36">
        <v>14.7</v>
      </c>
    </row>
    <row r="37" spans="1:7" x14ac:dyDescent="0.2">
      <c r="A37" s="1" t="s">
        <v>16</v>
      </c>
      <c r="B37">
        <v>19.600000000000001</v>
      </c>
      <c r="D37">
        <v>19.600000000000001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39E73-5088-544C-B89F-CD08883832EB}">
  <dimension ref="A1:O57"/>
  <sheetViews>
    <sheetView topLeftCell="A14" zoomScale="150" zoomScaleNormal="150" workbookViewId="0">
      <pane xSplit="1" topLeftCell="B1" activePane="topRight" state="frozen"/>
      <selection pane="topRight" activeCell="G33" sqref="G33"/>
    </sheetView>
  </sheetViews>
  <sheetFormatPr baseColWidth="10" defaultColWidth="8.83203125" defaultRowHeight="15" x14ac:dyDescent="0.2"/>
  <cols>
    <col min="1" max="1" width="20.33203125" customWidth="1"/>
    <col min="2" max="2" width="44.1640625" customWidth="1"/>
    <col min="9" max="10" width="17.1640625" style="5" customWidth="1"/>
    <col min="11" max="11" width="6.83203125" style="5" customWidth="1"/>
    <col min="12" max="13" width="21" customWidth="1"/>
    <col min="15" max="15" width="85.6640625" customWidth="1"/>
  </cols>
  <sheetData>
    <row r="1" spans="1:15" x14ac:dyDescent="0.2">
      <c r="A1" t="s">
        <v>0</v>
      </c>
      <c r="C1" s="1" t="s">
        <v>11</v>
      </c>
      <c r="D1" s="1"/>
      <c r="E1" s="1" t="s">
        <v>12</v>
      </c>
      <c r="F1" s="1"/>
      <c r="G1" s="1" t="s">
        <v>13</v>
      </c>
      <c r="H1" s="1"/>
      <c r="O1" t="s">
        <v>20</v>
      </c>
    </row>
    <row r="2" spans="1:15" ht="32" customHeight="1" x14ac:dyDescent="0.2">
      <c r="A2" t="s">
        <v>10</v>
      </c>
      <c r="C2" s="1">
        <v>163</v>
      </c>
      <c r="D2" s="1"/>
      <c r="E2" s="1">
        <v>128</v>
      </c>
      <c r="F2" s="1"/>
      <c r="G2" s="1">
        <v>68</v>
      </c>
      <c r="H2" s="1"/>
      <c r="O2" s="7" t="s">
        <v>19</v>
      </c>
    </row>
    <row r="3" spans="1:15" x14ac:dyDescent="0.2">
      <c r="C3" s="1" t="s">
        <v>14</v>
      </c>
      <c r="D3" s="1" t="s">
        <v>15</v>
      </c>
      <c r="E3" s="1" t="s">
        <v>14</v>
      </c>
      <c r="F3" s="1" t="s">
        <v>15</v>
      </c>
      <c r="G3" s="1" t="s">
        <v>14</v>
      </c>
      <c r="H3" s="1" t="s">
        <v>15</v>
      </c>
      <c r="I3" s="5" t="s">
        <v>21</v>
      </c>
      <c r="J3" s="5" t="s">
        <v>22</v>
      </c>
      <c r="L3" s="5" t="s">
        <v>29</v>
      </c>
      <c r="M3" s="5" t="s">
        <v>30</v>
      </c>
    </row>
    <row r="4" spans="1:15" x14ac:dyDescent="0.2">
      <c r="A4" s="1" t="s">
        <v>1</v>
      </c>
    </row>
    <row r="5" spans="1:15" x14ac:dyDescent="0.2">
      <c r="A5" t="s">
        <v>2</v>
      </c>
      <c r="C5">
        <v>24.7</v>
      </c>
      <c r="D5">
        <v>5.4</v>
      </c>
      <c r="E5">
        <v>24.2</v>
      </c>
      <c r="F5">
        <v>5.2</v>
      </c>
      <c r="G5">
        <v>23.3</v>
      </c>
      <c r="H5">
        <v>4.9000000000000004</v>
      </c>
      <c r="I5" s="5">
        <f>(G5-C5)/AVERAGE(D5,H5)</f>
        <v>-0.27184466019417447</v>
      </c>
      <c r="J5" s="5">
        <f>(G5-E5)/AVERAGE(F5,H5)</f>
        <v>-0.1782178217821779</v>
      </c>
      <c r="K5" s="5" t="s">
        <v>25</v>
      </c>
    </row>
    <row r="6" spans="1:15" x14ac:dyDescent="0.2">
      <c r="A6" t="s">
        <v>3</v>
      </c>
      <c r="B6" t="s">
        <v>18</v>
      </c>
      <c r="C6">
        <v>-10.3</v>
      </c>
      <c r="D6">
        <v>8</v>
      </c>
      <c r="E6">
        <v>-10</v>
      </c>
      <c r="F6">
        <v>7.9</v>
      </c>
      <c r="G6">
        <v>-1.8</v>
      </c>
      <c r="H6">
        <v>7.6</v>
      </c>
    </row>
    <row r="7" spans="1:15" x14ac:dyDescent="0.2">
      <c r="A7" t="s">
        <v>4</v>
      </c>
      <c r="B7" t="s">
        <v>18</v>
      </c>
      <c r="C7">
        <v>-2.1</v>
      </c>
      <c r="D7">
        <v>5.8</v>
      </c>
      <c r="E7">
        <v>-1.3</v>
      </c>
      <c r="F7">
        <v>5.6</v>
      </c>
    </row>
    <row r="8" spans="1:15" x14ac:dyDescent="0.2">
      <c r="A8" t="s">
        <v>3</v>
      </c>
      <c r="B8" t="s">
        <v>17</v>
      </c>
      <c r="C8" s="2">
        <f>C5+C6</f>
        <v>14.399999999999999</v>
      </c>
      <c r="D8" s="3">
        <f>D6</f>
        <v>8</v>
      </c>
      <c r="E8" s="2">
        <f>E5+E6</f>
        <v>14.2</v>
      </c>
      <c r="F8" s="3">
        <f>F6</f>
        <v>7.9</v>
      </c>
      <c r="G8" s="2">
        <f>G5+G6</f>
        <v>21.5</v>
      </c>
      <c r="H8" s="3">
        <f>H6</f>
        <v>7.6</v>
      </c>
      <c r="I8" s="5">
        <f t="shared" ref="I8" si="0">(G8-C8)/AVERAGE(D8,H8)</f>
        <v>0.91025641025641046</v>
      </c>
      <c r="J8" s="5">
        <f>(G8-E8)/AVERAGE(F8,H8)</f>
        <v>0.94193548387096782</v>
      </c>
      <c r="K8" s="5" t="s">
        <v>25</v>
      </c>
    </row>
    <row r="9" spans="1:15" x14ac:dyDescent="0.2">
      <c r="A9" t="s">
        <v>4</v>
      </c>
      <c r="B9" t="s">
        <v>23</v>
      </c>
      <c r="C9" s="2">
        <f>C5+C7</f>
        <v>22.599999999999998</v>
      </c>
      <c r="D9" s="3">
        <f>D7</f>
        <v>5.8</v>
      </c>
      <c r="E9" s="2">
        <f>E5+E7</f>
        <v>22.9</v>
      </c>
      <c r="F9" s="3">
        <f>F7</f>
        <v>5.6</v>
      </c>
      <c r="G9" s="4">
        <f>G5</f>
        <v>23.3</v>
      </c>
      <c r="H9" s="4">
        <f>H5</f>
        <v>4.9000000000000004</v>
      </c>
      <c r="I9" s="6">
        <f>(G9-C9)/AVERAGE(D9,H9)</f>
        <v>0.13084112149532764</v>
      </c>
      <c r="J9" s="6">
        <f>(G9-E9)/AVERAGE(F9,H9)</f>
        <v>7.61904761904766E-2</v>
      </c>
      <c r="K9" s="6" t="s">
        <v>26</v>
      </c>
    </row>
    <row r="10" spans="1:15" x14ac:dyDescent="0.2">
      <c r="A10" t="s">
        <v>4</v>
      </c>
      <c r="B10" t="s">
        <v>24</v>
      </c>
      <c r="C10" s="2">
        <f>C5+C7</f>
        <v>22.599999999999998</v>
      </c>
      <c r="D10" s="3">
        <f>D7</f>
        <v>5.8</v>
      </c>
      <c r="E10" s="2">
        <f>E5+E7</f>
        <v>22.9</v>
      </c>
      <c r="F10" s="3">
        <f>F7</f>
        <v>5.6</v>
      </c>
      <c r="G10" s="4">
        <f>G5+G6</f>
        <v>21.5</v>
      </c>
      <c r="H10" s="4">
        <f>H6</f>
        <v>7.6</v>
      </c>
      <c r="I10" s="6">
        <f>(G10-C10)/AVERAGE(D10,H10)</f>
        <v>-0.16417910447761164</v>
      </c>
      <c r="J10" s="6">
        <f>(G10-E10)/AVERAGE(F10,H10)</f>
        <v>-0.21212121212121191</v>
      </c>
      <c r="K10" s="6" t="s">
        <v>26</v>
      </c>
    </row>
    <row r="11" spans="1:15" x14ac:dyDescent="0.2">
      <c r="A11" t="s">
        <v>5</v>
      </c>
      <c r="C11">
        <v>46</v>
      </c>
      <c r="E11">
        <v>48.6</v>
      </c>
      <c r="G11">
        <v>7.4</v>
      </c>
      <c r="L11" s="8">
        <f>C11-G11</f>
        <v>38.6</v>
      </c>
      <c r="M11" s="8">
        <f>E11-G11</f>
        <v>41.2</v>
      </c>
    </row>
    <row r="12" spans="1:15" x14ac:dyDescent="0.2">
      <c r="A12" t="s">
        <v>16</v>
      </c>
      <c r="C12">
        <v>14.1</v>
      </c>
      <c r="E12">
        <v>5</v>
      </c>
      <c r="L12" s="8"/>
      <c r="M12" s="8"/>
    </row>
    <row r="13" spans="1:15" x14ac:dyDescent="0.2">
      <c r="A13" t="s">
        <v>32</v>
      </c>
      <c r="B13" t="s">
        <v>31</v>
      </c>
      <c r="C13" s="2">
        <f>C11+C12</f>
        <v>60.1</v>
      </c>
      <c r="E13" s="2">
        <f>E11+E12</f>
        <v>53.6</v>
      </c>
      <c r="G13" s="4">
        <f>G11</f>
        <v>7.4</v>
      </c>
      <c r="L13" s="11">
        <f>C13-G13</f>
        <v>52.7</v>
      </c>
      <c r="M13" s="11">
        <f>E13-G13</f>
        <v>46.2</v>
      </c>
    </row>
    <row r="14" spans="1:15" x14ac:dyDescent="0.2">
      <c r="L14" s="8"/>
      <c r="M14" s="8"/>
    </row>
    <row r="15" spans="1:15" x14ac:dyDescent="0.2">
      <c r="A15" s="1" t="s">
        <v>6</v>
      </c>
      <c r="L15" s="8"/>
      <c r="M15" s="8"/>
    </row>
    <row r="16" spans="1:15" x14ac:dyDescent="0.2">
      <c r="A16" t="s">
        <v>2</v>
      </c>
      <c r="C16">
        <v>5.4</v>
      </c>
      <c r="D16">
        <v>0.7</v>
      </c>
      <c r="E16">
        <v>5.2</v>
      </c>
      <c r="F16">
        <v>0.7</v>
      </c>
      <c r="G16">
        <v>5.2</v>
      </c>
      <c r="H16">
        <v>0.6</v>
      </c>
      <c r="I16" s="5">
        <f>(G16-C16)/AVERAGE(D16,H16)</f>
        <v>-0.30769230769230799</v>
      </c>
      <c r="J16" s="5">
        <f>(G16-E16)/AVERAGE(F16,H16)</f>
        <v>0</v>
      </c>
      <c r="K16" s="5" t="s">
        <v>28</v>
      </c>
      <c r="L16" s="8"/>
      <c r="M16" s="8"/>
    </row>
    <row r="17" spans="1:13" x14ac:dyDescent="0.2">
      <c r="A17" t="s">
        <v>3</v>
      </c>
      <c r="B17" t="s">
        <v>18</v>
      </c>
      <c r="C17">
        <v>-1.7</v>
      </c>
      <c r="D17">
        <v>1.2</v>
      </c>
      <c r="E17">
        <v>-1.4</v>
      </c>
      <c r="F17">
        <v>1.2</v>
      </c>
      <c r="G17">
        <v>-0.4</v>
      </c>
      <c r="H17">
        <v>1</v>
      </c>
      <c r="L17" s="8"/>
      <c r="M17" s="8"/>
    </row>
    <row r="18" spans="1:13" x14ac:dyDescent="0.2">
      <c r="A18" t="s">
        <v>4</v>
      </c>
      <c r="B18" t="s">
        <v>18</v>
      </c>
      <c r="C18">
        <v>-0.7</v>
      </c>
      <c r="D18">
        <v>1.2</v>
      </c>
      <c r="E18">
        <v>-0.6</v>
      </c>
      <c r="F18">
        <v>1.1000000000000001</v>
      </c>
      <c r="L18" s="8"/>
      <c r="M18" s="8"/>
    </row>
    <row r="19" spans="1:13" x14ac:dyDescent="0.2">
      <c r="A19" t="s">
        <v>34</v>
      </c>
      <c r="B19" t="s">
        <v>17</v>
      </c>
      <c r="C19" s="2">
        <f>C16+C17</f>
        <v>3.7</v>
      </c>
      <c r="D19" s="3">
        <f>D17</f>
        <v>1.2</v>
      </c>
      <c r="E19" s="2">
        <f>E16+E17</f>
        <v>3.8000000000000003</v>
      </c>
      <c r="F19" s="3">
        <f>F17</f>
        <v>1.2</v>
      </c>
      <c r="G19" s="2">
        <f>G16+G17</f>
        <v>4.8</v>
      </c>
      <c r="H19" s="3">
        <f>H17</f>
        <v>1</v>
      </c>
      <c r="I19" s="5">
        <f t="shared" ref="I19" si="1">(G19-C19)/AVERAGE(D19,H19)</f>
        <v>0.99999999999999956</v>
      </c>
      <c r="J19" s="5">
        <f t="shared" ref="J19" si="2">(G19-E19)/AVERAGE(F19,H19)</f>
        <v>0.90909090909090862</v>
      </c>
      <c r="K19" s="5" t="s">
        <v>25</v>
      </c>
      <c r="L19" s="8"/>
      <c r="M19" s="8"/>
    </row>
    <row r="20" spans="1:13" x14ac:dyDescent="0.2">
      <c r="A20" t="s">
        <v>35</v>
      </c>
      <c r="B20" t="s">
        <v>23</v>
      </c>
      <c r="C20" s="2">
        <f>C16+C18</f>
        <v>4.7</v>
      </c>
      <c r="D20" s="3">
        <f>D18</f>
        <v>1.2</v>
      </c>
      <c r="E20" s="2">
        <f>E16+E18</f>
        <v>4.6000000000000005</v>
      </c>
      <c r="F20" s="3">
        <f>F18</f>
        <v>1.1000000000000001</v>
      </c>
      <c r="G20" s="4">
        <f>G16</f>
        <v>5.2</v>
      </c>
      <c r="H20" s="4">
        <f>H16</f>
        <v>0.6</v>
      </c>
      <c r="I20" s="6">
        <f>(G20-C20)/AVERAGE(D20,H20)</f>
        <v>0.55555555555555558</v>
      </c>
      <c r="J20" s="6">
        <f>(G20-E20)/AVERAGE(F20,H20)</f>
        <v>0.70588235294117596</v>
      </c>
      <c r="K20" s="6" t="s">
        <v>25</v>
      </c>
      <c r="L20" s="8"/>
      <c r="M20" s="8"/>
    </row>
    <row r="21" spans="1:13" x14ac:dyDescent="0.2">
      <c r="A21" t="s">
        <v>36</v>
      </c>
      <c r="B21" t="s">
        <v>24</v>
      </c>
      <c r="C21" s="2">
        <f>C16+C18</f>
        <v>4.7</v>
      </c>
      <c r="D21" s="3">
        <f>D18</f>
        <v>1.2</v>
      </c>
      <c r="E21" s="2">
        <f>E16+E18</f>
        <v>4.6000000000000005</v>
      </c>
      <c r="F21" s="3">
        <f>F18</f>
        <v>1.1000000000000001</v>
      </c>
      <c r="G21" s="4">
        <f>G16+G17</f>
        <v>4.8</v>
      </c>
      <c r="H21" s="4">
        <f>H17</f>
        <v>1</v>
      </c>
      <c r="I21" s="6">
        <f>(G21-C21)/AVERAGE(D21,H21)</f>
        <v>9.0909090909090579E-2</v>
      </c>
      <c r="J21" s="6">
        <f>(G21-E21)/AVERAGE(F21,H21)</f>
        <v>0.1904761904761898</v>
      </c>
      <c r="K21" s="6" t="s">
        <v>26</v>
      </c>
      <c r="L21" s="8"/>
      <c r="M21" s="8"/>
    </row>
    <row r="22" spans="1:13" x14ac:dyDescent="0.2">
      <c r="A22" t="s">
        <v>5</v>
      </c>
      <c r="C22">
        <v>49.7</v>
      </c>
      <c r="E22">
        <v>39.1</v>
      </c>
      <c r="G22">
        <v>7.4</v>
      </c>
      <c r="L22" s="8">
        <f>C22-G22</f>
        <v>42.300000000000004</v>
      </c>
      <c r="M22" s="8">
        <f>E22-G22</f>
        <v>31.700000000000003</v>
      </c>
    </row>
    <row r="23" spans="1:13" x14ac:dyDescent="0.2">
      <c r="A23" t="s">
        <v>16</v>
      </c>
      <c r="C23">
        <v>19</v>
      </c>
      <c r="E23">
        <v>21.8</v>
      </c>
      <c r="L23" s="8"/>
      <c r="M23" s="8"/>
    </row>
    <row r="24" spans="1:13" x14ac:dyDescent="0.2">
      <c r="A24" t="s">
        <v>32</v>
      </c>
      <c r="B24" t="s">
        <v>31</v>
      </c>
      <c r="C24" s="2">
        <f>C22+C23</f>
        <v>68.7</v>
      </c>
      <c r="E24" s="2">
        <f>E22+E23</f>
        <v>60.900000000000006</v>
      </c>
      <c r="G24" s="4">
        <f>G22</f>
        <v>7.4</v>
      </c>
      <c r="L24" s="8">
        <f>C24-G24</f>
        <v>61.300000000000004</v>
      </c>
      <c r="M24" s="8">
        <f>E24-G24</f>
        <v>53.500000000000007</v>
      </c>
    </row>
    <row r="25" spans="1:13" x14ac:dyDescent="0.2">
      <c r="L25" s="8"/>
      <c r="M25" s="8"/>
    </row>
    <row r="26" spans="1:13" x14ac:dyDescent="0.2">
      <c r="A26" s="1" t="s">
        <v>7</v>
      </c>
      <c r="L26" s="8"/>
      <c r="M26" s="8"/>
    </row>
    <row r="27" spans="1:13" x14ac:dyDescent="0.2">
      <c r="A27" t="s">
        <v>2</v>
      </c>
      <c r="C27">
        <v>2.7</v>
      </c>
      <c r="D27">
        <v>2.4</v>
      </c>
      <c r="E27">
        <v>2.4</v>
      </c>
      <c r="F27">
        <v>2.4</v>
      </c>
      <c r="G27">
        <v>2.4</v>
      </c>
      <c r="H27">
        <v>2.1</v>
      </c>
      <c r="I27" s="5">
        <f>(G27-C27)/AVERAGE(D27,H27)</f>
        <v>-0.13333333333333344</v>
      </c>
      <c r="J27" s="5">
        <f>(G27-E27)/AVERAGE(F27,H27)</f>
        <v>0</v>
      </c>
      <c r="K27" s="5" t="s">
        <v>26</v>
      </c>
      <c r="L27" s="8"/>
      <c r="M27" s="8"/>
    </row>
    <row r="28" spans="1:13" x14ac:dyDescent="0.2">
      <c r="A28" t="s">
        <v>3</v>
      </c>
      <c r="B28" t="s">
        <v>18</v>
      </c>
      <c r="C28">
        <v>-1.4</v>
      </c>
      <c r="D28">
        <v>2.4</v>
      </c>
      <c r="E28">
        <v>-1.3</v>
      </c>
      <c r="F28">
        <v>2.4</v>
      </c>
      <c r="G28">
        <v>0</v>
      </c>
      <c r="H28">
        <v>2.5</v>
      </c>
      <c r="L28" s="8"/>
      <c r="M28" s="8"/>
    </row>
    <row r="29" spans="1:13" x14ac:dyDescent="0.2">
      <c r="A29" t="s">
        <v>4</v>
      </c>
      <c r="B29" t="s">
        <v>18</v>
      </c>
      <c r="C29">
        <v>-0.6</v>
      </c>
      <c r="D29">
        <v>1.4</v>
      </c>
      <c r="E29">
        <v>-0.3</v>
      </c>
      <c r="F29">
        <v>1.2</v>
      </c>
      <c r="L29" s="8"/>
      <c r="M29" s="8"/>
    </row>
    <row r="30" spans="1:13" x14ac:dyDescent="0.2">
      <c r="A30" t="s">
        <v>34</v>
      </c>
      <c r="B30" t="s">
        <v>17</v>
      </c>
      <c r="C30" s="2">
        <f>C27+C28</f>
        <v>1.3000000000000003</v>
      </c>
      <c r="D30" s="3">
        <f>D28</f>
        <v>2.4</v>
      </c>
      <c r="E30" s="2">
        <f>E27+E28</f>
        <v>1.0999999999999999</v>
      </c>
      <c r="F30" s="3">
        <f>F28</f>
        <v>2.4</v>
      </c>
      <c r="G30" s="2">
        <f>G27+G28</f>
        <v>2.4</v>
      </c>
      <c r="H30" s="3">
        <f>H28</f>
        <v>2.5</v>
      </c>
      <c r="I30" s="5">
        <f t="shared" ref="I30" si="3">(G30-C30)/AVERAGE(D30,H30)</f>
        <v>0.44897959183673453</v>
      </c>
      <c r="J30" s="5">
        <f t="shared" ref="J30" si="4">(G30-E30)/AVERAGE(F30,H30)</f>
        <v>0.53061224489795922</v>
      </c>
      <c r="K30" s="5" t="s">
        <v>25</v>
      </c>
      <c r="L30" s="8"/>
      <c r="M30" s="8"/>
    </row>
    <row r="31" spans="1:13" x14ac:dyDescent="0.2">
      <c r="A31" t="s">
        <v>35</v>
      </c>
      <c r="B31" t="s">
        <v>23</v>
      </c>
      <c r="C31" s="2">
        <f>C27+C29</f>
        <v>2.1</v>
      </c>
      <c r="D31" s="3">
        <f>D29</f>
        <v>1.4</v>
      </c>
      <c r="E31" s="2">
        <f>E27+E29</f>
        <v>2.1</v>
      </c>
      <c r="F31" s="3">
        <f>F29</f>
        <v>1.2</v>
      </c>
      <c r="G31" s="4">
        <f>G27</f>
        <v>2.4</v>
      </c>
      <c r="H31" s="4">
        <f>H27</f>
        <v>2.1</v>
      </c>
      <c r="I31" s="6">
        <f>(G31-C31)/AVERAGE(D31,H31)</f>
        <v>0.17142857142857132</v>
      </c>
      <c r="J31" s="6">
        <f>(G31-E31)/AVERAGE(F31,H31)</f>
        <v>0.18181818181818171</v>
      </c>
      <c r="K31" s="6" t="s">
        <v>26</v>
      </c>
      <c r="L31" s="8"/>
      <c r="M31" s="8"/>
    </row>
    <row r="32" spans="1:13" x14ac:dyDescent="0.2">
      <c r="A32" t="s">
        <v>36</v>
      </c>
      <c r="B32" t="s">
        <v>24</v>
      </c>
      <c r="C32" s="2">
        <f>C27+C29</f>
        <v>2.1</v>
      </c>
      <c r="D32" s="3">
        <f>D29</f>
        <v>1.4</v>
      </c>
      <c r="E32" s="2">
        <f>E27+E29</f>
        <v>2.1</v>
      </c>
      <c r="F32" s="3">
        <f>F29</f>
        <v>1.2</v>
      </c>
      <c r="G32" s="4">
        <f>G27+G28</f>
        <v>2.4</v>
      </c>
      <c r="H32" s="4">
        <f>H28</f>
        <v>2.5</v>
      </c>
      <c r="I32" s="6">
        <f>(G32-C32)/AVERAGE(D32,H32)</f>
        <v>0.15384615384615377</v>
      </c>
      <c r="J32" s="6">
        <f>(G32-E32)/AVERAGE(F32,H32)</f>
        <v>0.16216216216216206</v>
      </c>
      <c r="K32" s="6" t="s">
        <v>26</v>
      </c>
      <c r="L32" s="8"/>
      <c r="M32" s="8"/>
    </row>
    <row r="33" spans="1:15" x14ac:dyDescent="0.2">
      <c r="A33" t="s">
        <v>5</v>
      </c>
      <c r="C33">
        <v>47.2</v>
      </c>
      <c r="E33">
        <v>58</v>
      </c>
      <c r="G33">
        <v>36.799999999999997</v>
      </c>
      <c r="L33" s="8">
        <f>C33-G33</f>
        <v>10.400000000000006</v>
      </c>
      <c r="M33" s="8">
        <f>E33-G33</f>
        <v>21.200000000000003</v>
      </c>
    </row>
    <row r="34" spans="1:15" x14ac:dyDescent="0.2">
      <c r="A34" t="s">
        <v>16</v>
      </c>
      <c r="C34">
        <v>19.100000000000001</v>
      </c>
      <c r="E34">
        <v>0.7</v>
      </c>
      <c r="L34" s="8"/>
      <c r="M34" s="8"/>
    </row>
    <row r="35" spans="1:15" ht="50" x14ac:dyDescent="0.3">
      <c r="A35" t="s">
        <v>32</v>
      </c>
      <c r="B35" t="s">
        <v>31</v>
      </c>
      <c r="C35" s="9">
        <f>C33+C34</f>
        <v>66.300000000000011</v>
      </c>
      <c r="E35" s="2">
        <f>E33+E34</f>
        <v>58.7</v>
      </c>
      <c r="G35" s="4">
        <f>G33</f>
        <v>36.799999999999997</v>
      </c>
      <c r="L35" s="11">
        <f>C35-G35</f>
        <v>29.500000000000014</v>
      </c>
      <c r="M35" s="11">
        <f>E35-G35</f>
        <v>21.900000000000006</v>
      </c>
      <c r="O35" s="10" t="s">
        <v>33</v>
      </c>
    </row>
    <row r="36" spans="1:15" x14ac:dyDescent="0.2">
      <c r="L36" s="8"/>
      <c r="M36" s="8"/>
    </row>
    <row r="37" spans="1:15" x14ac:dyDescent="0.2">
      <c r="A37" s="1" t="s">
        <v>8</v>
      </c>
      <c r="L37" s="8"/>
      <c r="M37" s="8"/>
    </row>
    <row r="38" spans="1:15" x14ac:dyDescent="0.2">
      <c r="A38" t="s">
        <v>2</v>
      </c>
      <c r="C38">
        <v>3</v>
      </c>
      <c r="D38">
        <v>0.8</v>
      </c>
      <c r="E38">
        <v>2.9</v>
      </c>
      <c r="F38">
        <v>0.8</v>
      </c>
      <c r="G38">
        <v>3</v>
      </c>
      <c r="H38">
        <v>1</v>
      </c>
      <c r="I38" s="5">
        <f>(G38-C38)/AVERAGE(D38,H38)</f>
        <v>0</v>
      </c>
      <c r="J38" s="5">
        <f>(G38-E38)/AVERAGE(F38,H38)</f>
        <v>0.1111111111111112</v>
      </c>
      <c r="K38" s="5" t="s">
        <v>26</v>
      </c>
      <c r="L38" s="8"/>
      <c r="M38" s="8"/>
    </row>
    <row r="39" spans="1:15" x14ac:dyDescent="0.2">
      <c r="A39" t="s">
        <v>3</v>
      </c>
      <c r="B39" t="s">
        <v>18</v>
      </c>
      <c r="C39">
        <v>-1</v>
      </c>
      <c r="D39">
        <v>0.8</v>
      </c>
      <c r="E39">
        <v>-0.7</v>
      </c>
      <c r="F39">
        <v>0.7</v>
      </c>
      <c r="G39">
        <v>-0.2</v>
      </c>
      <c r="H39">
        <v>0.6</v>
      </c>
      <c r="L39" s="8"/>
      <c r="M39" s="8"/>
    </row>
    <row r="40" spans="1:15" x14ac:dyDescent="0.2">
      <c r="A40" t="s">
        <v>4</v>
      </c>
      <c r="B40" t="s">
        <v>18</v>
      </c>
      <c r="C40">
        <v>-0.3</v>
      </c>
      <c r="D40">
        <v>0.5</v>
      </c>
      <c r="E40">
        <v>-0.3</v>
      </c>
      <c r="F40">
        <v>0.6</v>
      </c>
      <c r="L40" s="8"/>
      <c r="M40" s="8"/>
    </row>
    <row r="41" spans="1:15" x14ac:dyDescent="0.2">
      <c r="A41" t="s">
        <v>34</v>
      </c>
      <c r="B41" t="s">
        <v>17</v>
      </c>
      <c r="C41" s="2">
        <f>C38+C39</f>
        <v>2</v>
      </c>
      <c r="D41" s="3">
        <f>D39</f>
        <v>0.8</v>
      </c>
      <c r="E41" s="2">
        <f>E38+E39</f>
        <v>2.2000000000000002</v>
      </c>
      <c r="F41" s="3">
        <f>F39</f>
        <v>0.7</v>
      </c>
      <c r="G41" s="2">
        <f>G38+G39</f>
        <v>2.8</v>
      </c>
      <c r="H41" s="3">
        <f>H39</f>
        <v>0.6</v>
      </c>
      <c r="I41" s="5">
        <f t="shared" ref="I41" si="5">(G41-C41)/AVERAGE(D41,H41)</f>
        <v>1.1428571428571426</v>
      </c>
      <c r="J41" s="5">
        <f t="shared" ref="J41" si="6">(G41-E41)/AVERAGE(F41,H41)</f>
        <v>0.92307692307692268</v>
      </c>
      <c r="K41" s="5" t="s">
        <v>25</v>
      </c>
      <c r="L41" s="8"/>
      <c r="M41" s="8"/>
    </row>
    <row r="42" spans="1:15" x14ac:dyDescent="0.2">
      <c r="A42" t="s">
        <v>35</v>
      </c>
      <c r="B42" t="s">
        <v>23</v>
      </c>
      <c r="C42" s="2">
        <f>C38+C40</f>
        <v>2.7</v>
      </c>
      <c r="D42" s="3">
        <f>D40</f>
        <v>0.5</v>
      </c>
      <c r="E42" s="2">
        <f>E38+E40</f>
        <v>2.6</v>
      </c>
      <c r="F42" s="3">
        <f>F40</f>
        <v>0.6</v>
      </c>
      <c r="G42" s="4">
        <f>G38</f>
        <v>3</v>
      </c>
      <c r="H42" s="4">
        <f>H38</f>
        <v>1</v>
      </c>
      <c r="I42" s="6">
        <f>(G42-C42)/AVERAGE(D42,H42)</f>
        <v>0.39999999999999974</v>
      </c>
      <c r="J42" s="6">
        <f>(G42-E42)/AVERAGE(F42,H42)</f>
        <v>0.49999999999999989</v>
      </c>
      <c r="K42" s="6" t="s">
        <v>25</v>
      </c>
      <c r="L42" s="8"/>
      <c r="M42" s="8"/>
    </row>
    <row r="43" spans="1:15" x14ac:dyDescent="0.2">
      <c r="A43" t="s">
        <v>36</v>
      </c>
      <c r="B43" t="s">
        <v>24</v>
      </c>
      <c r="C43" s="2">
        <f>C38+C40</f>
        <v>2.7</v>
      </c>
      <c r="D43" s="3">
        <f>D40</f>
        <v>0.5</v>
      </c>
      <c r="E43" s="2">
        <f>E38+E40</f>
        <v>2.6</v>
      </c>
      <c r="F43" s="3">
        <f>F40</f>
        <v>0.6</v>
      </c>
      <c r="G43" s="4">
        <f>G38+G39</f>
        <v>2.8</v>
      </c>
      <c r="H43" s="4">
        <f>H39</f>
        <v>0.6</v>
      </c>
      <c r="I43" s="6">
        <f>(G43-C43)/AVERAGE(D43,H43)</f>
        <v>0.18181818181818116</v>
      </c>
      <c r="J43" s="6">
        <f>(G43-E43)/AVERAGE(F43,H43)</f>
        <v>0.33333333333333293</v>
      </c>
      <c r="K43" s="6" t="s">
        <v>27</v>
      </c>
      <c r="L43" s="8"/>
      <c r="M43" s="8"/>
    </row>
    <row r="44" spans="1:15" x14ac:dyDescent="0.2">
      <c r="A44" t="s">
        <v>5</v>
      </c>
      <c r="C44">
        <v>49.4</v>
      </c>
      <c r="E44">
        <v>45.7</v>
      </c>
      <c r="G44">
        <v>25.4</v>
      </c>
      <c r="L44" s="8">
        <f>C44-G44</f>
        <v>24</v>
      </c>
      <c r="M44" s="8">
        <f>E44-G44</f>
        <v>20.300000000000004</v>
      </c>
    </row>
    <row r="45" spans="1:15" x14ac:dyDescent="0.2">
      <c r="A45" t="s">
        <v>16</v>
      </c>
      <c r="C45">
        <v>16.899999999999999</v>
      </c>
      <c r="E45">
        <v>15.2</v>
      </c>
      <c r="L45" s="8"/>
      <c r="M45" s="8"/>
    </row>
    <row r="46" spans="1:15" x14ac:dyDescent="0.2">
      <c r="A46" t="s">
        <v>32</v>
      </c>
      <c r="B46" t="s">
        <v>31</v>
      </c>
      <c r="C46" s="2">
        <f>C44+C45</f>
        <v>66.3</v>
      </c>
      <c r="E46" s="2">
        <f>E44+E45</f>
        <v>60.900000000000006</v>
      </c>
      <c r="G46" s="4">
        <f>G44</f>
        <v>25.4</v>
      </c>
      <c r="L46" s="11">
        <f>C46-G46</f>
        <v>40.9</v>
      </c>
      <c r="M46" s="11">
        <f>E46-G46</f>
        <v>35.500000000000007</v>
      </c>
    </row>
    <row r="47" spans="1:15" x14ac:dyDescent="0.2">
      <c r="L47" s="8"/>
      <c r="M47" s="8"/>
    </row>
    <row r="48" spans="1:15" x14ac:dyDescent="0.2">
      <c r="A48" s="1" t="s">
        <v>9</v>
      </c>
      <c r="L48" s="8"/>
      <c r="M48" s="8"/>
    </row>
    <row r="49" spans="1:13" x14ac:dyDescent="0.2">
      <c r="A49" t="s">
        <v>2</v>
      </c>
      <c r="C49">
        <v>28.4</v>
      </c>
      <c r="D49">
        <v>9.6999999999999993</v>
      </c>
      <c r="E49">
        <v>27.1</v>
      </c>
      <c r="F49">
        <v>10</v>
      </c>
      <c r="G49">
        <v>27.7</v>
      </c>
      <c r="H49">
        <v>9.5</v>
      </c>
      <c r="I49" s="5">
        <f>(G49-C49)/AVERAGE(D49,H49)</f>
        <v>-7.2916666666666602E-2</v>
      </c>
      <c r="J49" s="5">
        <f>(G49-E49)/AVERAGE(F49,H49)</f>
        <v>6.153846153846132E-2</v>
      </c>
      <c r="K49" s="5" t="s">
        <v>26</v>
      </c>
      <c r="L49" s="8"/>
      <c r="M49" s="8"/>
    </row>
    <row r="50" spans="1:13" x14ac:dyDescent="0.2">
      <c r="A50" t="s">
        <v>3</v>
      </c>
      <c r="B50" t="s">
        <v>18</v>
      </c>
      <c r="C50">
        <v>-12.6</v>
      </c>
      <c r="D50">
        <v>9.9</v>
      </c>
      <c r="E50">
        <v>-11.4</v>
      </c>
      <c r="F50">
        <v>10</v>
      </c>
      <c r="G50">
        <v>-3.7</v>
      </c>
      <c r="H50">
        <v>10.5</v>
      </c>
      <c r="L50" s="8"/>
      <c r="M50" s="8"/>
    </row>
    <row r="51" spans="1:13" x14ac:dyDescent="0.2">
      <c r="A51" t="s">
        <v>4</v>
      </c>
      <c r="B51" t="s">
        <v>18</v>
      </c>
      <c r="C51">
        <v>-4.4000000000000004</v>
      </c>
      <c r="D51">
        <v>7.4</v>
      </c>
      <c r="E51">
        <v>-3.3</v>
      </c>
      <c r="F51">
        <v>6.3</v>
      </c>
      <c r="L51" s="8"/>
      <c r="M51" s="8"/>
    </row>
    <row r="52" spans="1:13" x14ac:dyDescent="0.2">
      <c r="A52" t="s">
        <v>34</v>
      </c>
      <c r="B52" t="s">
        <v>17</v>
      </c>
      <c r="C52" s="2">
        <f>C49+C50</f>
        <v>15.799999999999999</v>
      </c>
      <c r="D52" s="3">
        <f>D50</f>
        <v>9.9</v>
      </c>
      <c r="E52" s="2">
        <f>E49+E50</f>
        <v>15.700000000000001</v>
      </c>
      <c r="F52" s="3">
        <f>F50</f>
        <v>10</v>
      </c>
      <c r="G52" s="2">
        <f>G49+G50</f>
        <v>24</v>
      </c>
      <c r="H52" s="3">
        <f>H50</f>
        <v>10.5</v>
      </c>
      <c r="I52" s="5">
        <f t="shared" ref="I52" si="7">(G52-C52)/AVERAGE(D52,H52)</f>
        <v>0.80392156862745112</v>
      </c>
      <c r="J52" s="5">
        <f t="shared" ref="J52" si="8">(G52-E52)/AVERAGE(F52,H52)</f>
        <v>0.80975609756097555</v>
      </c>
      <c r="K52" s="5" t="s">
        <v>25</v>
      </c>
      <c r="L52" s="8"/>
      <c r="M52" s="8"/>
    </row>
    <row r="53" spans="1:13" x14ac:dyDescent="0.2">
      <c r="A53" t="s">
        <v>35</v>
      </c>
      <c r="B53" t="s">
        <v>23</v>
      </c>
      <c r="C53" s="2">
        <f>C49+C51</f>
        <v>24</v>
      </c>
      <c r="D53" s="3">
        <f>D51</f>
        <v>7.4</v>
      </c>
      <c r="E53" s="2">
        <f>E49+E51</f>
        <v>23.8</v>
      </c>
      <c r="F53" s="3">
        <f>F51</f>
        <v>6.3</v>
      </c>
      <c r="G53" s="4">
        <f>G49</f>
        <v>27.7</v>
      </c>
      <c r="H53" s="4">
        <f>H49</f>
        <v>9.5</v>
      </c>
      <c r="I53" s="6">
        <f>(G53-C53)/AVERAGE(D53,H53)</f>
        <v>0.43786982248520706</v>
      </c>
      <c r="J53" s="6">
        <f>(G53-E53)/AVERAGE(F53,H53)</f>
        <v>0.49367088607594917</v>
      </c>
      <c r="K53" s="6" t="s">
        <v>25</v>
      </c>
      <c r="L53" s="8"/>
      <c r="M53" s="8"/>
    </row>
    <row r="54" spans="1:13" x14ac:dyDescent="0.2">
      <c r="A54" t="s">
        <v>36</v>
      </c>
      <c r="B54" t="s">
        <v>24</v>
      </c>
      <c r="C54" s="2">
        <f>C49+C51</f>
        <v>24</v>
      </c>
      <c r="D54" s="3">
        <f>D51</f>
        <v>7.4</v>
      </c>
      <c r="E54" s="2">
        <f>E49+E51</f>
        <v>23.8</v>
      </c>
      <c r="F54" s="3">
        <f>F51</f>
        <v>6.3</v>
      </c>
      <c r="G54" s="4">
        <f>G49+G50</f>
        <v>24</v>
      </c>
      <c r="H54" s="4">
        <f>H50</f>
        <v>10.5</v>
      </c>
      <c r="I54" s="6">
        <f>(G54-C54)/AVERAGE(D54,H54)</f>
        <v>0</v>
      </c>
      <c r="J54" s="6">
        <f>(G54-E54)/AVERAGE(F54,H54)</f>
        <v>2.3809523809523725E-2</v>
      </c>
      <c r="K54" s="6" t="s">
        <v>26</v>
      </c>
      <c r="L54" s="8"/>
      <c r="M54" s="8"/>
    </row>
    <row r="55" spans="1:13" x14ac:dyDescent="0.2">
      <c r="A55" t="s">
        <v>5</v>
      </c>
      <c r="C55">
        <v>47.8</v>
      </c>
      <c r="E55">
        <v>40.6</v>
      </c>
      <c r="G55">
        <v>14.7</v>
      </c>
      <c r="L55" s="8">
        <f>C55-G55</f>
        <v>33.099999999999994</v>
      </c>
      <c r="M55" s="8">
        <f>E55-G55</f>
        <v>25.900000000000002</v>
      </c>
    </row>
    <row r="56" spans="1:13" x14ac:dyDescent="0.2">
      <c r="A56" t="s">
        <v>16</v>
      </c>
      <c r="C56">
        <v>19.600000000000001</v>
      </c>
      <c r="E56">
        <v>19.600000000000001</v>
      </c>
      <c r="L56" s="8"/>
      <c r="M56" s="8"/>
    </row>
    <row r="57" spans="1:13" x14ac:dyDescent="0.2">
      <c r="A57" t="s">
        <v>32</v>
      </c>
      <c r="B57" t="s">
        <v>31</v>
      </c>
      <c r="C57" s="2">
        <f>C55+C56</f>
        <v>67.400000000000006</v>
      </c>
      <c r="E57" s="2">
        <f>E55+E56</f>
        <v>60.2</v>
      </c>
      <c r="G57" s="4">
        <f>G55</f>
        <v>14.7</v>
      </c>
      <c r="L57" s="11">
        <f>C57-G57</f>
        <v>52.7</v>
      </c>
      <c r="M57" s="11">
        <f>E57-G57</f>
        <v>45.5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EF4E0-3BF2-0449-9E2A-9697DFCE565C}">
  <dimension ref="A1:L31"/>
  <sheetViews>
    <sheetView tabSelected="1" zoomScale="150" zoomScaleNormal="150" workbookViewId="0">
      <pane xSplit="2" topLeftCell="C1" activePane="topRight" state="frozen"/>
      <selection pane="topRight" activeCell="K19" sqref="K19"/>
    </sheetView>
  </sheetViews>
  <sheetFormatPr baseColWidth="10" defaultColWidth="8.83203125" defaultRowHeight="15" x14ac:dyDescent="0.2"/>
  <cols>
    <col min="1" max="1" width="32" customWidth="1"/>
    <col min="2" max="3" width="20.33203125" customWidth="1"/>
    <col min="6" max="8" width="10.33203125" customWidth="1"/>
    <col min="12" max="12" width="55.83203125" customWidth="1"/>
  </cols>
  <sheetData>
    <row r="1" spans="1:12" x14ac:dyDescent="0.2">
      <c r="A1" s="12" t="s">
        <v>46</v>
      </c>
      <c r="B1" s="12" t="s">
        <v>52</v>
      </c>
      <c r="C1" s="12" t="s">
        <v>45</v>
      </c>
      <c r="D1" s="13" t="s">
        <v>37</v>
      </c>
      <c r="E1" s="13" t="s">
        <v>38</v>
      </c>
      <c r="F1" s="13" t="s">
        <v>44</v>
      </c>
      <c r="G1" s="13" t="s">
        <v>39</v>
      </c>
      <c r="H1" s="13" t="s">
        <v>40</v>
      </c>
      <c r="I1" s="13" t="s">
        <v>43</v>
      </c>
      <c r="J1" s="13" t="s">
        <v>41</v>
      </c>
      <c r="K1" s="13" t="s">
        <v>42</v>
      </c>
      <c r="L1" s="13" t="s">
        <v>53</v>
      </c>
    </row>
    <row r="2" spans="1:12" x14ac:dyDescent="0.2">
      <c r="A2" s="12" t="s">
        <v>47</v>
      </c>
      <c r="B2" s="12" t="s">
        <v>2</v>
      </c>
      <c r="C2" s="12">
        <v>163</v>
      </c>
      <c r="D2" s="14">
        <v>24.7</v>
      </c>
      <c r="E2" s="14">
        <v>5.4</v>
      </c>
      <c r="F2" s="12">
        <v>128</v>
      </c>
      <c r="G2" s="14">
        <v>24.2</v>
      </c>
      <c r="H2" s="14">
        <v>5.2</v>
      </c>
      <c r="I2" s="12">
        <v>68</v>
      </c>
      <c r="J2" s="14">
        <v>23.3</v>
      </c>
      <c r="K2" s="14">
        <v>4.9000000000000004</v>
      </c>
    </row>
    <row r="3" spans="1:12" x14ac:dyDescent="0.2">
      <c r="A3" s="12" t="s">
        <v>47</v>
      </c>
      <c r="B3" s="12" t="s">
        <v>34</v>
      </c>
      <c r="C3" s="12">
        <v>163</v>
      </c>
      <c r="D3" s="15">
        <v>14.399999999999999</v>
      </c>
      <c r="E3" s="16">
        <v>8</v>
      </c>
      <c r="F3" s="12">
        <v>128</v>
      </c>
      <c r="G3" s="15">
        <v>14.2</v>
      </c>
      <c r="H3" s="16">
        <v>7.9</v>
      </c>
      <c r="I3" s="12">
        <v>68</v>
      </c>
      <c r="J3" s="15">
        <v>21.5</v>
      </c>
      <c r="K3" s="16">
        <v>7.6</v>
      </c>
    </row>
    <row r="4" spans="1:12" x14ac:dyDescent="0.2">
      <c r="A4" s="12" t="s">
        <v>47</v>
      </c>
      <c r="B4" s="12" t="s">
        <v>35</v>
      </c>
      <c r="C4" s="12">
        <v>163</v>
      </c>
      <c r="D4" s="15">
        <v>22.599999999999998</v>
      </c>
      <c r="E4" s="16">
        <v>5.8</v>
      </c>
      <c r="F4" s="12">
        <v>128</v>
      </c>
      <c r="G4" s="15">
        <v>22.9</v>
      </c>
      <c r="H4" s="16">
        <v>5.6</v>
      </c>
      <c r="I4" s="12">
        <v>68</v>
      </c>
      <c r="J4" s="17">
        <v>23.3</v>
      </c>
      <c r="K4" s="17">
        <v>4.9000000000000004</v>
      </c>
    </row>
    <row r="5" spans="1:12" x14ac:dyDescent="0.2">
      <c r="A5" s="12" t="s">
        <v>47</v>
      </c>
      <c r="B5" s="12" t="s">
        <v>36</v>
      </c>
      <c r="C5" s="12">
        <v>163</v>
      </c>
      <c r="D5" s="15">
        <v>22.599999999999998</v>
      </c>
      <c r="E5" s="16">
        <v>5.8</v>
      </c>
      <c r="F5" s="12">
        <v>128</v>
      </c>
      <c r="G5" s="15">
        <v>22.9</v>
      </c>
      <c r="H5" s="16">
        <v>5.6</v>
      </c>
      <c r="I5" s="12">
        <v>68</v>
      </c>
      <c r="J5" s="17">
        <v>21.5</v>
      </c>
      <c r="K5" s="17">
        <v>7.6</v>
      </c>
    </row>
    <row r="6" spans="1:12" x14ac:dyDescent="0.2">
      <c r="A6" s="12" t="s">
        <v>47</v>
      </c>
      <c r="B6" s="12" t="s">
        <v>5</v>
      </c>
      <c r="C6" s="12">
        <v>163</v>
      </c>
      <c r="D6" s="14">
        <v>46</v>
      </c>
      <c r="E6" s="14"/>
      <c r="F6" s="12">
        <v>128</v>
      </c>
      <c r="G6" s="14">
        <v>48.6</v>
      </c>
      <c r="H6" s="14"/>
      <c r="I6" s="12">
        <v>68</v>
      </c>
      <c r="J6" s="14">
        <v>7.4</v>
      </c>
      <c r="K6" s="14"/>
    </row>
    <row r="7" spans="1:12" x14ac:dyDescent="0.2">
      <c r="A7" s="12" t="s">
        <v>47</v>
      </c>
      <c r="B7" s="12" t="s">
        <v>32</v>
      </c>
      <c r="C7" s="12">
        <v>163</v>
      </c>
      <c r="D7" s="15">
        <v>60.1</v>
      </c>
      <c r="E7" s="14"/>
      <c r="F7" s="12">
        <v>128</v>
      </c>
      <c r="G7" s="15">
        <v>53.6</v>
      </c>
      <c r="H7" s="14"/>
      <c r="I7" s="12">
        <v>68</v>
      </c>
      <c r="J7" s="17">
        <v>7.4</v>
      </c>
      <c r="K7" s="14"/>
      <c r="L7" t="s">
        <v>54</v>
      </c>
    </row>
    <row r="8" spans="1:12" x14ac:dyDescent="0.2">
      <c r="A8" s="12" t="s">
        <v>48</v>
      </c>
      <c r="B8" s="12" t="s">
        <v>2</v>
      </c>
      <c r="C8" s="12">
        <v>163</v>
      </c>
      <c r="D8" s="14">
        <v>5.4</v>
      </c>
      <c r="E8" s="14">
        <v>0.7</v>
      </c>
      <c r="F8" s="12">
        <v>128</v>
      </c>
      <c r="G8" s="14">
        <v>5.2</v>
      </c>
      <c r="H8" s="14">
        <v>0.7</v>
      </c>
      <c r="I8" s="12">
        <v>68</v>
      </c>
      <c r="J8" s="14">
        <v>5.2</v>
      </c>
      <c r="K8" s="14">
        <v>0.6</v>
      </c>
    </row>
    <row r="9" spans="1:12" x14ac:dyDescent="0.2">
      <c r="A9" s="12" t="s">
        <v>48</v>
      </c>
      <c r="B9" s="12" t="s">
        <v>34</v>
      </c>
      <c r="C9" s="12">
        <v>163</v>
      </c>
      <c r="D9" s="15">
        <v>3.7</v>
      </c>
      <c r="E9" s="16">
        <v>1.2</v>
      </c>
      <c r="F9" s="12">
        <v>128</v>
      </c>
      <c r="G9" s="15">
        <v>3.8000000000000003</v>
      </c>
      <c r="H9" s="16">
        <v>1.2</v>
      </c>
      <c r="I9" s="12">
        <v>68</v>
      </c>
      <c r="J9" s="15">
        <v>4.8</v>
      </c>
      <c r="K9" s="16">
        <v>1</v>
      </c>
    </row>
    <row r="10" spans="1:12" x14ac:dyDescent="0.2">
      <c r="A10" s="12" t="s">
        <v>48</v>
      </c>
      <c r="B10" s="12" t="s">
        <v>35</v>
      </c>
      <c r="C10" s="12">
        <v>163</v>
      </c>
      <c r="D10" s="15">
        <v>4.7</v>
      </c>
      <c r="E10" s="16">
        <v>1.2</v>
      </c>
      <c r="F10" s="12">
        <v>128</v>
      </c>
      <c r="G10" s="15">
        <v>4.6000000000000005</v>
      </c>
      <c r="H10" s="16">
        <v>1.1000000000000001</v>
      </c>
      <c r="I10" s="12">
        <v>68</v>
      </c>
      <c r="J10" s="17">
        <v>5.2</v>
      </c>
      <c r="K10" s="17">
        <v>0.6</v>
      </c>
    </row>
    <row r="11" spans="1:12" x14ac:dyDescent="0.2">
      <c r="A11" s="12" t="s">
        <v>48</v>
      </c>
      <c r="B11" s="12" t="s">
        <v>36</v>
      </c>
      <c r="C11" s="12">
        <v>163</v>
      </c>
      <c r="D11" s="15">
        <v>4.7</v>
      </c>
      <c r="E11" s="16">
        <v>1.2</v>
      </c>
      <c r="F11" s="12">
        <v>128</v>
      </c>
      <c r="G11" s="15">
        <v>4.6000000000000005</v>
      </c>
      <c r="H11" s="16">
        <v>1.1000000000000001</v>
      </c>
      <c r="I11" s="12">
        <v>68</v>
      </c>
      <c r="J11" s="17">
        <v>4.8</v>
      </c>
      <c r="K11" s="17">
        <v>1</v>
      </c>
    </row>
    <row r="12" spans="1:12" x14ac:dyDescent="0.2">
      <c r="A12" s="12" t="s">
        <v>48</v>
      </c>
      <c r="B12" s="12" t="s">
        <v>5</v>
      </c>
      <c r="C12" s="12">
        <v>163</v>
      </c>
      <c r="D12" s="14">
        <v>49.7</v>
      </c>
      <c r="E12" s="14"/>
      <c r="F12" s="12">
        <v>128</v>
      </c>
      <c r="G12" s="14">
        <v>39.1</v>
      </c>
      <c r="H12" s="14"/>
      <c r="I12" s="12">
        <v>68</v>
      </c>
      <c r="J12" s="14">
        <v>7.4</v>
      </c>
      <c r="K12" s="14"/>
    </row>
    <row r="13" spans="1:12" x14ac:dyDescent="0.2">
      <c r="A13" s="12" t="s">
        <v>48</v>
      </c>
      <c r="B13" s="12" t="s">
        <v>32</v>
      </c>
      <c r="C13" s="12">
        <v>163</v>
      </c>
      <c r="D13" s="15">
        <v>68.7</v>
      </c>
      <c r="E13" s="14"/>
      <c r="F13" s="12">
        <v>128</v>
      </c>
      <c r="G13" s="15">
        <v>60.900000000000006</v>
      </c>
      <c r="H13" s="14"/>
      <c r="I13" s="12">
        <v>68</v>
      </c>
      <c r="J13" s="17">
        <v>7.4</v>
      </c>
      <c r="K13" s="14"/>
      <c r="L13" t="s">
        <v>54</v>
      </c>
    </row>
    <row r="14" spans="1:12" x14ac:dyDescent="0.2">
      <c r="A14" s="12" t="s">
        <v>49</v>
      </c>
      <c r="B14" s="12" t="s">
        <v>2</v>
      </c>
      <c r="C14" s="12">
        <v>163</v>
      </c>
      <c r="D14" s="14">
        <v>2.7</v>
      </c>
      <c r="E14" s="14">
        <v>2.4</v>
      </c>
      <c r="F14" s="12">
        <v>128</v>
      </c>
      <c r="G14" s="14">
        <v>2.4</v>
      </c>
      <c r="H14" s="14">
        <v>2.4</v>
      </c>
      <c r="I14" s="12">
        <v>68</v>
      </c>
      <c r="J14" s="14">
        <v>2.4</v>
      </c>
      <c r="K14" s="14">
        <v>2.1</v>
      </c>
    </row>
    <row r="15" spans="1:12" x14ac:dyDescent="0.2">
      <c r="A15" s="12" t="s">
        <v>49</v>
      </c>
      <c r="B15" s="12" t="s">
        <v>34</v>
      </c>
      <c r="C15" s="12">
        <v>163</v>
      </c>
      <c r="D15" s="15">
        <v>1.3000000000000003</v>
      </c>
      <c r="E15" s="16">
        <v>2.4</v>
      </c>
      <c r="F15" s="12">
        <v>128</v>
      </c>
      <c r="G15" s="15">
        <v>1.0999999999999999</v>
      </c>
      <c r="H15" s="16">
        <v>2.4</v>
      </c>
      <c r="I15" s="12">
        <v>68</v>
      </c>
      <c r="J15" s="15">
        <v>2.4</v>
      </c>
      <c r="K15" s="16">
        <v>2.5</v>
      </c>
    </row>
    <row r="16" spans="1:12" x14ac:dyDescent="0.2">
      <c r="A16" s="12" t="s">
        <v>49</v>
      </c>
      <c r="B16" s="12" t="s">
        <v>35</v>
      </c>
      <c r="C16" s="12">
        <v>163</v>
      </c>
      <c r="D16" s="15">
        <v>2.1</v>
      </c>
      <c r="E16" s="16">
        <v>1.4</v>
      </c>
      <c r="F16" s="12">
        <v>128</v>
      </c>
      <c r="G16" s="15">
        <v>2.1</v>
      </c>
      <c r="H16" s="16">
        <v>1.2</v>
      </c>
      <c r="I16" s="12">
        <v>68</v>
      </c>
      <c r="J16" s="17">
        <v>2.4</v>
      </c>
      <c r="K16" s="17">
        <v>2.1</v>
      </c>
    </row>
    <row r="17" spans="1:12" x14ac:dyDescent="0.2">
      <c r="A17" s="12" t="s">
        <v>49</v>
      </c>
      <c r="B17" s="12" t="s">
        <v>36</v>
      </c>
      <c r="C17" s="12">
        <v>163</v>
      </c>
      <c r="D17" s="15">
        <v>2.1</v>
      </c>
      <c r="E17" s="16">
        <v>1.4</v>
      </c>
      <c r="F17" s="12">
        <v>128</v>
      </c>
      <c r="G17" s="15">
        <v>2.1</v>
      </c>
      <c r="H17" s="16">
        <v>1.2</v>
      </c>
      <c r="I17" s="12">
        <v>68</v>
      </c>
      <c r="J17" s="17">
        <v>2.4</v>
      </c>
      <c r="K17" s="17">
        <v>2.5</v>
      </c>
    </row>
    <row r="18" spans="1:12" x14ac:dyDescent="0.2">
      <c r="A18" s="12" t="s">
        <v>49</v>
      </c>
      <c r="B18" s="12" t="s">
        <v>5</v>
      </c>
      <c r="C18" s="12">
        <v>163</v>
      </c>
      <c r="D18" s="11">
        <v>47.2</v>
      </c>
      <c r="E18" s="14"/>
      <c r="F18" s="12">
        <v>128</v>
      </c>
      <c r="G18" s="11">
        <v>58</v>
      </c>
      <c r="H18" s="14"/>
      <c r="I18" s="12">
        <v>68</v>
      </c>
      <c r="J18" s="11">
        <v>36.799999999999997</v>
      </c>
      <c r="K18" s="14"/>
    </row>
    <row r="19" spans="1:12" x14ac:dyDescent="0.2">
      <c r="A19" s="12" t="s">
        <v>49</v>
      </c>
      <c r="B19" s="12" t="s">
        <v>32</v>
      </c>
      <c r="C19" s="12">
        <v>163</v>
      </c>
      <c r="D19" s="18">
        <v>66.300000000000011</v>
      </c>
      <c r="E19" s="14"/>
      <c r="F19" s="12">
        <v>128</v>
      </c>
      <c r="G19" s="18">
        <v>58.7</v>
      </c>
      <c r="H19" s="14"/>
      <c r="I19" s="12">
        <v>68</v>
      </c>
      <c r="J19" s="19">
        <v>36.799999999999997</v>
      </c>
      <c r="K19" s="14"/>
      <c r="L19" t="s">
        <v>54</v>
      </c>
    </row>
    <row r="20" spans="1:12" x14ac:dyDescent="0.2">
      <c r="A20" s="12" t="s">
        <v>50</v>
      </c>
      <c r="B20" s="12" t="s">
        <v>2</v>
      </c>
      <c r="C20" s="12">
        <v>163</v>
      </c>
      <c r="D20" s="14">
        <v>3</v>
      </c>
      <c r="E20" s="14">
        <v>0.8</v>
      </c>
      <c r="F20" s="12">
        <v>128</v>
      </c>
      <c r="G20" s="14">
        <v>2.9</v>
      </c>
      <c r="H20" s="14">
        <v>0.8</v>
      </c>
      <c r="I20" s="12">
        <v>68</v>
      </c>
      <c r="J20" s="14">
        <v>3</v>
      </c>
      <c r="K20" s="14">
        <v>1</v>
      </c>
    </row>
    <row r="21" spans="1:12" x14ac:dyDescent="0.2">
      <c r="A21" s="12" t="s">
        <v>50</v>
      </c>
      <c r="B21" s="12" t="s">
        <v>34</v>
      </c>
      <c r="C21" s="12">
        <v>163</v>
      </c>
      <c r="D21" s="15">
        <v>2</v>
      </c>
      <c r="E21" s="16">
        <v>0.8</v>
      </c>
      <c r="F21" s="12">
        <v>128</v>
      </c>
      <c r="G21" s="15">
        <v>2.2000000000000002</v>
      </c>
      <c r="H21" s="16">
        <v>0.7</v>
      </c>
      <c r="I21" s="12">
        <v>68</v>
      </c>
      <c r="J21" s="15">
        <v>2.8</v>
      </c>
      <c r="K21" s="16">
        <v>0.6</v>
      </c>
    </row>
    <row r="22" spans="1:12" x14ac:dyDescent="0.2">
      <c r="A22" s="12" t="s">
        <v>50</v>
      </c>
      <c r="B22" s="12" t="s">
        <v>35</v>
      </c>
      <c r="C22" s="12">
        <v>163</v>
      </c>
      <c r="D22" s="15">
        <v>2.7</v>
      </c>
      <c r="E22" s="16">
        <v>0.5</v>
      </c>
      <c r="F22" s="12">
        <v>128</v>
      </c>
      <c r="G22" s="15">
        <v>2.6</v>
      </c>
      <c r="H22" s="16">
        <v>0.6</v>
      </c>
      <c r="I22" s="12">
        <v>68</v>
      </c>
      <c r="J22" s="17">
        <v>3</v>
      </c>
      <c r="K22" s="17">
        <v>1</v>
      </c>
    </row>
    <row r="23" spans="1:12" x14ac:dyDescent="0.2">
      <c r="A23" s="12" t="s">
        <v>50</v>
      </c>
      <c r="B23" s="12" t="s">
        <v>36</v>
      </c>
      <c r="C23" s="12">
        <v>163</v>
      </c>
      <c r="D23" s="15">
        <v>2.7</v>
      </c>
      <c r="E23" s="16">
        <v>0.5</v>
      </c>
      <c r="F23" s="12">
        <v>128</v>
      </c>
      <c r="G23" s="15">
        <v>2.6</v>
      </c>
      <c r="H23" s="16">
        <v>0.6</v>
      </c>
      <c r="I23" s="12">
        <v>68</v>
      </c>
      <c r="J23" s="17">
        <v>2.8</v>
      </c>
      <c r="K23" s="17">
        <v>0.6</v>
      </c>
    </row>
    <row r="24" spans="1:12" x14ac:dyDescent="0.2">
      <c r="A24" s="12" t="s">
        <v>50</v>
      </c>
      <c r="B24" s="12" t="s">
        <v>5</v>
      </c>
      <c r="C24" s="12">
        <v>163</v>
      </c>
      <c r="D24" s="14">
        <v>49.4</v>
      </c>
      <c r="E24" s="14"/>
      <c r="F24" s="12">
        <v>128</v>
      </c>
      <c r="G24" s="14">
        <v>45.7</v>
      </c>
      <c r="H24" s="14"/>
      <c r="I24" s="12">
        <v>68</v>
      </c>
      <c r="J24" s="14">
        <v>25.4</v>
      </c>
      <c r="K24" s="14"/>
    </row>
    <row r="25" spans="1:12" x14ac:dyDescent="0.2">
      <c r="A25" s="12" t="s">
        <v>50</v>
      </c>
      <c r="B25" s="12" t="s">
        <v>32</v>
      </c>
      <c r="C25" s="12">
        <v>163</v>
      </c>
      <c r="D25" s="15">
        <v>66.3</v>
      </c>
      <c r="E25" s="14"/>
      <c r="F25" s="12">
        <v>128</v>
      </c>
      <c r="G25" s="15">
        <v>60.900000000000006</v>
      </c>
      <c r="H25" s="14"/>
      <c r="I25" s="12">
        <v>68</v>
      </c>
      <c r="J25" s="17">
        <v>25.4</v>
      </c>
      <c r="K25" s="14"/>
      <c r="L25" t="s">
        <v>54</v>
      </c>
    </row>
    <row r="26" spans="1:12" x14ac:dyDescent="0.2">
      <c r="A26" s="12" t="s">
        <v>51</v>
      </c>
      <c r="B26" s="12" t="s">
        <v>2</v>
      </c>
      <c r="C26" s="12">
        <v>163</v>
      </c>
      <c r="D26" s="14">
        <v>28.4</v>
      </c>
      <c r="E26" s="14">
        <v>9.6999999999999993</v>
      </c>
      <c r="F26" s="12">
        <v>128</v>
      </c>
      <c r="G26" s="14">
        <v>27.1</v>
      </c>
      <c r="H26" s="14">
        <v>10</v>
      </c>
      <c r="I26" s="12">
        <v>68</v>
      </c>
      <c r="J26" s="14">
        <v>27.7</v>
      </c>
      <c r="K26" s="14">
        <v>9.5</v>
      </c>
    </row>
    <row r="27" spans="1:12" x14ac:dyDescent="0.2">
      <c r="A27" s="12" t="s">
        <v>51</v>
      </c>
      <c r="B27" s="12" t="s">
        <v>34</v>
      </c>
      <c r="C27" s="12">
        <v>163</v>
      </c>
      <c r="D27" s="15">
        <v>15.799999999999999</v>
      </c>
      <c r="E27" s="16">
        <v>9.9</v>
      </c>
      <c r="F27" s="12">
        <v>128</v>
      </c>
      <c r="G27" s="15">
        <v>15.700000000000001</v>
      </c>
      <c r="H27" s="16">
        <v>10</v>
      </c>
      <c r="I27" s="12">
        <v>68</v>
      </c>
      <c r="J27" s="15">
        <v>24</v>
      </c>
      <c r="K27" s="16">
        <v>10.5</v>
      </c>
    </row>
    <row r="28" spans="1:12" x14ac:dyDescent="0.2">
      <c r="A28" s="12" t="s">
        <v>51</v>
      </c>
      <c r="B28" s="12" t="s">
        <v>35</v>
      </c>
      <c r="C28" s="12">
        <v>163</v>
      </c>
      <c r="D28" s="15">
        <v>24</v>
      </c>
      <c r="E28" s="16">
        <v>7.4</v>
      </c>
      <c r="F28" s="12">
        <v>128</v>
      </c>
      <c r="G28" s="15">
        <v>23.8</v>
      </c>
      <c r="H28" s="16">
        <v>6.3</v>
      </c>
      <c r="I28" s="12">
        <v>68</v>
      </c>
      <c r="J28" s="17">
        <v>27.7</v>
      </c>
      <c r="K28" s="17">
        <v>9.5</v>
      </c>
    </row>
    <row r="29" spans="1:12" x14ac:dyDescent="0.2">
      <c r="A29" s="12" t="s">
        <v>51</v>
      </c>
      <c r="B29" s="12" t="s">
        <v>36</v>
      </c>
      <c r="C29" s="12">
        <v>163</v>
      </c>
      <c r="D29" s="15">
        <v>24</v>
      </c>
      <c r="E29" s="16">
        <v>7.4</v>
      </c>
      <c r="F29" s="12">
        <v>128</v>
      </c>
      <c r="G29" s="15">
        <v>23.8</v>
      </c>
      <c r="H29" s="16">
        <v>6.3</v>
      </c>
      <c r="I29" s="12">
        <v>68</v>
      </c>
      <c r="J29" s="17">
        <v>24</v>
      </c>
      <c r="K29" s="17">
        <v>10.5</v>
      </c>
    </row>
    <row r="30" spans="1:12" x14ac:dyDescent="0.2">
      <c r="A30" s="12" t="s">
        <v>51</v>
      </c>
      <c r="B30" s="12" t="s">
        <v>5</v>
      </c>
      <c r="C30" s="12">
        <v>163</v>
      </c>
      <c r="D30" s="14">
        <v>47.8</v>
      </c>
      <c r="E30" s="14"/>
      <c r="F30" s="12">
        <v>128</v>
      </c>
      <c r="G30" s="14">
        <v>40.6</v>
      </c>
      <c r="H30" s="14"/>
      <c r="I30" s="12">
        <v>68</v>
      </c>
      <c r="J30" s="14">
        <v>14.7</v>
      </c>
      <c r="K30" s="14"/>
    </row>
    <row r="31" spans="1:12" x14ac:dyDescent="0.2">
      <c r="A31" s="12" t="s">
        <v>51</v>
      </c>
      <c r="B31" s="12" t="s">
        <v>32</v>
      </c>
      <c r="C31" s="12">
        <v>163</v>
      </c>
      <c r="D31" s="15">
        <v>67.400000000000006</v>
      </c>
      <c r="E31" s="14"/>
      <c r="F31" s="12">
        <v>128</v>
      </c>
      <c r="G31" s="15">
        <v>60.2</v>
      </c>
      <c r="H31" s="14"/>
      <c r="I31" s="12">
        <v>68</v>
      </c>
      <c r="J31" s="17">
        <v>14.7</v>
      </c>
      <c r="K31" s="14"/>
      <c r="L3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extracted data</vt:lpstr>
      <vt:lpstr>recalculated data</vt:lpstr>
      <vt:lpstr>data for 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Hussey, Ian (PSY)</cp:lastModifiedBy>
  <dcterms:created xsi:type="dcterms:W3CDTF">2024-04-19T13:01:02Z</dcterms:created>
  <dcterms:modified xsi:type="dcterms:W3CDTF">2024-09-11T10:25:00Z</dcterms:modified>
</cp:coreProperties>
</file>