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Ian/git/repository-of-published-irap-data/data/screened/Rezende et al - 2021/"/>
    </mc:Choice>
  </mc:AlternateContent>
  <xr:revisionPtr revIDLastSave="0" documentId="13_ncr:1_{422D8C73-C800-A040-834D-E9F2BF0BAF7B}" xr6:coauthVersionLast="47" xr6:coauthVersionMax="47" xr10:uidLastSave="{00000000-0000-0000-0000-000000000000}"/>
  <bookViews>
    <workbookView xWindow="0" yWindow="500" windowWidth="34120" windowHeight="21100" tabRatio="617" activeTab="5" xr2:uid="{00000000-000D-0000-FFFF-FFFF00000000}"/>
  </bookViews>
  <sheets>
    <sheet name="Plan2" sheetId="7" r:id="rId1"/>
    <sheet name="Plan1" sheetId="8" r:id="rId2"/>
    <sheet name="Plan3" sheetId="9" r:id="rId3"/>
    <sheet name="Plan4" sheetId="10" r:id="rId4"/>
    <sheet name="Plan5" sheetId="11" r:id="rId5"/>
    <sheet name="Plan6" sheetId="12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2" i="11" l="1"/>
  <c r="I22" i="11"/>
  <c r="H22" i="11"/>
  <c r="G22" i="11"/>
  <c r="F22" i="11"/>
  <c r="E22" i="11"/>
  <c r="D22" i="11"/>
  <c r="C22" i="11"/>
  <c r="B22" i="11"/>
  <c r="A22" i="11"/>
  <c r="H40" i="10"/>
  <c r="G40" i="10"/>
  <c r="E40" i="10"/>
  <c r="D40" i="10"/>
  <c r="C40" i="10"/>
  <c r="B40" i="10"/>
  <c r="F38" i="10"/>
  <c r="F37" i="10"/>
  <c r="F36" i="10"/>
  <c r="F35" i="10"/>
  <c r="F34" i="10"/>
  <c r="F33" i="10"/>
  <c r="F32" i="10"/>
  <c r="F31" i="10"/>
  <c r="F30" i="10"/>
  <c r="F29" i="10"/>
  <c r="F28" i="10"/>
  <c r="F27" i="10"/>
  <c r="F26" i="10"/>
  <c r="F25" i="10"/>
  <c r="F24" i="10"/>
  <c r="F23" i="10"/>
  <c r="F22" i="10"/>
  <c r="F21" i="10"/>
  <c r="F20" i="10"/>
  <c r="F19" i="10"/>
  <c r="F18" i="10"/>
  <c r="F17" i="10"/>
  <c r="F16" i="10"/>
  <c r="F15" i="10"/>
  <c r="F14" i="10"/>
  <c r="F13" i="10"/>
  <c r="F12" i="10"/>
  <c r="F11" i="10"/>
  <c r="F10" i="10"/>
  <c r="F9" i="10"/>
  <c r="F8" i="10"/>
  <c r="F7" i="10"/>
  <c r="F6" i="10"/>
  <c r="F5" i="10"/>
  <c r="J2" i="10" s="1"/>
  <c r="F4" i="10"/>
  <c r="F3" i="10"/>
  <c r="F2" i="10"/>
  <c r="K10" i="10"/>
  <c r="J12" i="10" s="1"/>
  <c r="K12" i="10" s="1"/>
  <c r="F40" i="10" l="1"/>
  <c r="J4" i="10"/>
  <c r="V10" i="9"/>
  <c r="U12" i="9" s="1"/>
  <c r="V12" i="9" s="1"/>
  <c r="R10" i="9"/>
  <c r="Q12" i="9" s="1"/>
  <c r="R12" i="9" s="1"/>
  <c r="N10" i="9"/>
  <c r="L2" i="9"/>
  <c r="J10" i="9"/>
  <c r="M12" i="9" l="1"/>
  <c r="N12" i="9" s="1"/>
  <c r="I12" i="9"/>
  <c r="J12" i="9" s="1"/>
  <c r="L4" i="9" l="1"/>
  <c r="K4" i="9"/>
  <c r="J4" i="9"/>
  <c r="I4" i="9"/>
  <c r="K2" i="9"/>
  <c r="J2" i="9"/>
  <c r="I2" i="9"/>
  <c r="K11" i="8" l="1"/>
  <c r="K10" i="8"/>
  <c r="K9" i="8"/>
  <c r="K7" i="8"/>
  <c r="K6" i="8"/>
  <c r="K5" i="8"/>
  <c r="K4" i="8"/>
  <c r="K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" i="8"/>
  <c r="C43" i="8"/>
  <c r="D43" i="8"/>
  <c r="E43" i="8"/>
  <c r="B43" i="8"/>
  <c r="C45" i="7"/>
  <c r="D45" i="7"/>
  <c r="E45" i="7"/>
  <c r="B45" i="7"/>
  <c r="C43" i="7"/>
  <c r="D43" i="7"/>
  <c r="E43" i="7"/>
  <c r="B43" i="7"/>
  <c r="C41" i="7"/>
  <c r="D41" i="7"/>
  <c r="E41" i="7"/>
  <c r="B41" i="7"/>
</calcChain>
</file>

<file path=xl/sharedStrings.xml><?xml version="1.0" encoding="utf-8"?>
<sst xmlns="http://schemas.openxmlformats.org/spreadsheetml/2006/main" count="2028" uniqueCount="229">
  <si>
    <t>0.158188</t>
  </si>
  <si>
    <t>0.267208</t>
  </si>
  <si>
    <t>0.333396</t>
  </si>
  <si>
    <t>0.309783</t>
  </si>
  <si>
    <t>0.326971</t>
  </si>
  <si>
    <t>0.48857</t>
  </si>
  <si>
    <t>0.680454</t>
  </si>
  <si>
    <t>0.661666</t>
  </si>
  <si>
    <t>0.4627</t>
  </si>
  <si>
    <t>0.602557</t>
  </si>
  <si>
    <t>0.299205</t>
  </si>
  <si>
    <t>0.577185</t>
  </si>
  <si>
    <t>0.256515</t>
  </si>
  <si>
    <t>0.465457</t>
  </si>
  <si>
    <t>0.259598</t>
  </si>
  <si>
    <t>0.385116</t>
  </si>
  <si>
    <t>0.150495</t>
  </si>
  <si>
    <t>0.37442</t>
  </si>
  <si>
    <t>0.14865</t>
  </si>
  <si>
    <t>0.356451</t>
  </si>
  <si>
    <t>0.687285</t>
  </si>
  <si>
    <t>0.468457</t>
  </si>
  <si>
    <t>0.463085</t>
  </si>
  <si>
    <t>0.310324</t>
  </si>
  <si>
    <t>0.242413</t>
  </si>
  <si>
    <t>0.298531</t>
  </si>
  <si>
    <t>0.599275</t>
  </si>
  <si>
    <t>0.439413</t>
  </si>
  <si>
    <t>0.480553</t>
  </si>
  <si>
    <t>0.436747</t>
  </si>
  <si>
    <t>0.380425</t>
  </si>
  <si>
    <t>0.518033</t>
  </si>
  <si>
    <t>0.256057</t>
  </si>
  <si>
    <t>0.596216</t>
  </si>
  <si>
    <t>0.25406</t>
  </si>
  <si>
    <t>0.232005</t>
  </si>
  <si>
    <t>0.18534</t>
  </si>
  <si>
    <t>0.317651</t>
  </si>
  <si>
    <t>0.393142</t>
  </si>
  <si>
    <t>0.288382</t>
  </si>
  <si>
    <t>0.267259</t>
  </si>
  <si>
    <t>0.155574</t>
  </si>
  <si>
    <t>0.391095</t>
  </si>
  <si>
    <t>0.055062</t>
  </si>
  <si>
    <t xml:space="preserve"> 0.195757</t>
  </si>
  <si>
    <t>0.243183</t>
  </si>
  <si>
    <t>0.277503</t>
  </si>
  <si>
    <t>0.288444</t>
  </si>
  <si>
    <t>0.287928</t>
  </si>
  <si>
    <t>0.274143</t>
  </si>
  <si>
    <t>0.320906</t>
  </si>
  <si>
    <t>0.228265</t>
  </si>
  <si>
    <t>0.312348</t>
  </si>
  <si>
    <t>0.25489</t>
  </si>
  <si>
    <t>0.472623</t>
  </si>
  <si>
    <t>0.306339</t>
  </si>
  <si>
    <t>0.328113</t>
  </si>
  <si>
    <t>não</t>
  </si>
  <si>
    <t>sim</t>
  </si>
  <si>
    <t>católica</t>
  </si>
  <si>
    <t>hipertensão</t>
  </si>
  <si>
    <t>própria</t>
  </si>
  <si>
    <t>viuva</t>
  </si>
  <si>
    <t>evangélica</t>
  </si>
  <si>
    <t>casada</t>
  </si>
  <si>
    <t>divorciado</t>
  </si>
  <si>
    <t>solteira</t>
  </si>
  <si>
    <t>tireóide</t>
  </si>
  <si>
    <t>solteiro</t>
  </si>
  <si>
    <t>católico</t>
  </si>
  <si>
    <t>fribromialgia</t>
  </si>
  <si>
    <t>colesterol</t>
  </si>
  <si>
    <t>casado</t>
  </si>
  <si>
    <t>diabetes</t>
  </si>
  <si>
    <t>evangélico</t>
  </si>
  <si>
    <t>parkinson</t>
  </si>
  <si>
    <t>budista</t>
  </si>
  <si>
    <t>tireóide/has</t>
  </si>
  <si>
    <t>viúva</t>
  </si>
  <si>
    <t>aluguel</t>
  </si>
  <si>
    <t xml:space="preserve"> casada</t>
  </si>
  <si>
    <t>avc</t>
  </si>
  <si>
    <t>tiróides</t>
  </si>
  <si>
    <t>cedida</t>
  </si>
  <si>
    <t>artrose</t>
  </si>
  <si>
    <t>fibromialgia</t>
  </si>
  <si>
    <t>angina</t>
  </si>
  <si>
    <t>PA</t>
  </si>
  <si>
    <t>Não</t>
  </si>
  <si>
    <t>p</t>
  </si>
  <si>
    <t>M</t>
  </si>
  <si>
    <t>F</t>
  </si>
  <si>
    <t>PA, diabetes</t>
  </si>
  <si>
    <t>evang</t>
  </si>
  <si>
    <t>evan</t>
  </si>
  <si>
    <t>SIM</t>
  </si>
  <si>
    <t>NÃO</t>
  </si>
  <si>
    <t>N</t>
  </si>
  <si>
    <t>3.5</t>
  </si>
  <si>
    <t>FUN</t>
  </si>
  <si>
    <t>MED</t>
  </si>
  <si>
    <t>SUP</t>
  </si>
  <si>
    <t>PROPRIA</t>
  </si>
  <si>
    <t>Diabetes</t>
  </si>
  <si>
    <t>PA / bipolar</t>
  </si>
  <si>
    <t>solt</t>
  </si>
  <si>
    <t>Diabetes / PA</t>
  </si>
  <si>
    <t>divorc</t>
  </si>
  <si>
    <t>Ateu</t>
  </si>
  <si>
    <t>todas</t>
  </si>
  <si>
    <t>bexiga neurogênica</t>
  </si>
  <si>
    <t>test jeov</t>
  </si>
  <si>
    <t>colectomia</t>
  </si>
  <si>
    <t>Hipotiriodismo / CA</t>
  </si>
  <si>
    <t>Arteroesclerose</t>
  </si>
  <si>
    <t>PA / Diabetes</t>
  </si>
  <si>
    <t>Diabetes / cardiaco</t>
  </si>
  <si>
    <t>MEST</t>
  </si>
  <si>
    <t>S</t>
  </si>
  <si>
    <t>fun</t>
  </si>
  <si>
    <t>colesterol , pa</t>
  </si>
  <si>
    <t>evangelica</t>
  </si>
  <si>
    <t>med</t>
  </si>
  <si>
    <t>pa</t>
  </si>
  <si>
    <t>catolico</t>
  </si>
  <si>
    <t>asma</t>
  </si>
  <si>
    <t>sup</t>
  </si>
  <si>
    <t>catolica</t>
  </si>
  <si>
    <t>ca</t>
  </si>
  <si>
    <t>vitiligo</t>
  </si>
  <si>
    <t>propria</t>
  </si>
  <si>
    <t xml:space="preserve">NÃP ATINGIRAM INDICE IRAP </t>
  </si>
  <si>
    <t>media geral</t>
  </si>
  <si>
    <t>mediana</t>
  </si>
  <si>
    <t>desvio padrão</t>
  </si>
  <si>
    <t>mérdia</t>
  </si>
  <si>
    <t>Dirap Geral</t>
  </si>
  <si>
    <t>TRYALTYPE1</t>
  </si>
  <si>
    <t>COM ESP</t>
  </si>
  <si>
    <t>TRYALTYPE2</t>
  </si>
  <si>
    <t>INSTRUMENTOS</t>
  </si>
  <si>
    <t>IRAP</t>
  </si>
  <si>
    <t>BHS</t>
  </si>
  <si>
    <t>sexo</t>
  </si>
  <si>
    <t>MMEM</t>
  </si>
  <si>
    <t>idade</t>
  </si>
  <si>
    <t>estad civil</t>
  </si>
  <si>
    <t>escolari</t>
  </si>
  <si>
    <t>filhos</t>
  </si>
  <si>
    <t>filho falecido</t>
  </si>
  <si>
    <t>aborto</t>
  </si>
  <si>
    <t>neto</t>
  </si>
  <si>
    <t>neto falecido</t>
  </si>
  <si>
    <t>moradia</t>
  </si>
  <si>
    <t>n° pessoa casa</t>
  </si>
  <si>
    <t>salários</t>
  </si>
  <si>
    <t xml:space="preserve">QUADRO MÉDICO </t>
  </si>
  <si>
    <t>religião</t>
  </si>
  <si>
    <t>ativ física</t>
  </si>
  <si>
    <t>ativ social</t>
  </si>
  <si>
    <t>internet</t>
  </si>
  <si>
    <t>nome</t>
  </si>
  <si>
    <t>com espe</t>
  </si>
  <si>
    <t>com desesp</t>
  </si>
  <si>
    <t>sem espe</t>
  </si>
  <si>
    <t>sem desesp</t>
  </si>
  <si>
    <t>Esperança</t>
  </si>
  <si>
    <t>Desesperança</t>
  </si>
  <si>
    <t>NA</t>
  </si>
  <si>
    <t>0.24369</t>
  </si>
  <si>
    <t>0.167102</t>
  </si>
  <si>
    <t>0.395803</t>
  </si>
  <si>
    <t>0.443898</t>
  </si>
  <si>
    <t>PRÓPRIA</t>
  </si>
  <si>
    <t>PA / ALCOLISMO</t>
  </si>
  <si>
    <t>PARTICIPANTES QUE NÃO ATINGIRAM INDICE</t>
  </si>
  <si>
    <t>alugada</t>
  </si>
  <si>
    <t>r=</t>
  </si>
  <si>
    <t>gl</t>
  </si>
  <si>
    <t>alpha</t>
  </si>
  <si>
    <t>t</t>
  </si>
  <si>
    <t>p valor</t>
  </si>
  <si>
    <t>resultado</t>
  </si>
  <si>
    <t>*</t>
  </si>
  <si>
    <t>ns</t>
  </si>
  <si>
    <t>**</t>
  </si>
  <si>
    <t>Overall</t>
  </si>
  <si>
    <t>with hope</t>
  </si>
  <si>
    <t>with hopeless</t>
  </si>
  <si>
    <t>without hope</t>
  </si>
  <si>
    <t>without hopeless</t>
  </si>
  <si>
    <t>Overall D-IRAP</t>
  </si>
  <si>
    <t>Hopeless score</t>
  </si>
  <si>
    <t>Theoretical mean</t>
  </si>
  <si>
    <t>Actual mean</t>
  </si>
  <si>
    <t>Number of values</t>
  </si>
  <si>
    <t>One sample t test</t>
  </si>
  <si>
    <t>t, df</t>
  </si>
  <si>
    <t>t=3,311, df=18</t>
  </si>
  <si>
    <t>t=1,030, df=17</t>
  </si>
  <si>
    <t>t=0,7577, df=18</t>
  </si>
  <si>
    <t>t=1,900, df=17</t>
  </si>
  <si>
    <t>t=0,1145, df=18</t>
  </si>
  <si>
    <t>t=0,3346, df=17</t>
  </si>
  <si>
    <t>t=1,299, df=18</t>
  </si>
  <si>
    <t>t=2,078, df=17</t>
  </si>
  <si>
    <t>t=0,9232, df=18</t>
  </si>
  <si>
    <t>t=0,7529, df=17</t>
  </si>
  <si>
    <t>P value (two tailed)</t>
  </si>
  <si>
    <t>P value summary</t>
  </si>
  <si>
    <t>Significant (alpha=0.05)?</t>
  </si>
  <si>
    <t>Yes</t>
  </si>
  <si>
    <t>No</t>
  </si>
  <si>
    <t>How big is the discrepancy?</t>
  </si>
  <si>
    <t>Discrepancy</t>
  </si>
  <si>
    <t>SD of discrepancy</t>
  </si>
  <si>
    <t>SEM of discrepancy</t>
  </si>
  <si>
    <t>95% confidence interval</t>
  </si>
  <si>
    <t>0,1699 to 0,7598</t>
  </si>
  <si>
    <t>-0,1975 to 0,5739</t>
  </si>
  <si>
    <t>-0,4641 to 0,2181</t>
  </si>
  <si>
    <t>-0,7875 to 0,04129</t>
  </si>
  <si>
    <t>-0,3371 to 0,3023</t>
  </si>
  <si>
    <t>-0,3563 to 0,4906</t>
  </si>
  <si>
    <t>-0,1099 to 0,4659</t>
  </si>
  <si>
    <t>-0,6407 to 0,004847</t>
  </si>
  <si>
    <t>-0,1602 to 0,4115</t>
  </si>
  <si>
    <t>-0,4141 to 0,1963</t>
  </si>
  <si>
    <t>R squared (partial eta squared)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</si>
</sst>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2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</font>
    <font>
      <b/>
      <sz val="12"/>
      <color theme="1"/>
      <name val="Calibri"/>
      <family val="2"/>
    </font>
    <font>
      <b/>
      <sz val="14"/>
      <color theme="1"/>
      <name val="Calibri"/>
      <family val="2"/>
    </font>
    <font>
      <b/>
      <sz val="12"/>
      <color rgb="FFFF0000"/>
      <name val="Calibri"/>
      <family val="2"/>
    </font>
    <font>
      <sz val="10"/>
      <name val="Arial"/>
      <family val="2"/>
    </font>
  </fonts>
  <fills count="4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7">
    <xf numFmtId="0" fontId="0" fillId="0" borderId="0"/>
    <xf numFmtId="0" fontId="3" fillId="0" borderId="0" applyNumberFormat="0" applyFill="0" applyBorder="0" applyAlignment="0" applyProtection="0"/>
    <xf numFmtId="0" fontId="4" fillId="0" borderId="6" applyNumberFormat="0" applyFill="0" applyAlignment="0" applyProtection="0"/>
    <xf numFmtId="0" fontId="5" fillId="0" borderId="7" applyNumberFormat="0" applyFill="0" applyAlignment="0" applyProtection="0"/>
    <xf numFmtId="0" fontId="6" fillId="0" borderId="8" applyNumberFormat="0" applyFill="0" applyAlignment="0" applyProtection="0"/>
    <xf numFmtId="0" fontId="6" fillId="0" borderId="0" applyNumberFormat="0" applyFill="0" applyBorder="0" applyAlignment="0" applyProtection="0"/>
    <xf numFmtId="0" fontId="7" fillId="6" borderId="0" applyNumberFormat="0" applyBorder="0" applyAlignment="0" applyProtection="0"/>
    <xf numFmtId="0" fontId="8" fillId="7" borderId="0" applyNumberFormat="0" applyBorder="0" applyAlignment="0" applyProtection="0"/>
    <xf numFmtId="0" fontId="9" fillId="8" borderId="0" applyNumberFormat="0" applyBorder="0" applyAlignment="0" applyProtection="0"/>
    <xf numFmtId="0" fontId="10" fillId="9" borderId="9" applyNumberFormat="0" applyAlignment="0" applyProtection="0"/>
    <xf numFmtId="0" fontId="11" fillId="10" borderId="10" applyNumberFormat="0" applyAlignment="0" applyProtection="0"/>
    <xf numFmtId="0" fontId="12" fillId="10" borderId="9" applyNumberFormat="0" applyAlignment="0" applyProtection="0"/>
    <xf numFmtId="0" fontId="13" fillId="0" borderId="11" applyNumberFormat="0" applyFill="0" applyAlignment="0" applyProtection="0"/>
    <xf numFmtId="0" fontId="14" fillId="11" borderId="12" applyNumberFormat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14" applyNumberFormat="0" applyFill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8" fillId="32" borderId="0" applyNumberFormat="0" applyBorder="0" applyAlignment="0" applyProtection="0"/>
    <xf numFmtId="0" fontId="18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5" borderId="0" applyNumberFormat="0" applyBorder="0" applyAlignment="0" applyProtection="0"/>
    <xf numFmtId="0" fontId="18" fillId="36" borderId="0" applyNumberFormat="0" applyBorder="0" applyAlignment="0" applyProtection="0"/>
    <xf numFmtId="0" fontId="2" fillId="0" borderId="0"/>
    <xf numFmtId="0" fontId="2" fillId="12" borderId="13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0" borderId="0"/>
    <xf numFmtId="0" fontId="1" fillId="12" borderId="13" applyNumberFormat="0" applyFont="0" applyAlignment="0" applyProtection="0"/>
  </cellStyleXfs>
  <cellXfs count="84">
    <xf numFmtId="0" fontId="0" fillId="0" borderId="0" xfId="0"/>
    <xf numFmtId="0" fontId="0" fillId="0" borderId="4" xfId="0" applyBorder="1"/>
    <xf numFmtId="0" fontId="0" fillId="0" borderId="4" xfId="0" applyBorder="1" applyAlignment="1">
      <alignment vertical="center"/>
    </xf>
    <xf numFmtId="0" fontId="0" fillId="3" borderId="2" xfId="0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0" fillId="2" borderId="1" xfId="0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4" borderId="4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4" xfId="0" applyFill="1" applyBorder="1" applyAlignment="1">
      <alignment horizontal="center"/>
    </xf>
    <xf numFmtId="0" fontId="0" fillId="3" borderId="4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37" borderId="1" xfId="0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4" xfId="0" applyFill="1" applyBorder="1" applyAlignment="1">
      <alignment horizontal="center" vertical="center"/>
    </xf>
    <xf numFmtId="0" fontId="0" fillId="37" borderId="2" xfId="0" applyFill="1" applyBorder="1" applyAlignment="1">
      <alignment horizontal="center" vertical="center"/>
    </xf>
    <xf numFmtId="0" fontId="0" fillId="38" borderId="1" xfId="0" applyFill="1" applyBorder="1"/>
    <xf numFmtId="0" fontId="0" fillId="38" borderId="1" xfId="0" applyFill="1" applyBorder="1" applyAlignment="1">
      <alignment horizontal="center"/>
    </xf>
    <xf numFmtId="0" fontId="0" fillId="38" borderId="1" xfId="0" applyFill="1" applyBorder="1" applyAlignment="1">
      <alignment horizontal="center" vertical="center"/>
    </xf>
    <xf numFmtId="0" fontId="19" fillId="2" borderId="1" xfId="55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39" borderId="1" xfId="0" applyFill="1" applyBorder="1" applyAlignment="1">
      <alignment horizontal="center"/>
    </xf>
    <xf numFmtId="0" fontId="0" fillId="4" borderId="5" xfId="0" applyFill="1" applyBorder="1" applyAlignment="1">
      <alignment horizontal="center" vertical="center"/>
    </xf>
    <xf numFmtId="0" fontId="0" fillId="5" borderId="5" xfId="0" applyFill="1" applyBorder="1" applyAlignment="1">
      <alignment horizontal="center"/>
    </xf>
    <xf numFmtId="0" fontId="0" fillId="37" borderId="15" xfId="0" applyFill="1" applyBorder="1" applyAlignment="1">
      <alignment horizontal="center" vertical="center"/>
    </xf>
    <xf numFmtId="0" fontId="0" fillId="37" borderId="3" xfId="0" applyFill="1" applyBorder="1" applyAlignment="1">
      <alignment horizontal="center" vertical="center"/>
    </xf>
    <xf numFmtId="0" fontId="0" fillId="37" borderId="1" xfId="0" applyFill="1" applyBorder="1" applyAlignment="1">
      <alignment horizontal="center"/>
    </xf>
    <xf numFmtId="0" fontId="0" fillId="38" borderId="2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8" borderId="3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37" borderId="2" xfId="0" applyFill="1" applyBorder="1" applyAlignment="1">
      <alignment horizontal="center"/>
    </xf>
    <xf numFmtId="0" fontId="0" fillId="3" borderId="3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41" borderId="4" xfId="0" applyFill="1" applyBorder="1" applyAlignment="1">
      <alignment horizontal="center" vertical="center"/>
    </xf>
    <xf numFmtId="0" fontId="0" fillId="41" borderId="4" xfId="0" applyFill="1" applyBorder="1" applyAlignment="1">
      <alignment horizontal="center"/>
    </xf>
    <xf numFmtId="0" fontId="0" fillId="41" borderId="1" xfId="0" applyFill="1" applyBorder="1" applyAlignment="1">
      <alignment horizontal="center" vertical="center"/>
    </xf>
    <xf numFmtId="0" fontId="0" fillId="41" borderId="1" xfId="0" applyFill="1" applyBorder="1" applyAlignment="1">
      <alignment horizontal="center"/>
    </xf>
    <xf numFmtId="0" fontId="0" fillId="42" borderId="4" xfId="0" applyFill="1" applyBorder="1" applyAlignment="1">
      <alignment horizontal="center"/>
    </xf>
    <xf numFmtId="0" fontId="0" fillId="42" borderId="1" xfId="0" applyFill="1" applyBorder="1" applyAlignment="1">
      <alignment horizontal="center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39" borderId="3" xfId="0" applyFill="1" applyBorder="1" applyAlignment="1">
      <alignment horizontal="center"/>
    </xf>
    <xf numFmtId="0" fontId="0" fillId="3" borderId="1" xfId="0" applyFill="1" applyBorder="1" applyAlignment="1">
      <alignment vertical="center"/>
    </xf>
    <xf numFmtId="0" fontId="0" fillId="3" borderId="3" xfId="0" applyFill="1" applyBorder="1"/>
    <xf numFmtId="0" fontId="0" fillId="3" borderId="2" xfId="0" applyFill="1" applyBorder="1" applyAlignment="1">
      <alignment horizontal="center"/>
    </xf>
    <xf numFmtId="0" fontId="19" fillId="3" borderId="1" xfId="41" applyFont="1" applyFill="1" applyBorder="1" applyAlignment="1">
      <alignment horizontal="center" vertical="center"/>
    </xf>
    <xf numFmtId="0" fontId="0" fillId="39" borderId="1" xfId="0" applyFill="1" applyBorder="1"/>
    <xf numFmtId="0" fontId="20" fillId="40" borderId="1" xfId="0" applyFont="1" applyFill="1" applyBorder="1" applyAlignment="1">
      <alignment vertical="center"/>
    </xf>
    <xf numFmtId="0" fontId="0" fillId="38" borderId="2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22" fillId="43" borderId="0" xfId="0" applyFont="1" applyFill="1" applyAlignment="1">
      <alignment horizontal="center" vertical="center"/>
    </xf>
    <xf numFmtId="0" fontId="22" fillId="0" borderId="1" xfId="0" applyFont="1" applyBorder="1" applyAlignment="1">
      <alignment vertical="center"/>
    </xf>
    <xf numFmtId="0" fontId="22" fillId="5" borderId="0" xfId="0" applyFont="1" applyFill="1" applyAlignment="1">
      <alignment vertical="center"/>
    </xf>
    <xf numFmtId="0" fontId="22" fillId="38" borderId="1" xfId="0" applyFont="1" applyFill="1" applyBorder="1" applyAlignment="1">
      <alignment vertical="center"/>
    </xf>
    <xf numFmtId="0" fontId="22" fillId="44" borderId="2" xfId="0" applyFont="1" applyFill="1" applyBorder="1" applyAlignment="1">
      <alignment horizontal="center" vertical="center"/>
    </xf>
    <xf numFmtId="0" fontId="22" fillId="44" borderId="1" xfId="0" applyFont="1" applyFill="1" applyBorder="1" applyAlignment="1">
      <alignment horizontal="center" vertical="center"/>
    </xf>
    <xf numFmtId="0" fontId="21" fillId="44" borderId="1" xfId="0" applyFont="1" applyFill="1" applyBorder="1" applyAlignment="1">
      <alignment horizontal="center" vertical="center"/>
    </xf>
    <xf numFmtId="0" fontId="21" fillId="5" borderId="1" xfId="0" applyFont="1" applyFill="1" applyBorder="1" applyAlignment="1">
      <alignment horizontal="center" vertical="center"/>
    </xf>
    <xf numFmtId="0" fontId="21" fillId="5" borderId="2" xfId="0" applyFont="1" applyFill="1" applyBorder="1" applyAlignment="1">
      <alignment horizontal="center" vertical="center"/>
    </xf>
    <xf numFmtId="0" fontId="0" fillId="5" borderId="1" xfId="0" applyFill="1" applyBorder="1"/>
    <xf numFmtId="0" fontId="0" fillId="44" borderId="1" xfId="0" applyFill="1" applyBorder="1"/>
    <xf numFmtId="0" fontId="19" fillId="2" borderId="2" xfId="55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41" borderId="5" xfId="0" applyFill="1" applyBorder="1" applyAlignment="1">
      <alignment horizontal="center" vertical="center"/>
    </xf>
    <xf numFmtId="0" fontId="23" fillId="0" borderId="0" xfId="0" applyFont="1"/>
    <xf numFmtId="0" fontId="24" fillId="0" borderId="0" xfId="0" applyFont="1"/>
    <xf numFmtId="0" fontId="24" fillId="0" borderId="0" xfId="0" applyFont="1" applyAlignment="1">
      <alignment horizontal="center"/>
    </xf>
    <xf numFmtId="0" fontId="24" fillId="0" borderId="0" xfId="0" applyFont="1" applyAlignment="1">
      <alignment horizontal="left"/>
    </xf>
    <xf numFmtId="0" fontId="22" fillId="43" borderId="4" xfId="0" applyFont="1" applyFill="1" applyBorder="1" applyAlignment="1">
      <alignment horizontal="center" vertical="center"/>
    </xf>
    <xf numFmtId="0" fontId="22" fillId="43" borderId="16" xfId="0" applyFont="1" applyFill="1" applyBorder="1" applyAlignment="1">
      <alignment horizontal="center" vertical="center"/>
    </xf>
    <xf numFmtId="0" fontId="22" fillId="43" borderId="2" xfId="0" applyFont="1" applyFill="1" applyBorder="1" applyAlignment="1">
      <alignment horizontal="center" vertical="center"/>
    </xf>
    <xf numFmtId="0" fontId="24" fillId="0" borderId="0" xfId="0" applyFont="1" applyAlignment="1">
      <alignment horizontal="center"/>
    </xf>
    <xf numFmtId="0" fontId="0" fillId="0" borderId="1" xfId="0" applyBorder="1" applyAlignment="1">
      <alignment horizontal="right" vertical="center"/>
    </xf>
    <xf numFmtId="0" fontId="0" fillId="0" borderId="4" xfId="0" applyBorder="1" applyAlignment="1">
      <alignment horizontal="right"/>
    </xf>
  </cellXfs>
  <cellStyles count="57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20% - Ênfase1 2" xfId="43" xr:uid="{00000000-0005-0000-0000-000001000000}"/>
    <cellStyle name="20% - Ênfase2 2" xfId="45" xr:uid="{00000000-0005-0000-0000-000003000000}"/>
    <cellStyle name="20% - Ênfase3 2" xfId="47" xr:uid="{00000000-0005-0000-0000-000005000000}"/>
    <cellStyle name="20% - Ênfase4 2" xfId="49" xr:uid="{00000000-0005-0000-0000-000007000000}"/>
    <cellStyle name="20% - Ênfase5 2" xfId="51" xr:uid="{00000000-0005-0000-0000-000009000000}"/>
    <cellStyle name="20% - Ênfase6 2" xfId="53" xr:uid="{00000000-0005-0000-0000-00000B000000}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40% - Ênfase1 2" xfId="44" xr:uid="{00000000-0005-0000-0000-00000D000000}"/>
    <cellStyle name="40% - Ênfase2 2" xfId="46" xr:uid="{00000000-0005-0000-0000-00000F000000}"/>
    <cellStyle name="40% - Ênfase3 2" xfId="48" xr:uid="{00000000-0005-0000-0000-000011000000}"/>
    <cellStyle name="40% - Ênfase4 2" xfId="50" xr:uid="{00000000-0005-0000-0000-000013000000}"/>
    <cellStyle name="40% - Ênfase5 2" xfId="52" xr:uid="{00000000-0005-0000-0000-000015000000}"/>
    <cellStyle name="40% - Ênfase6 2" xfId="54" xr:uid="{00000000-0005-0000-0000-000017000000}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1" xr:uid="{00000000-0005-0000-0000-00002C000000}"/>
    <cellStyle name="Normal 2 2" xfId="55" xr:uid="{00000000-0005-0000-0000-00002D000000}"/>
    <cellStyle name="Nota 2" xfId="42" xr:uid="{00000000-0005-0000-0000-00002E000000}"/>
    <cellStyle name="Nota 2 2" xfId="56" xr:uid="{00000000-0005-0000-0000-00002F000000}"/>
    <cellStyle name="Output" xfId="10" builtinId="21" customBuiltin="1"/>
    <cellStyle name="Title" xfId="1" builtinId="15" customBuiltin="1"/>
    <cellStyle name="Total" xfId="16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Plan3!$B$2:$B$38</c:f>
              <c:numCache>
                <c:formatCode>General</c:formatCode>
                <c:ptCount val="37"/>
                <c:pt idx="0">
                  <c:v>0.80700000000000005</c:v>
                </c:pt>
                <c:pt idx="1">
                  <c:v>1.0529999999999999</c:v>
                </c:pt>
                <c:pt idx="2">
                  <c:v>0.65</c:v>
                </c:pt>
                <c:pt idx="3">
                  <c:v>0.33</c:v>
                </c:pt>
                <c:pt idx="4">
                  <c:v>-0.35699999999999998</c:v>
                </c:pt>
                <c:pt idx="5">
                  <c:v>1.0509999999999999</c:v>
                </c:pt>
                <c:pt idx="6">
                  <c:v>-0.98799999999999999</c:v>
                </c:pt>
                <c:pt idx="7">
                  <c:v>0.6</c:v>
                </c:pt>
                <c:pt idx="8">
                  <c:v>0.215</c:v>
                </c:pt>
                <c:pt idx="9">
                  <c:v>0.29399999999999998</c:v>
                </c:pt>
                <c:pt idx="10">
                  <c:v>1.341</c:v>
                </c:pt>
                <c:pt idx="11">
                  <c:v>-0.33700000000000002</c:v>
                </c:pt>
                <c:pt idx="12">
                  <c:v>0.85099999999999998</c:v>
                </c:pt>
                <c:pt idx="13">
                  <c:v>-0.42599999999999999</c:v>
                </c:pt>
                <c:pt idx="14">
                  <c:v>0.45900000000000002</c:v>
                </c:pt>
                <c:pt idx="15">
                  <c:v>0.69699999999999995</c:v>
                </c:pt>
                <c:pt idx="16">
                  <c:v>0.61699999999999999</c:v>
                </c:pt>
                <c:pt idx="17">
                  <c:v>1.05</c:v>
                </c:pt>
                <c:pt idx="18">
                  <c:v>0.92600000000000005</c:v>
                </c:pt>
                <c:pt idx="19">
                  <c:v>0.81</c:v>
                </c:pt>
                <c:pt idx="20">
                  <c:v>0.82099999999999995</c:v>
                </c:pt>
                <c:pt idx="21">
                  <c:v>0.33100000000000002</c:v>
                </c:pt>
                <c:pt idx="22">
                  <c:v>-4.9000000000000002E-2</c:v>
                </c:pt>
                <c:pt idx="23">
                  <c:v>1.0589999999999999</c:v>
                </c:pt>
                <c:pt idx="24">
                  <c:v>0.629</c:v>
                </c:pt>
                <c:pt idx="25">
                  <c:v>0.88200000000000001</c:v>
                </c:pt>
                <c:pt idx="26">
                  <c:v>0.47199999999999998</c:v>
                </c:pt>
                <c:pt idx="27">
                  <c:v>-1.022</c:v>
                </c:pt>
                <c:pt idx="28">
                  <c:v>0.25600000000000001</c:v>
                </c:pt>
                <c:pt idx="29">
                  <c:v>-1.37</c:v>
                </c:pt>
                <c:pt idx="30">
                  <c:v>-5.6000000000000001E-2</c:v>
                </c:pt>
                <c:pt idx="31">
                  <c:v>0.44400000000000001</c:v>
                </c:pt>
                <c:pt idx="32">
                  <c:v>0.65200000000000002</c:v>
                </c:pt>
                <c:pt idx="33">
                  <c:v>-1.206</c:v>
                </c:pt>
                <c:pt idx="34">
                  <c:v>0.82</c:v>
                </c:pt>
                <c:pt idx="35">
                  <c:v>0.72</c:v>
                </c:pt>
                <c:pt idx="36">
                  <c:v>-0.80500000000000005</c:v>
                </c:pt>
              </c:numCache>
            </c:numRef>
          </c:xVal>
          <c:yVal>
            <c:numRef>
              <c:f>Plan3!$G$2:$G$38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6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B3-684A-AA9A-06CFA51E88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830080"/>
        <c:axId val="148840448"/>
      </c:scatterChart>
      <c:valAx>
        <c:axId val="148830080"/>
        <c:scaling>
          <c:orientation val="minMax"/>
          <c:max val="2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Escores D-IRAP para</a:t>
                </a:r>
                <a:r>
                  <a:rPr lang="pt-BR" baseline="0"/>
                  <a:t> "Vejo meu futuro com esperança"</a:t>
                </a:r>
                <a:endParaRPr lang="pt-BR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8840448"/>
        <c:crosses val="autoZero"/>
        <c:crossBetween val="midCat"/>
      </c:valAx>
      <c:valAx>
        <c:axId val="148840448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Escores de desesperança BHS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8830080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Plan4!$E$2:$E$38</c:f>
              <c:numCache>
                <c:formatCode>General</c:formatCode>
                <c:ptCount val="37"/>
                <c:pt idx="0">
                  <c:v>0.48199999999999998</c:v>
                </c:pt>
                <c:pt idx="1">
                  <c:v>0.13400000000000001</c:v>
                </c:pt>
                <c:pt idx="2">
                  <c:v>1.3169999999999999</c:v>
                </c:pt>
                <c:pt idx="3">
                  <c:v>0.22700000000000001</c:v>
                </c:pt>
                <c:pt idx="4">
                  <c:v>-1.1240000000000001</c:v>
                </c:pt>
                <c:pt idx="5">
                  <c:v>0.61499999999999999</c:v>
                </c:pt>
                <c:pt idx="6">
                  <c:v>-0.71299999999999997</c:v>
                </c:pt>
                <c:pt idx="7">
                  <c:v>-0.16500000000000001</c:v>
                </c:pt>
                <c:pt idx="8">
                  <c:v>0.192</c:v>
                </c:pt>
                <c:pt idx="9">
                  <c:v>0.313</c:v>
                </c:pt>
                <c:pt idx="10">
                  <c:v>0.50700000000000001</c:v>
                </c:pt>
                <c:pt idx="11">
                  <c:v>-0.80200000000000005</c:v>
                </c:pt>
                <c:pt idx="12">
                  <c:v>5.5E-2</c:v>
                </c:pt>
                <c:pt idx="13">
                  <c:v>-0.27700000000000002</c:v>
                </c:pt>
                <c:pt idx="14">
                  <c:v>0.49099999999999999</c:v>
                </c:pt>
                <c:pt idx="15">
                  <c:v>4.7E-2</c:v>
                </c:pt>
                <c:pt idx="16">
                  <c:v>0.73199999999999998</c:v>
                </c:pt>
                <c:pt idx="17">
                  <c:v>0.625</c:v>
                </c:pt>
                <c:pt idx="18">
                  <c:v>0.72599999999999998</c:v>
                </c:pt>
                <c:pt idx="19">
                  <c:v>-0.98</c:v>
                </c:pt>
                <c:pt idx="20">
                  <c:v>0.32200000000000001</c:v>
                </c:pt>
                <c:pt idx="21">
                  <c:v>-1.361</c:v>
                </c:pt>
                <c:pt idx="22">
                  <c:v>-0.68400000000000005</c:v>
                </c:pt>
                <c:pt idx="23">
                  <c:v>-0.66</c:v>
                </c:pt>
                <c:pt idx="24">
                  <c:v>0.29399999999999998</c:v>
                </c:pt>
                <c:pt idx="25">
                  <c:v>1.002</c:v>
                </c:pt>
                <c:pt idx="26">
                  <c:v>-0.154</c:v>
                </c:pt>
                <c:pt idx="27">
                  <c:v>-0.621</c:v>
                </c:pt>
                <c:pt idx="28">
                  <c:v>-0.11</c:v>
                </c:pt>
                <c:pt idx="29">
                  <c:v>-0.11899999999999999</c:v>
                </c:pt>
                <c:pt idx="30">
                  <c:v>8.6999999999999994E-2</c:v>
                </c:pt>
                <c:pt idx="31">
                  <c:v>-0.52900000000000003</c:v>
                </c:pt>
                <c:pt idx="32">
                  <c:v>9.5000000000000001E-2</c:v>
                </c:pt>
                <c:pt idx="33">
                  <c:v>-1.002</c:v>
                </c:pt>
                <c:pt idx="34">
                  <c:v>0.39800000000000002</c:v>
                </c:pt>
                <c:pt idx="35">
                  <c:v>-0.246</c:v>
                </c:pt>
                <c:pt idx="36">
                  <c:v>-1.4550000000000001</c:v>
                </c:pt>
              </c:numCache>
            </c:numRef>
          </c:xVal>
          <c:yVal>
            <c:numRef>
              <c:f>Plan4!$H$2:$H$38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6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9C0-9243-9370-76248F0A62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004672"/>
        <c:axId val="226521472"/>
      </c:scatterChart>
      <c:valAx>
        <c:axId val="195004672"/>
        <c:scaling>
          <c:orientation val="minMax"/>
          <c:max val="2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Escores D-IRAP para</a:t>
                </a:r>
                <a:r>
                  <a:rPr lang="pt-BR" baseline="0"/>
                  <a:t> "Vejo meu futuro com esperança"</a:t>
                </a:r>
                <a:endParaRPr lang="pt-BR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6521472"/>
        <c:crosses val="autoZero"/>
        <c:crossBetween val="midCat"/>
      </c:valAx>
      <c:valAx>
        <c:axId val="226521472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Escores de desesperança BHS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5004672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Plan4!$F$2:$F$38</c:f>
              <c:numCache>
                <c:formatCode>General</c:formatCode>
                <c:ptCount val="37"/>
                <c:pt idx="0">
                  <c:v>0.70274999999999999</c:v>
                </c:pt>
                <c:pt idx="1">
                  <c:v>0.36075000000000002</c:v>
                </c:pt>
                <c:pt idx="2">
                  <c:v>0.63100000000000001</c:v>
                </c:pt>
                <c:pt idx="3">
                  <c:v>4.7E-2</c:v>
                </c:pt>
                <c:pt idx="4">
                  <c:v>-1.11175</c:v>
                </c:pt>
                <c:pt idx="5">
                  <c:v>0.74899999999999989</c:v>
                </c:pt>
                <c:pt idx="6">
                  <c:v>-1.0014999999999998</c:v>
                </c:pt>
                <c:pt idx="7">
                  <c:v>8.0999999999999989E-2</c:v>
                </c:pt>
                <c:pt idx="8">
                  <c:v>-4.4999999999999971E-3</c:v>
                </c:pt>
                <c:pt idx="9">
                  <c:v>0.16699999999999998</c:v>
                </c:pt>
                <c:pt idx="10">
                  <c:v>0.54425000000000001</c:v>
                </c:pt>
                <c:pt idx="11">
                  <c:v>-0.92925000000000002</c:v>
                </c:pt>
                <c:pt idx="12">
                  <c:v>0.39774999999999999</c:v>
                </c:pt>
                <c:pt idx="13">
                  <c:v>-0.48750000000000004</c:v>
                </c:pt>
                <c:pt idx="14">
                  <c:v>0.26475000000000004</c:v>
                </c:pt>
                <c:pt idx="15">
                  <c:v>0.22825000000000004</c:v>
                </c:pt>
                <c:pt idx="16">
                  <c:v>0.37275000000000003</c:v>
                </c:pt>
                <c:pt idx="17">
                  <c:v>0.61499999999999999</c:v>
                </c:pt>
                <c:pt idx="18">
                  <c:v>0.76</c:v>
                </c:pt>
                <c:pt idx="19">
                  <c:v>-0.11649999999999999</c:v>
                </c:pt>
                <c:pt idx="20">
                  <c:v>0.441</c:v>
                </c:pt>
                <c:pt idx="21">
                  <c:v>-0.18874999999999997</c:v>
                </c:pt>
                <c:pt idx="22">
                  <c:v>-0.66525000000000001</c:v>
                </c:pt>
                <c:pt idx="23">
                  <c:v>-0.44225000000000003</c:v>
                </c:pt>
                <c:pt idx="24">
                  <c:v>0.40325</c:v>
                </c:pt>
                <c:pt idx="25">
                  <c:v>0.54174999999999995</c:v>
                </c:pt>
                <c:pt idx="26">
                  <c:v>-8.4249999999999992E-2</c:v>
                </c:pt>
                <c:pt idx="27">
                  <c:v>-0.75900000000000001</c:v>
                </c:pt>
                <c:pt idx="28">
                  <c:v>-2.35E-2</c:v>
                </c:pt>
                <c:pt idx="29">
                  <c:v>-0.39100000000000007</c:v>
                </c:pt>
                <c:pt idx="30">
                  <c:v>-2.8499999999999998E-2</c:v>
                </c:pt>
                <c:pt idx="31">
                  <c:v>0.25324999999999998</c:v>
                </c:pt>
                <c:pt idx="32">
                  <c:v>0.95950000000000013</c:v>
                </c:pt>
                <c:pt idx="33">
                  <c:v>-1.26525</c:v>
                </c:pt>
                <c:pt idx="34">
                  <c:v>0.55125000000000002</c:v>
                </c:pt>
                <c:pt idx="35">
                  <c:v>0.13224999999999998</c:v>
                </c:pt>
                <c:pt idx="36">
                  <c:v>-1.2785</c:v>
                </c:pt>
              </c:numCache>
            </c:numRef>
          </c:xVal>
          <c:yVal>
            <c:numRef>
              <c:f>Plan4!$H$2:$H$38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6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671-7044-AD17-D74EF0CEAD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9798912"/>
        <c:axId val="226802304"/>
      </c:scatterChart>
      <c:valAx>
        <c:axId val="239798912"/>
        <c:scaling>
          <c:orientation val="minMax"/>
        </c:scaling>
        <c:delete val="0"/>
        <c:axPos val="b"/>
        <c:majorGridlines/>
        <c:minorGridlines/>
        <c:title>
          <c:overlay val="0"/>
        </c:title>
        <c:numFmt formatCode="General" sourceLinked="1"/>
        <c:majorTickMark val="out"/>
        <c:minorTickMark val="none"/>
        <c:tickLblPos val="nextTo"/>
        <c:crossAx val="226802304"/>
        <c:crosses val="autoZero"/>
        <c:crossBetween val="midCat"/>
      </c:valAx>
      <c:valAx>
        <c:axId val="226802304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minorGridlines/>
        <c:title>
          <c:overlay val="0"/>
        </c:title>
        <c:numFmt formatCode="General" sourceLinked="1"/>
        <c:majorTickMark val="out"/>
        <c:minorTickMark val="none"/>
        <c:tickLblPos val="nextTo"/>
        <c:crossAx val="2397989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457200</xdr:colOff>
      <xdr:row>14</xdr:row>
      <xdr:rowOff>47625</xdr:rowOff>
    </xdr:from>
    <xdr:to>
      <xdr:col>15</xdr:col>
      <xdr:colOff>228600</xdr:colOff>
      <xdr:row>27</xdr:row>
      <xdr:rowOff>190500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457200</xdr:colOff>
      <xdr:row>14</xdr:row>
      <xdr:rowOff>47625</xdr:rowOff>
    </xdr:from>
    <xdr:to>
      <xdr:col>17</xdr:col>
      <xdr:colOff>228600</xdr:colOff>
      <xdr:row>27</xdr:row>
      <xdr:rowOff>190500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358140</xdr:colOff>
      <xdr:row>0</xdr:row>
      <xdr:rowOff>140970</xdr:rowOff>
    </xdr:from>
    <xdr:to>
      <xdr:col>19</xdr:col>
      <xdr:colOff>236220</xdr:colOff>
      <xdr:row>14</xdr:row>
      <xdr:rowOff>110490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78"/>
  <sheetViews>
    <sheetView zoomScale="80" zoomScaleNormal="80" workbookViewId="0">
      <selection activeCell="AF3" sqref="AF3:AF51"/>
    </sheetView>
  </sheetViews>
  <sheetFormatPr baseColWidth="10" defaultColWidth="8.83203125" defaultRowHeight="16" x14ac:dyDescent="0.2"/>
  <cols>
    <col min="1" max="1" width="34.1640625" bestFit="1" customWidth="1"/>
    <col min="14" max="14" width="10.83203125" bestFit="1" customWidth="1"/>
    <col min="32" max="32" width="33.33203125" bestFit="1" customWidth="1"/>
  </cols>
  <sheetData>
    <row r="1" spans="1:61" ht="19" x14ac:dyDescent="0.2">
      <c r="A1" s="60" t="s">
        <v>140</v>
      </c>
      <c r="B1" s="78" t="s">
        <v>141</v>
      </c>
      <c r="C1" s="79"/>
      <c r="D1" s="79"/>
      <c r="E1" s="80"/>
      <c r="F1" s="78" t="s">
        <v>142</v>
      </c>
      <c r="G1" s="80"/>
      <c r="H1" s="78"/>
      <c r="I1" s="79"/>
      <c r="J1" s="79"/>
      <c r="K1" s="80"/>
      <c r="L1" s="61"/>
      <c r="M1" s="62" t="s">
        <v>143</v>
      </c>
      <c r="N1" s="63" t="s">
        <v>144</v>
      </c>
      <c r="O1" s="64" t="s">
        <v>145</v>
      </c>
      <c r="P1" s="65" t="s">
        <v>146</v>
      </c>
      <c r="Q1" s="65" t="s">
        <v>147</v>
      </c>
      <c r="R1" s="65" t="s">
        <v>148</v>
      </c>
      <c r="S1" s="65" t="s">
        <v>149</v>
      </c>
      <c r="T1" s="65" t="s">
        <v>150</v>
      </c>
      <c r="U1" s="65" t="s">
        <v>151</v>
      </c>
      <c r="V1" s="65" t="s">
        <v>152</v>
      </c>
      <c r="W1" s="65" t="s">
        <v>153</v>
      </c>
      <c r="X1" s="65" t="s">
        <v>154</v>
      </c>
      <c r="Y1" s="65" t="s">
        <v>155</v>
      </c>
      <c r="Z1" s="66" t="s">
        <v>156</v>
      </c>
      <c r="AA1" s="65" t="s">
        <v>157</v>
      </c>
      <c r="AB1" s="65" t="s">
        <v>158</v>
      </c>
      <c r="AC1" s="65" t="s">
        <v>159</v>
      </c>
      <c r="AD1" s="65" t="s">
        <v>160</v>
      </c>
    </row>
    <row r="2" spans="1:61" x14ac:dyDescent="0.2">
      <c r="A2" s="67" t="s">
        <v>161</v>
      </c>
      <c r="B2" s="67" t="s">
        <v>162</v>
      </c>
      <c r="C2" s="67" t="s">
        <v>163</v>
      </c>
      <c r="D2" s="67" t="s">
        <v>164</v>
      </c>
      <c r="E2" s="67" t="s">
        <v>165</v>
      </c>
      <c r="F2" s="68" t="s">
        <v>166</v>
      </c>
      <c r="G2" s="67" t="s">
        <v>167</v>
      </c>
      <c r="H2" s="67"/>
      <c r="I2" s="67"/>
      <c r="J2" s="67"/>
      <c r="K2" s="67"/>
      <c r="L2" s="8"/>
      <c r="M2" s="69"/>
      <c r="N2" s="23"/>
      <c r="O2" s="70"/>
      <c r="P2" s="70"/>
      <c r="Q2" s="70"/>
      <c r="R2" s="70"/>
      <c r="S2" s="70"/>
      <c r="T2" s="70"/>
      <c r="U2" s="70"/>
      <c r="V2" s="70"/>
      <c r="W2" s="70"/>
      <c r="X2" s="70"/>
      <c r="Y2" s="70"/>
      <c r="Z2" s="70"/>
      <c r="AA2" s="70"/>
      <c r="AB2" s="70"/>
      <c r="AC2" s="70"/>
      <c r="AD2" s="70"/>
      <c r="AF2" t="s">
        <v>131</v>
      </c>
    </row>
    <row r="3" spans="1:61" x14ac:dyDescent="0.2">
      <c r="A3" s="6"/>
      <c r="B3" s="71">
        <v>-0.33700000000000002</v>
      </c>
      <c r="C3" s="26">
        <v>-1.32</v>
      </c>
      <c r="D3" s="26">
        <v>-1.258</v>
      </c>
      <c r="E3" s="26">
        <v>-0.80200000000000005</v>
      </c>
      <c r="F3" s="10">
        <v>17</v>
      </c>
      <c r="G3" s="43">
        <v>3</v>
      </c>
      <c r="H3" s="28"/>
      <c r="I3" s="28"/>
      <c r="J3" s="28"/>
      <c r="K3" s="28"/>
      <c r="L3" s="11"/>
      <c r="M3" s="42" t="s">
        <v>91</v>
      </c>
      <c r="N3" s="58">
        <v>29</v>
      </c>
      <c r="O3" s="22">
        <v>59</v>
      </c>
      <c r="P3" s="19" t="s">
        <v>64</v>
      </c>
      <c r="Q3" s="19" t="s">
        <v>99</v>
      </c>
      <c r="R3" s="19" t="s">
        <v>95</v>
      </c>
      <c r="S3" s="19" t="s">
        <v>96</v>
      </c>
      <c r="T3" s="19" t="s">
        <v>96</v>
      </c>
      <c r="U3" s="19" t="s">
        <v>95</v>
      </c>
      <c r="V3" s="19" t="s">
        <v>96</v>
      </c>
      <c r="W3" s="19" t="s">
        <v>61</v>
      </c>
      <c r="X3" s="19">
        <v>3</v>
      </c>
      <c r="Y3" s="19">
        <v>4</v>
      </c>
      <c r="Z3" s="19" t="s">
        <v>88</v>
      </c>
      <c r="AA3" s="19" t="s">
        <v>63</v>
      </c>
      <c r="AB3" s="19" t="s">
        <v>58</v>
      </c>
      <c r="AC3" s="19" t="s">
        <v>58</v>
      </c>
      <c r="AD3" s="19" t="s">
        <v>95</v>
      </c>
      <c r="AF3" s="6"/>
      <c r="AG3" s="18"/>
      <c r="AH3" s="18"/>
      <c r="AI3" s="18"/>
      <c r="AJ3" s="18"/>
      <c r="AK3" s="18">
        <v>19</v>
      </c>
      <c r="AL3" s="12">
        <v>1</v>
      </c>
      <c r="AM3" s="28"/>
      <c r="AN3" s="28"/>
      <c r="AO3" s="28">
        <v>0.47008299999999997</v>
      </c>
      <c r="AP3" s="28">
        <v>0.25490800000000002</v>
      </c>
      <c r="AQ3" s="18"/>
      <c r="AR3" s="27" t="s">
        <v>90</v>
      </c>
      <c r="AS3" s="34"/>
      <c r="AT3" s="33">
        <v>66</v>
      </c>
      <c r="AU3" s="33" t="s">
        <v>72</v>
      </c>
      <c r="AV3" s="33" t="s">
        <v>100</v>
      </c>
      <c r="AW3" s="33" t="s">
        <v>58</v>
      </c>
      <c r="AX3" s="33">
        <v>0</v>
      </c>
      <c r="AY3" s="33" t="s">
        <v>95</v>
      </c>
      <c r="AZ3" s="33" t="s">
        <v>58</v>
      </c>
      <c r="BA3" s="33" t="s">
        <v>97</v>
      </c>
      <c r="BB3" s="33" t="s">
        <v>61</v>
      </c>
      <c r="BC3" s="33">
        <v>2</v>
      </c>
      <c r="BD3" s="33">
        <v>3.5</v>
      </c>
      <c r="BE3" s="33" t="s">
        <v>57</v>
      </c>
      <c r="BF3" s="33" t="s">
        <v>93</v>
      </c>
      <c r="BG3" s="33" t="s">
        <v>57</v>
      </c>
      <c r="BH3" s="33" t="s">
        <v>58</v>
      </c>
      <c r="BI3" s="33" t="s">
        <v>58</v>
      </c>
    </row>
    <row r="4" spans="1:61" x14ac:dyDescent="0.2">
      <c r="A4" s="52"/>
      <c r="B4" s="15">
        <v>0.65200000000000002</v>
      </c>
      <c r="C4" s="15">
        <v>1.5289999999999999</v>
      </c>
      <c r="D4" s="15">
        <v>1.5620000000000001</v>
      </c>
      <c r="E4" s="15">
        <v>9.5000000000000001E-2</v>
      </c>
      <c r="F4" s="11">
        <v>14</v>
      </c>
      <c r="G4" s="43">
        <v>6</v>
      </c>
      <c r="H4" s="28"/>
      <c r="I4" s="28"/>
      <c r="J4" s="28"/>
      <c r="K4" s="28"/>
      <c r="L4" s="5"/>
      <c r="M4" s="27" t="s">
        <v>91</v>
      </c>
      <c r="N4" s="34">
        <v>28</v>
      </c>
      <c r="O4" s="31">
        <v>62</v>
      </c>
      <c r="P4" s="32" t="s">
        <v>107</v>
      </c>
      <c r="Q4" s="32" t="s">
        <v>101</v>
      </c>
      <c r="R4" s="32" t="s">
        <v>95</v>
      </c>
      <c r="S4" s="32" t="s">
        <v>96</v>
      </c>
      <c r="T4" s="32" t="s">
        <v>96</v>
      </c>
      <c r="U4" s="32" t="s">
        <v>95</v>
      </c>
      <c r="V4" s="32" t="s">
        <v>96</v>
      </c>
      <c r="W4" s="32" t="s">
        <v>61</v>
      </c>
      <c r="X4" s="32">
        <v>2</v>
      </c>
      <c r="Y4" s="32">
        <v>6</v>
      </c>
      <c r="Z4" s="32" t="s">
        <v>87</v>
      </c>
      <c r="AA4" s="32" t="s">
        <v>59</v>
      </c>
      <c r="AB4" s="32" t="s">
        <v>58</v>
      </c>
      <c r="AC4" s="32" t="s">
        <v>58</v>
      </c>
      <c r="AD4" s="32" t="s">
        <v>58</v>
      </c>
      <c r="AF4" s="6"/>
      <c r="AG4" s="18"/>
      <c r="AH4" s="18"/>
      <c r="AI4" s="18"/>
      <c r="AJ4" s="18"/>
      <c r="AK4" s="18">
        <v>16</v>
      </c>
      <c r="AL4" s="12">
        <v>4</v>
      </c>
      <c r="AM4" s="28"/>
      <c r="AN4" s="28"/>
      <c r="AO4" s="28"/>
      <c r="AP4" s="28"/>
      <c r="AQ4" s="18"/>
      <c r="AR4" s="27" t="s">
        <v>91</v>
      </c>
      <c r="AS4" s="34"/>
      <c r="AT4" s="33">
        <v>59</v>
      </c>
      <c r="AU4" s="33" t="s">
        <v>72</v>
      </c>
      <c r="AV4" s="33" t="s">
        <v>99</v>
      </c>
      <c r="AW4" s="33" t="s">
        <v>95</v>
      </c>
      <c r="AX4" s="33" t="s">
        <v>96</v>
      </c>
      <c r="AY4" s="33" t="s">
        <v>96</v>
      </c>
      <c r="AZ4" s="33" t="s">
        <v>95</v>
      </c>
      <c r="BA4" s="33" t="s">
        <v>97</v>
      </c>
      <c r="BB4" s="33" t="s">
        <v>102</v>
      </c>
      <c r="BC4" s="33">
        <v>2</v>
      </c>
      <c r="BD4" s="33">
        <v>3</v>
      </c>
      <c r="BE4" s="33" t="s">
        <v>103</v>
      </c>
      <c r="BF4" s="33" t="s">
        <v>59</v>
      </c>
      <c r="BG4" s="33" t="s">
        <v>57</v>
      </c>
      <c r="BH4" s="33" t="s">
        <v>57</v>
      </c>
      <c r="BI4" s="33" t="s">
        <v>58</v>
      </c>
    </row>
    <row r="5" spans="1:61" x14ac:dyDescent="0.2">
      <c r="A5" s="6"/>
      <c r="B5" s="7">
        <v>0.85099999999999998</v>
      </c>
      <c r="C5" s="7">
        <v>0.45900000000000002</v>
      </c>
      <c r="D5" s="7">
        <v>0.22600000000000001</v>
      </c>
      <c r="E5" s="7">
        <v>5.5E-2</v>
      </c>
      <c r="F5" s="11">
        <v>17</v>
      </c>
      <c r="G5" s="43">
        <v>3</v>
      </c>
      <c r="H5" s="28"/>
      <c r="I5" s="28"/>
      <c r="J5" s="28"/>
      <c r="K5" s="28"/>
      <c r="L5" s="11"/>
      <c r="M5" s="42" t="s">
        <v>91</v>
      </c>
      <c r="N5" s="58">
        <v>30</v>
      </c>
      <c r="O5" s="22">
        <v>61</v>
      </c>
      <c r="P5" s="19" t="s">
        <v>107</v>
      </c>
      <c r="Q5" s="19" t="s">
        <v>119</v>
      </c>
      <c r="R5" s="19" t="s">
        <v>95</v>
      </c>
      <c r="S5" s="19" t="s">
        <v>96</v>
      </c>
      <c r="T5" s="19" t="s">
        <v>96</v>
      </c>
      <c r="U5" s="19" t="s">
        <v>95</v>
      </c>
      <c r="V5" s="19" t="s">
        <v>96</v>
      </c>
      <c r="W5" s="19" t="s">
        <v>61</v>
      </c>
      <c r="X5" s="19">
        <v>1</v>
      </c>
      <c r="Y5" s="19">
        <v>1</v>
      </c>
      <c r="Z5" s="19" t="s">
        <v>120</v>
      </c>
      <c r="AA5" s="19" t="s">
        <v>121</v>
      </c>
      <c r="AB5" s="19" t="s">
        <v>58</v>
      </c>
      <c r="AC5" s="19" t="s">
        <v>58</v>
      </c>
      <c r="AD5" s="19" t="s">
        <v>57</v>
      </c>
      <c r="AF5" s="6"/>
      <c r="AG5" s="18"/>
      <c r="AH5" s="18"/>
      <c r="AI5" s="18"/>
      <c r="AJ5" s="18"/>
      <c r="AK5" s="18">
        <v>15</v>
      </c>
      <c r="AL5" s="12">
        <v>5</v>
      </c>
      <c r="AM5" s="28">
        <v>0.43785099999999999</v>
      </c>
      <c r="AN5" s="28">
        <v>0.20028499999999999</v>
      </c>
      <c r="AO5" s="28">
        <v>6.9420000000000003E-3</v>
      </c>
      <c r="AP5" s="28">
        <v>0.27178600000000003</v>
      </c>
      <c r="AQ5" s="18"/>
      <c r="AR5" s="27" t="s">
        <v>91</v>
      </c>
      <c r="AS5" s="34"/>
      <c r="AT5" s="33">
        <v>68</v>
      </c>
      <c r="AU5" s="33" t="s">
        <v>105</v>
      </c>
      <c r="AV5" s="33" t="s">
        <v>100</v>
      </c>
      <c r="AW5" s="33" t="s">
        <v>95</v>
      </c>
      <c r="AX5" s="33" t="s">
        <v>96</v>
      </c>
      <c r="AY5" s="33" t="s">
        <v>96</v>
      </c>
      <c r="AZ5" s="33" t="s">
        <v>95</v>
      </c>
      <c r="BA5" s="33" t="s">
        <v>97</v>
      </c>
      <c r="BB5" s="33" t="s">
        <v>61</v>
      </c>
      <c r="BC5" s="33">
        <v>1</v>
      </c>
      <c r="BD5" s="33">
        <v>2</v>
      </c>
      <c r="BE5" s="33" t="s">
        <v>106</v>
      </c>
      <c r="BF5" s="33" t="s">
        <v>93</v>
      </c>
      <c r="BG5" s="33" t="s">
        <v>58</v>
      </c>
      <c r="BH5" s="33" t="s">
        <v>58</v>
      </c>
      <c r="BI5" s="33" t="s">
        <v>58</v>
      </c>
    </row>
    <row r="6" spans="1:61" x14ac:dyDescent="0.2">
      <c r="A6" s="6"/>
      <c r="B6" s="7">
        <v>-0.42599999999999999</v>
      </c>
      <c r="C6" s="7">
        <v>-0.60899999999999999</v>
      </c>
      <c r="D6" s="7">
        <v>-0.63800000000000001</v>
      </c>
      <c r="E6" s="7">
        <v>-0.27700000000000002</v>
      </c>
      <c r="F6" s="18">
        <v>17</v>
      </c>
      <c r="G6" s="43">
        <v>3</v>
      </c>
      <c r="H6" s="28"/>
      <c r="I6" s="28"/>
      <c r="J6" s="28"/>
      <c r="K6" s="28"/>
      <c r="L6" s="11"/>
      <c r="M6" s="42" t="s">
        <v>91</v>
      </c>
      <c r="N6" s="58">
        <v>30</v>
      </c>
      <c r="O6" s="22">
        <v>63</v>
      </c>
      <c r="P6" s="19" t="s">
        <v>66</v>
      </c>
      <c r="Q6" s="19" t="s">
        <v>99</v>
      </c>
      <c r="R6" s="19" t="s">
        <v>95</v>
      </c>
      <c r="S6" s="19" t="s">
        <v>95</v>
      </c>
      <c r="T6" s="19" t="s">
        <v>96</v>
      </c>
      <c r="U6" s="19" t="s">
        <v>95</v>
      </c>
      <c r="V6" s="19" t="s">
        <v>58</v>
      </c>
      <c r="W6" s="19" t="s">
        <v>61</v>
      </c>
      <c r="X6" s="19">
        <v>2</v>
      </c>
      <c r="Y6" s="19" t="s">
        <v>98</v>
      </c>
      <c r="Z6" s="19" t="s">
        <v>88</v>
      </c>
      <c r="AA6" s="19" t="s">
        <v>63</v>
      </c>
      <c r="AB6" s="19" t="s">
        <v>57</v>
      </c>
      <c r="AC6" s="19" t="s">
        <v>58</v>
      </c>
      <c r="AD6" s="19" t="s">
        <v>58</v>
      </c>
      <c r="AF6" s="9"/>
      <c r="AG6" s="18"/>
      <c r="AH6" s="18"/>
      <c r="AI6" s="18"/>
      <c r="AJ6" s="18"/>
      <c r="AK6" s="18">
        <v>15</v>
      </c>
      <c r="AL6" s="12">
        <v>5</v>
      </c>
      <c r="AM6" s="28"/>
      <c r="AN6" s="28"/>
      <c r="AO6" s="28"/>
      <c r="AP6" s="28"/>
      <c r="AQ6" s="18"/>
      <c r="AR6" s="27" t="s">
        <v>91</v>
      </c>
      <c r="AS6" s="34"/>
      <c r="AT6" s="33">
        <v>63</v>
      </c>
      <c r="AU6" s="33" t="s">
        <v>72</v>
      </c>
      <c r="AV6" s="33" t="s">
        <v>100</v>
      </c>
      <c r="AW6" s="33" t="s">
        <v>95</v>
      </c>
      <c r="AX6" s="33" t="s">
        <v>96</v>
      </c>
      <c r="AY6" s="33" t="s">
        <v>96</v>
      </c>
      <c r="AZ6" s="33" t="s">
        <v>95</v>
      </c>
      <c r="BA6" s="33" t="s">
        <v>97</v>
      </c>
      <c r="BB6" s="33" t="s">
        <v>61</v>
      </c>
      <c r="BC6" s="33">
        <v>1</v>
      </c>
      <c r="BD6" s="33">
        <v>10</v>
      </c>
      <c r="BE6" s="33" t="s">
        <v>103</v>
      </c>
      <c r="BF6" s="33" t="s">
        <v>93</v>
      </c>
      <c r="BG6" s="33" t="s">
        <v>58</v>
      </c>
      <c r="BH6" s="33" t="s">
        <v>57</v>
      </c>
      <c r="BI6" s="33" t="s">
        <v>58</v>
      </c>
    </row>
    <row r="7" spans="1:61" x14ac:dyDescent="0.2">
      <c r="A7" s="52"/>
      <c r="B7" s="15">
        <v>-1.206</v>
      </c>
      <c r="C7" s="15">
        <v>-1.3819999999999999</v>
      </c>
      <c r="D7" s="15">
        <v>-1.4710000000000001</v>
      </c>
      <c r="E7" s="15">
        <v>-1.002</v>
      </c>
      <c r="F7" s="10">
        <v>13</v>
      </c>
      <c r="G7" s="43">
        <v>7</v>
      </c>
      <c r="H7" s="28"/>
      <c r="I7" s="28"/>
      <c r="J7" s="28"/>
      <c r="K7" s="28"/>
      <c r="L7" s="5"/>
      <c r="M7" s="27" t="s">
        <v>91</v>
      </c>
      <c r="N7" s="34">
        <v>26</v>
      </c>
      <c r="O7" s="22">
        <v>62</v>
      </c>
      <c r="P7" s="19" t="s">
        <v>64</v>
      </c>
      <c r="Q7" s="19" t="s">
        <v>99</v>
      </c>
      <c r="R7" s="19" t="s">
        <v>95</v>
      </c>
      <c r="S7" s="19" t="s">
        <v>96</v>
      </c>
      <c r="T7" s="19" t="s">
        <v>95</v>
      </c>
      <c r="U7" s="19" t="s">
        <v>95</v>
      </c>
      <c r="V7" s="19" t="s">
        <v>58</v>
      </c>
      <c r="W7" s="19" t="s">
        <v>61</v>
      </c>
      <c r="X7" s="19">
        <v>3</v>
      </c>
      <c r="Y7" s="19">
        <v>8</v>
      </c>
      <c r="Z7" s="19" t="s">
        <v>71</v>
      </c>
      <c r="AA7" s="19" t="s">
        <v>63</v>
      </c>
      <c r="AB7" s="19" t="s">
        <v>58</v>
      </c>
      <c r="AC7" s="19" t="s">
        <v>57</v>
      </c>
      <c r="AD7" s="19" t="s">
        <v>57</v>
      </c>
      <c r="AF7" s="9"/>
      <c r="AG7" s="11"/>
      <c r="AH7" s="11"/>
      <c r="AI7" s="11"/>
      <c r="AJ7" s="11"/>
      <c r="AK7" s="10">
        <v>16</v>
      </c>
      <c r="AL7" s="12">
        <v>4</v>
      </c>
      <c r="AM7" s="28" t="s">
        <v>15</v>
      </c>
      <c r="AN7" s="28" t="s">
        <v>14</v>
      </c>
      <c r="AO7" s="28" t="s">
        <v>13</v>
      </c>
      <c r="AP7" s="28" t="s">
        <v>12</v>
      </c>
      <c r="AQ7" s="18"/>
      <c r="AR7" s="27" t="s">
        <v>91</v>
      </c>
      <c r="AS7" s="34"/>
      <c r="AT7" s="33">
        <v>60</v>
      </c>
      <c r="AU7" s="33" t="s">
        <v>107</v>
      </c>
      <c r="AV7" s="33" t="s">
        <v>99</v>
      </c>
      <c r="AW7" s="33" t="s">
        <v>95</v>
      </c>
      <c r="AX7" s="33" t="s">
        <v>96</v>
      </c>
      <c r="AY7" s="33" t="s">
        <v>96</v>
      </c>
      <c r="AZ7" s="33" t="s">
        <v>57</v>
      </c>
      <c r="BA7" s="33" t="s">
        <v>97</v>
      </c>
      <c r="BB7" s="33" t="s">
        <v>61</v>
      </c>
      <c r="BC7" s="33">
        <v>2</v>
      </c>
      <c r="BD7" s="33">
        <v>5</v>
      </c>
      <c r="BE7" s="33" t="s">
        <v>57</v>
      </c>
      <c r="BF7" s="33" t="s">
        <v>108</v>
      </c>
      <c r="BG7" s="33" t="s">
        <v>58</v>
      </c>
      <c r="BH7" s="33" t="s">
        <v>58</v>
      </c>
      <c r="BI7" s="33" t="s">
        <v>58</v>
      </c>
    </row>
    <row r="8" spans="1:61" x14ac:dyDescent="0.2">
      <c r="A8" s="6"/>
      <c r="B8" s="7">
        <v>0.45900000000000002</v>
      </c>
      <c r="C8" s="7">
        <v>4.2000000000000003E-2</v>
      </c>
      <c r="D8" s="7">
        <v>6.7000000000000004E-2</v>
      </c>
      <c r="E8" s="7">
        <v>0.49099999999999999</v>
      </c>
      <c r="F8" s="11">
        <v>17</v>
      </c>
      <c r="G8" s="44">
        <v>3</v>
      </c>
      <c r="H8" s="28"/>
      <c r="I8" s="28"/>
      <c r="J8" s="28"/>
      <c r="K8" s="28"/>
      <c r="L8" s="11"/>
      <c r="M8" s="42" t="s">
        <v>91</v>
      </c>
      <c r="N8" s="58">
        <v>28</v>
      </c>
      <c r="O8" s="22">
        <v>61</v>
      </c>
      <c r="P8" s="19" t="s">
        <v>64</v>
      </c>
      <c r="Q8" s="19" t="s">
        <v>100</v>
      </c>
      <c r="R8" s="19" t="s">
        <v>95</v>
      </c>
      <c r="S8" s="19" t="s">
        <v>96</v>
      </c>
      <c r="T8" s="19" t="s">
        <v>95</v>
      </c>
      <c r="U8" s="19" t="s">
        <v>95</v>
      </c>
      <c r="V8" s="19" t="s">
        <v>96</v>
      </c>
      <c r="W8" s="19" t="s">
        <v>61</v>
      </c>
      <c r="X8" s="19">
        <v>3</v>
      </c>
      <c r="Y8" s="19">
        <v>3</v>
      </c>
      <c r="Z8" s="19" t="s">
        <v>87</v>
      </c>
      <c r="AA8" s="19" t="s">
        <v>63</v>
      </c>
      <c r="AB8" s="19" t="s">
        <v>58</v>
      </c>
      <c r="AC8" s="19" t="s">
        <v>58</v>
      </c>
      <c r="AD8" s="19" t="s">
        <v>58</v>
      </c>
      <c r="AF8" s="52"/>
      <c r="AG8" s="18"/>
      <c r="AH8" s="18"/>
      <c r="AI8" s="18"/>
      <c r="AJ8" s="18"/>
      <c r="AK8" s="18">
        <v>16</v>
      </c>
      <c r="AL8" s="12">
        <v>4</v>
      </c>
      <c r="AM8" s="28">
        <v>0.43027300000000002</v>
      </c>
      <c r="AN8" s="28">
        <v>0.31946099999999999</v>
      </c>
      <c r="AO8" s="28"/>
      <c r="AP8" s="28"/>
      <c r="AQ8" s="18"/>
      <c r="AR8" s="27" t="s">
        <v>91</v>
      </c>
      <c r="AS8" s="34"/>
      <c r="AT8" s="33">
        <v>62</v>
      </c>
      <c r="AU8" s="33" t="s">
        <v>72</v>
      </c>
      <c r="AV8" s="33" t="s">
        <v>99</v>
      </c>
      <c r="AW8" s="33" t="s">
        <v>95</v>
      </c>
      <c r="AX8" s="33" t="s">
        <v>58</v>
      </c>
      <c r="AY8" s="33" t="s">
        <v>96</v>
      </c>
      <c r="AZ8" s="33" t="s">
        <v>95</v>
      </c>
      <c r="BA8" s="33" t="s">
        <v>97</v>
      </c>
      <c r="BB8" s="33" t="s">
        <v>61</v>
      </c>
      <c r="BC8" s="33">
        <v>1</v>
      </c>
      <c r="BD8" s="33">
        <v>4</v>
      </c>
      <c r="BE8" s="33" t="s">
        <v>57</v>
      </c>
      <c r="BF8" s="33" t="s">
        <v>59</v>
      </c>
      <c r="BG8" s="33" t="s">
        <v>58</v>
      </c>
      <c r="BH8" s="33" t="s">
        <v>57</v>
      </c>
      <c r="BI8" s="33" t="s">
        <v>58</v>
      </c>
    </row>
    <row r="9" spans="1:61" x14ac:dyDescent="0.2">
      <c r="A9" s="6"/>
      <c r="B9" s="7">
        <v>0.81</v>
      </c>
      <c r="C9" s="7">
        <v>-1.161</v>
      </c>
      <c r="D9" s="7">
        <v>0.86499999999999999</v>
      </c>
      <c r="E9" s="7">
        <v>-0.98</v>
      </c>
      <c r="F9" s="11">
        <v>16</v>
      </c>
      <c r="G9" s="44">
        <v>4</v>
      </c>
      <c r="H9" s="28"/>
      <c r="I9" s="28"/>
      <c r="J9" s="28"/>
      <c r="K9" s="28"/>
      <c r="L9" s="5"/>
      <c r="M9" s="27" t="s">
        <v>91</v>
      </c>
      <c r="N9" s="34">
        <v>30</v>
      </c>
      <c r="O9" s="22">
        <v>58</v>
      </c>
      <c r="P9" s="19" t="s">
        <v>68</v>
      </c>
      <c r="Q9" s="19" t="s">
        <v>99</v>
      </c>
      <c r="R9" s="19" t="s">
        <v>96</v>
      </c>
      <c r="S9" s="19" t="s">
        <v>96</v>
      </c>
      <c r="T9" s="19" t="s">
        <v>96</v>
      </c>
      <c r="U9" s="19" t="s">
        <v>96</v>
      </c>
      <c r="V9" s="19" t="s">
        <v>96</v>
      </c>
      <c r="W9" s="19" t="s">
        <v>61</v>
      </c>
      <c r="X9" s="19">
        <v>2</v>
      </c>
      <c r="Y9" s="19">
        <v>6</v>
      </c>
      <c r="Z9" s="19" t="s">
        <v>87</v>
      </c>
      <c r="AA9" s="19" t="s">
        <v>69</v>
      </c>
      <c r="AB9" s="19" t="s">
        <v>58</v>
      </c>
      <c r="AC9" s="19" t="s">
        <v>57</v>
      </c>
      <c r="AD9" s="19" t="s">
        <v>57</v>
      </c>
      <c r="AF9" s="9"/>
      <c r="AG9" s="18"/>
      <c r="AH9" s="18"/>
      <c r="AI9" s="18"/>
      <c r="AJ9" s="18"/>
      <c r="AK9" s="18">
        <v>14</v>
      </c>
      <c r="AL9" s="12">
        <v>6</v>
      </c>
      <c r="AM9" s="28">
        <v>0.47804200000000002</v>
      </c>
      <c r="AN9" s="28">
        <v>0.63905900000000004</v>
      </c>
      <c r="AO9" s="28">
        <v>0.45093499999999997</v>
      </c>
      <c r="AP9" s="28">
        <v>0.27398600000000001</v>
      </c>
      <c r="AQ9" s="18"/>
      <c r="AR9" s="27" t="s">
        <v>90</v>
      </c>
      <c r="AS9" s="34"/>
      <c r="AT9" s="33">
        <v>60</v>
      </c>
      <c r="AU9" s="33" t="s">
        <v>72</v>
      </c>
      <c r="AV9" s="33" t="s">
        <v>99</v>
      </c>
      <c r="AW9" s="33" t="s">
        <v>95</v>
      </c>
      <c r="AX9" s="33" t="s">
        <v>96</v>
      </c>
      <c r="AY9" s="33" t="s">
        <v>96</v>
      </c>
      <c r="AZ9" s="33" t="s">
        <v>95</v>
      </c>
      <c r="BA9" s="33" t="s">
        <v>97</v>
      </c>
      <c r="BB9" s="33" t="s">
        <v>61</v>
      </c>
      <c r="BC9" s="33">
        <v>1</v>
      </c>
      <c r="BD9" s="33">
        <v>7</v>
      </c>
      <c r="BE9" s="33" t="s">
        <v>57</v>
      </c>
      <c r="BF9" s="33" t="s">
        <v>59</v>
      </c>
      <c r="BG9" s="33" t="s">
        <v>58</v>
      </c>
      <c r="BH9" s="33" t="s">
        <v>58</v>
      </c>
      <c r="BI9" s="33" t="s">
        <v>58</v>
      </c>
    </row>
    <row r="10" spans="1:61" x14ac:dyDescent="0.2">
      <c r="A10" s="52"/>
      <c r="B10" s="7">
        <v>-0.35699999999999998</v>
      </c>
      <c r="C10" s="7">
        <v>-1.3759999999999999</v>
      </c>
      <c r="D10" s="7">
        <v>-1.59</v>
      </c>
      <c r="E10" s="7">
        <v>-1.1240000000000001</v>
      </c>
      <c r="F10" s="11">
        <v>18</v>
      </c>
      <c r="G10" s="44">
        <v>2</v>
      </c>
      <c r="H10" s="28"/>
      <c r="I10" s="28"/>
      <c r="J10" s="28"/>
      <c r="K10" s="28"/>
      <c r="L10" s="11"/>
      <c r="M10" s="42" t="s">
        <v>91</v>
      </c>
      <c r="N10" s="58">
        <v>29</v>
      </c>
      <c r="O10" s="22">
        <v>70</v>
      </c>
      <c r="P10" s="19" t="s">
        <v>64</v>
      </c>
      <c r="Q10" s="19" t="s">
        <v>100</v>
      </c>
      <c r="R10" s="19" t="s">
        <v>95</v>
      </c>
      <c r="S10" s="19" t="s">
        <v>96</v>
      </c>
      <c r="T10" s="19" t="s">
        <v>96</v>
      </c>
      <c r="U10" s="19" t="s">
        <v>95</v>
      </c>
      <c r="V10" s="19" t="s">
        <v>96</v>
      </c>
      <c r="W10" s="19" t="s">
        <v>61</v>
      </c>
      <c r="X10" s="19">
        <v>3</v>
      </c>
      <c r="Y10" s="19">
        <v>5</v>
      </c>
      <c r="Z10" s="19" t="s">
        <v>70</v>
      </c>
      <c r="AA10" s="19" t="s">
        <v>59</v>
      </c>
      <c r="AB10" s="19" t="s">
        <v>58</v>
      </c>
      <c r="AC10" s="19" t="s">
        <v>58</v>
      </c>
      <c r="AD10" s="19" t="s">
        <v>57</v>
      </c>
      <c r="AF10" s="6"/>
      <c r="AG10" s="18"/>
      <c r="AH10" s="18"/>
      <c r="AI10" s="18"/>
      <c r="AJ10" s="18"/>
      <c r="AK10" s="18">
        <v>15</v>
      </c>
      <c r="AL10" s="12">
        <v>5</v>
      </c>
      <c r="AM10" s="28"/>
      <c r="AN10" s="28"/>
      <c r="AO10" s="28"/>
      <c r="AP10" s="28"/>
      <c r="AQ10" s="18"/>
      <c r="AR10" s="27" t="s">
        <v>90</v>
      </c>
      <c r="AS10" s="34"/>
      <c r="AT10" s="33">
        <v>67</v>
      </c>
      <c r="AU10" s="33" t="s">
        <v>72</v>
      </c>
      <c r="AV10" s="33" t="s">
        <v>117</v>
      </c>
      <c r="AW10" s="33" t="s">
        <v>95</v>
      </c>
      <c r="AX10" s="33" t="s">
        <v>96</v>
      </c>
      <c r="AY10" s="33" t="s">
        <v>96</v>
      </c>
      <c r="AZ10" s="33" t="s">
        <v>95</v>
      </c>
      <c r="BA10" s="33" t="s">
        <v>97</v>
      </c>
      <c r="BB10" s="33" t="s">
        <v>102</v>
      </c>
      <c r="BC10" s="33">
        <v>1</v>
      </c>
      <c r="BD10" s="33">
        <v>8</v>
      </c>
      <c r="BE10" s="33" t="s">
        <v>87</v>
      </c>
      <c r="BF10" s="33" t="s">
        <v>109</v>
      </c>
      <c r="BG10" s="33" t="s">
        <v>58</v>
      </c>
      <c r="BH10" s="33" t="s">
        <v>57</v>
      </c>
      <c r="BI10" s="33" t="s">
        <v>96</v>
      </c>
    </row>
    <row r="11" spans="1:61" x14ac:dyDescent="0.2">
      <c r="A11" s="6"/>
      <c r="B11" s="7">
        <v>-1.022</v>
      </c>
      <c r="C11" s="7">
        <v>-1.004</v>
      </c>
      <c r="D11" s="7">
        <v>-0.38900000000000001</v>
      </c>
      <c r="E11" s="7">
        <v>-0.621</v>
      </c>
      <c r="F11" s="10">
        <v>15</v>
      </c>
      <c r="G11" s="43">
        <v>5</v>
      </c>
      <c r="H11" s="28"/>
      <c r="I11" s="28"/>
      <c r="J11" s="28"/>
      <c r="K11" s="28"/>
      <c r="L11" s="11"/>
      <c r="M11" s="42" t="s">
        <v>91</v>
      </c>
      <c r="N11" s="58">
        <v>26</v>
      </c>
      <c r="O11" s="22">
        <v>60</v>
      </c>
      <c r="P11" s="19" t="s">
        <v>64</v>
      </c>
      <c r="Q11" s="19" t="s">
        <v>99</v>
      </c>
      <c r="R11" s="19" t="s">
        <v>95</v>
      </c>
      <c r="S11" s="19" t="s">
        <v>96</v>
      </c>
      <c r="T11" s="19" t="s">
        <v>96</v>
      </c>
      <c r="U11" s="19" t="s">
        <v>96</v>
      </c>
      <c r="V11" s="19" t="s">
        <v>96</v>
      </c>
      <c r="W11" s="19" t="s">
        <v>61</v>
      </c>
      <c r="X11" s="19">
        <v>4</v>
      </c>
      <c r="Y11" s="19">
        <v>6</v>
      </c>
      <c r="Z11" s="19" t="s">
        <v>75</v>
      </c>
      <c r="AA11" s="19" t="s">
        <v>59</v>
      </c>
      <c r="AB11" s="19" t="s">
        <v>58</v>
      </c>
      <c r="AC11" s="19" t="s">
        <v>58</v>
      </c>
      <c r="AD11" s="19" t="s">
        <v>57</v>
      </c>
      <c r="AF11" s="9"/>
      <c r="AG11" s="18"/>
      <c r="AH11" s="18"/>
      <c r="AI11" s="18"/>
      <c r="AJ11" s="18"/>
      <c r="AK11" s="18">
        <v>16</v>
      </c>
      <c r="AL11" s="12">
        <v>4</v>
      </c>
      <c r="AM11" s="28">
        <v>0.136268</v>
      </c>
      <c r="AN11" s="28">
        <v>0.26943499999999998</v>
      </c>
      <c r="AO11" s="28">
        <v>0.30436800000000003</v>
      </c>
      <c r="AP11" s="28">
        <v>0.30790200000000001</v>
      </c>
      <c r="AQ11" s="18"/>
      <c r="AR11" s="27" t="s">
        <v>91</v>
      </c>
      <c r="AS11" s="34"/>
      <c r="AT11" s="33">
        <v>59</v>
      </c>
      <c r="AU11" s="33" t="s">
        <v>107</v>
      </c>
      <c r="AV11" s="33" t="s">
        <v>101</v>
      </c>
      <c r="AW11" s="33" t="s">
        <v>95</v>
      </c>
      <c r="AX11" s="33" t="s">
        <v>96</v>
      </c>
      <c r="AY11" s="33" t="s">
        <v>96</v>
      </c>
      <c r="AZ11" s="33" t="s">
        <v>57</v>
      </c>
      <c r="BA11" s="33" t="s">
        <v>97</v>
      </c>
      <c r="BB11" s="33" t="s">
        <v>79</v>
      </c>
      <c r="BC11" s="33">
        <v>1</v>
      </c>
      <c r="BD11" s="33">
        <v>5</v>
      </c>
      <c r="BE11" s="33" t="s">
        <v>112</v>
      </c>
      <c r="BF11" s="33" t="s">
        <v>93</v>
      </c>
      <c r="BG11" s="33" t="s">
        <v>58</v>
      </c>
      <c r="BH11" s="33" t="s">
        <v>57</v>
      </c>
      <c r="BI11" s="33" t="s">
        <v>58</v>
      </c>
    </row>
    <row r="12" spans="1:61" x14ac:dyDescent="0.2">
      <c r="A12" s="6"/>
      <c r="B12" s="7">
        <v>1.0509999999999999</v>
      </c>
      <c r="C12" s="7">
        <v>0.50600000000000001</v>
      </c>
      <c r="D12" s="7">
        <v>0.82399999999999995</v>
      </c>
      <c r="E12" s="7">
        <v>0.61499999999999999</v>
      </c>
      <c r="F12" s="11">
        <v>18</v>
      </c>
      <c r="G12" s="43">
        <v>2</v>
      </c>
      <c r="H12" s="28"/>
      <c r="I12" s="28"/>
      <c r="J12" s="28"/>
      <c r="K12" s="28"/>
      <c r="L12" s="11"/>
      <c r="M12" s="42" t="s">
        <v>91</v>
      </c>
      <c r="N12" s="58">
        <v>30</v>
      </c>
      <c r="O12" s="22">
        <v>63</v>
      </c>
      <c r="P12" s="19" t="s">
        <v>66</v>
      </c>
      <c r="Q12" s="19" t="s">
        <v>99</v>
      </c>
      <c r="R12" s="19" t="s">
        <v>95</v>
      </c>
      <c r="S12" s="19" t="s">
        <v>96</v>
      </c>
      <c r="T12" s="19" t="s">
        <v>96</v>
      </c>
      <c r="U12" s="19" t="s">
        <v>95</v>
      </c>
      <c r="V12" s="19" t="s">
        <v>96</v>
      </c>
      <c r="W12" s="19" t="s">
        <v>61</v>
      </c>
      <c r="X12" s="19">
        <v>2</v>
      </c>
      <c r="Y12" s="19">
        <v>1</v>
      </c>
      <c r="Z12" s="19" t="s">
        <v>88</v>
      </c>
      <c r="AA12" s="19" t="s">
        <v>63</v>
      </c>
      <c r="AB12" s="19" t="s">
        <v>57</v>
      </c>
      <c r="AC12" s="19" t="s">
        <v>57</v>
      </c>
      <c r="AD12" s="19" t="s">
        <v>58</v>
      </c>
      <c r="AF12" s="13"/>
      <c r="AG12" s="18"/>
      <c r="AH12" s="18"/>
      <c r="AI12" s="18"/>
      <c r="AJ12" s="18"/>
      <c r="AK12" s="18">
        <v>19</v>
      </c>
      <c r="AL12" s="12">
        <v>1</v>
      </c>
      <c r="AM12" s="28">
        <v>0.55942899999999995</v>
      </c>
      <c r="AN12" s="28">
        <v>0.44904100000000002</v>
      </c>
      <c r="AO12" s="28"/>
      <c r="AP12" s="28"/>
      <c r="AQ12" s="18"/>
      <c r="AR12" s="27" t="s">
        <v>91</v>
      </c>
      <c r="AS12" s="34"/>
      <c r="AT12" s="33">
        <v>65</v>
      </c>
      <c r="AU12" s="33" t="s">
        <v>72</v>
      </c>
      <c r="AV12" s="33" t="s">
        <v>99</v>
      </c>
      <c r="AW12" s="33" t="s">
        <v>95</v>
      </c>
      <c r="AX12" s="33" t="s">
        <v>96</v>
      </c>
      <c r="AY12" s="33" t="s">
        <v>96</v>
      </c>
      <c r="AZ12" s="33" t="s">
        <v>95</v>
      </c>
      <c r="BA12" s="33" t="s">
        <v>97</v>
      </c>
      <c r="BB12" s="33" t="s">
        <v>61</v>
      </c>
      <c r="BC12" s="33">
        <v>3</v>
      </c>
      <c r="BD12" s="33">
        <v>5</v>
      </c>
      <c r="BE12" s="33" t="s">
        <v>87</v>
      </c>
      <c r="BF12" s="33" t="s">
        <v>93</v>
      </c>
      <c r="BG12" s="33" t="s">
        <v>57</v>
      </c>
      <c r="BH12" s="33" t="s">
        <v>57</v>
      </c>
      <c r="BI12" s="33" t="s">
        <v>58</v>
      </c>
    </row>
    <row r="13" spans="1:61" x14ac:dyDescent="0.2">
      <c r="A13" s="52"/>
      <c r="B13" s="7">
        <v>0.82099999999999995</v>
      </c>
      <c r="C13" s="7">
        <v>0.25600000000000001</v>
      </c>
      <c r="D13" s="7">
        <v>0.36499999999999999</v>
      </c>
      <c r="E13" s="7">
        <v>0.32200000000000001</v>
      </c>
      <c r="F13" s="11">
        <v>16</v>
      </c>
      <c r="G13" s="43">
        <v>4</v>
      </c>
      <c r="H13" s="28"/>
      <c r="I13" s="28"/>
      <c r="J13" s="28"/>
      <c r="K13" s="28"/>
      <c r="L13" s="5"/>
      <c r="M13" s="27" t="s">
        <v>90</v>
      </c>
      <c r="N13" s="34">
        <v>29</v>
      </c>
      <c r="O13" s="22">
        <v>62</v>
      </c>
      <c r="P13" s="19" t="s">
        <v>72</v>
      </c>
      <c r="Q13" s="19" t="s">
        <v>100</v>
      </c>
      <c r="R13" s="19" t="s">
        <v>95</v>
      </c>
      <c r="S13" s="19" t="s">
        <v>96</v>
      </c>
      <c r="T13" s="19" t="s">
        <v>96</v>
      </c>
      <c r="U13" s="19" t="s">
        <v>96</v>
      </c>
      <c r="V13" s="19" t="s">
        <v>96</v>
      </c>
      <c r="W13" s="19" t="s">
        <v>61</v>
      </c>
      <c r="X13" s="19">
        <v>4</v>
      </c>
      <c r="Y13" s="19">
        <v>6</v>
      </c>
      <c r="Z13" s="19" t="s">
        <v>60</v>
      </c>
      <c r="AA13" s="19" t="s">
        <v>69</v>
      </c>
      <c r="AB13" s="19" t="s">
        <v>58</v>
      </c>
      <c r="AC13" s="19" t="s">
        <v>57</v>
      </c>
      <c r="AD13" s="19" t="s">
        <v>58</v>
      </c>
      <c r="AF13" s="6"/>
      <c r="AG13" s="18"/>
      <c r="AH13" s="18"/>
      <c r="AI13" s="18"/>
      <c r="AJ13" s="18"/>
      <c r="AK13" s="18">
        <v>19</v>
      </c>
      <c r="AL13" s="12">
        <v>1</v>
      </c>
      <c r="AM13" s="28">
        <v>0.45041700000000001</v>
      </c>
      <c r="AN13" s="28">
        <v>0.42463200000000001</v>
      </c>
      <c r="AO13" s="28">
        <v>0.58406599999999997</v>
      </c>
      <c r="AP13" s="28">
        <v>0.29419400000000001</v>
      </c>
      <c r="AQ13" s="18"/>
      <c r="AR13" s="27" t="s">
        <v>91</v>
      </c>
      <c r="AS13" s="34"/>
      <c r="AT13" s="33">
        <v>62</v>
      </c>
      <c r="AU13" s="33" t="s">
        <v>72</v>
      </c>
      <c r="AV13" s="33" t="s">
        <v>100</v>
      </c>
      <c r="AW13" s="33" t="s">
        <v>95</v>
      </c>
      <c r="AX13" s="33" t="s">
        <v>96</v>
      </c>
      <c r="AY13" s="33" t="s">
        <v>96</v>
      </c>
      <c r="AZ13" s="33" t="s">
        <v>57</v>
      </c>
      <c r="BA13" s="33" t="s">
        <v>97</v>
      </c>
      <c r="BB13" s="33" t="s">
        <v>61</v>
      </c>
      <c r="BC13" s="33">
        <v>4</v>
      </c>
      <c r="BD13" s="33">
        <v>3</v>
      </c>
      <c r="BE13" s="33" t="s">
        <v>113</v>
      </c>
      <c r="BF13" s="33" t="s">
        <v>111</v>
      </c>
      <c r="BG13" s="33" t="s">
        <v>57</v>
      </c>
      <c r="BH13" s="33" t="s">
        <v>58</v>
      </c>
      <c r="BI13" s="33" t="s">
        <v>58</v>
      </c>
    </row>
    <row r="14" spans="1:61" x14ac:dyDescent="0.2">
      <c r="A14" s="6"/>
      <c r="B14" s="7">
        <v>0.25600000000000001</v>
      </c>
      <c r="C14" s="7">
        <v>-0.19800000000000001</v>
      </c>
      <c r="D14" s="7">
        <v>-4.2000000000000003E-2</v>
      </c>
      <c r="E14" s="7">
        <v>-0.11</v>
      </c>
      <c r="F14" s="10">
        <v>15</v>
      </c>
      <c r="G14" s="43">
        <v>5</v>
      </c>
      <c r="H14" s="28"/>
      <c r="I14" s="28"/>
      <c r="J14" s="28"/>
      <c r="K14" s="28"/>
      <c r="L14" s="11"/>
      <c r="M14" s="42" t="s">
        <v>90</v>
      </c>
      <c r="N14" s="58">
        <v>30</v>
      </c>
      <c r="O14" s="22">
        <v>65</v>
      </c>
      <c r="P14" s="19" t="s">
        <v>72</v>
      </c>
      <c r="Q14" s="19" t="s">
        <v>100</v>
      </c>
      <c r="R14" s="19" t="s">
        <v>95</v>
      </c>
      <c r="S14" s="19" t="s">
        <v>96</v>
      </c>
      <c r="T14" s="19" t="s">
        <v>96</v>
      </c>
      <c r="U14" s="19" t="s">
        <v>96</v>
      </c>
      <c r="V14" s="19" t="s">
        <v>58</v>
      </c>
      <c r="W14" s="19" t="s">
        <v>61</v>
      </c>
      <c r="X14" s="19">
        <v>2</v>
      </c>
      <c r="Y14" s="19">
        <v>5</v>
      </c>
      <c r="Z14" s="19" t="s">
        <v>88</v>
      </c>
      <c r="AA14" s="19" t="s">
        <v>74</v>
      </c>
      <c r="AB14" s="19" t="s">
        <v>58</v>
      </c>
      <c r="AC14" s="19" t="s">
        <v>58</v>
      </c>
      <c r="AD14" s="19" t="s">
        <v>58</v>
      </c>
      <c r="AF14" s="6"/>
      <c r="AG14" s="18"/>
      <c r="AH14" s="18"/>
      <c r="AI14" s="18"/>
      <c r="AJ14" s="18"/>
      <c r="AK14" s="18">
        <v>13</v>
      </c>
      <c r="AL14" s="12">
        <v>7</v>
      </c>
      <c r="AM14" s="28">
        <v>0.35462700000000003</v>
      </c>
      <c r="AN14" s="28">
        <v>0.26678299999999999</v>
      </c>
      <c r="AO14" s="28">
        <v>0.55942899999999995</v>
      </c>
      <c r="AP14" s="28">
        <v>0.44904100000000002</v>
      </c>
      <c r="AQ14" s="18"/>
      <c r="AR14" s="27" t="s">
        <v>90</v>
      </c>
      <c r="AS14" s="34"/>
      <c r="AT14" s="33">
        <v>66</v>
      </c>
      <c r="AU14" s="33" t="s">
        <v>107</v>
      </c>
      <c r="AV14" s="33" t="s">
        <v>99</v>
      </c>
      <c r="AW14" s="33" t="s">
        <v>95</v>
      </c>
      <c r="AX14" s="33" t="s">
        <v>96</v>
      </c>
      <c r="AY14" s="33" t="s">
        <v>96</v>
      </c>
      <c r="AZ14" s="33" t="s">
        <v>95</v>
      </c>
      <c r="BA14" s="33" t="s">
        <v>97</v>
      </c>
      <c r="BB14" s="33" t="s">
        <v>61</v>
      </c>
      <c r="BC14" s="33">
        <v>1</v>
      </c>
      <c r="BD14" s="33">
        <v>0</v>
      </c>
      <c r="BE14" s="33" t="s">
        <v>114</v>
      </c>
      <c r="BF14" s="33" t="s">
        <v>111</v>
      </c>
      <c r="BG14" s="33" t="s">
        <v>57</v>
      </c>
      <c r="BH14" s="33" t="s">
        <v>57</v>
      </c>
      <c r="BI14" s="33" t="s">
        <v>58</v>
      </c>
    </row>
    <row r="15" spans="1:61" x14ac:dyDescent="0.2">
      <c r="A15" s="6"/>
      <c r="B15" s="15">
        <v>-0.98799999999999999</v>
      </c>
      <c r="C15" s="15">
        <v>-1.5109999999999999</v>
      </c>
      <c r="D15" s="15">
        <v>-0.79400000000000004</v>
      </c>
      <c r="E15" s="15">
        <v>-0.71299999999999997</v>
      </c>
      <c r="F15" s="10">
        <v>18</v>
      </c>
      <c r="G15" s="43">
        <v>2</v>
      </c>
      <c r="H15" s="28"/>
      <c r="I15" s="28"/>
      <c r="J15" s="28"/>
      <c r="K15" s="28"/>
      <c r="L15" s="5"/>
      <c r="M15" s="27" t="s">
        <v>91</v>
      </c>
      <c r="N15" s="34">
        <v>29</v>
      </c>
      <c r="O15" s="22">
        <v>68</v>
      </c>
      <c r="P15" s="19" t="s">
        <v>80</v>
      </c>
      <c r="Q15" s="19" t="s">
        <v>99</v>
      </c>
      <c r="R15" s="19" t="s">
        <v>95</v>
      </c>
      <c r="S15" s="19" t="s">
        <v>96</v>
      </c>
      <c r="T15" s="19" t="s">
        <v>96</v>
      </c>
      <c r="U15" s="19" t="s">
        <v>95</v>
      </c>
      <c r="V15" s="19" t="s">
        <v>58</v>
      </c>
      <c r="W15" s="19" t="s">
        <v>79</v>
      </c>
      <c r="X15" s="19">
        <v>3</v>
      </c>
      <c r="Y15" s="19">
        <v>2</v>
      </c>
      <c r="Z15" s="19" t="s">
        <v>60</v>
      </c>
      <c r="AA15" s="19"/>
      <c r="AB15" s="19" t="s">
        <v>58</v>
      </c>
      <c r="AC15" s="19"/>
      <c r="AD15" s="19"/>
      <c r="AF15" s="9"/>
      <c r="AG15" s="18"/>
      <c r="AH15" s="18"/>
      <c r="AI15" s="18"/>
      <c r="AJ15" s="18"/>
      <c r="AK15" s="18">
        <v>17</v>
      </c>
      <c r="AL15" s="12">
        <v>3</v>
      </c>
      <c r="AM15" s="28">
        <v>0.33373799999999998</v>
      </c>
      <c r="AN15" s="28">
        <v>0.39778000000000002</v>
      </c>
      <c r="AO15" s="28">
        <v>0.54079200000000005</v>
      </c>
      <c r="AP15" s="28">
        <v>0.58335099999999995</v>
      </c>
      <c r="AQ15" s="18"/>
      <c r="AR15" s="27" t="s">
        <v>90</v>
      </c>
      <c r="AS15" s="34"/>
      <c r="AT15" s="33">
        <v>63</v>
      </c>
      <c r="AU15" s="33" t="s">
        <v>107</v>
      </c>
      <c r="AV15" s="33" t="s">
        <v>100</v>
      </c>
      <c r="AW15" s="33" t="s">
        <v>95</v>
      </c>
      <c r="AX15" s="33" t="s">
        <v>96</v>
      </c>
      <c r="AY15" s="33" t="s">
        <v>96</v>
      </c>
      <c r="AZ15" s="33" t="s">
        <v>57</v>
      </c>
      <c r="BA15" s="33" t="s">
        <v>97</v>
      </c>
      <c r="BB15" s="33" t="s">
        <v>79</v>
      </c>
      <c r="BC15" s="33">
        <v>1</v>
      </c>
      <c r="BD15" s="33">
        <v>4</v>
      </c>
      <c r="BE15" s="33" t="s">
        <v>57</v>
      </c>
      <c r="BF15" s="33" t="s">
        <v>59</v>
      </c>
      <c r="BG15" s="33" t="s">
        <v>58</v>
      </c>
      <c r="BH15" s="33" t="s">
        <v>57</v>
      </c>
      <c r="BI15" s="33" t="s">
        <v>58</v>
      </c>
    </row>
    <row r="16" spans="1:61" x14ac:dyDescent="0.2">
      <c r="A16" s="52"/>
      <c r="B16" s="7">
        <v>-1.37</v>
      </c>
      <c r="C16" s="7">
        <v>-1.0920000000000001</v>
      </c>
      <c r="D16" s="7">
        <v>1.0169999999999999</v>
      </c>
      <c r="E16" s="7">
        <v>-0.11899999999999999</v>
      </c>
      <c r="F16" s="10">
        <v>15</v>
      </c>
      <c r="G16" s="43">
        <v>5</v>
      </c>
      <c r="H16" s="28"/>
      <c r="I16" s="28"/>
      <c r="J16" s="28"/>
      <c r="K16" s="28"/>
      <c r="L16" s="5"/>
      <c r="M16" s="27" t="s">
        <v>91</v>
      </c>
      <c r="N16" s="34">
        <v>27</v>
      </c>
      <c r="O16" s="22">
        <v>59</v>
      </c>
      <c r="P16" s="19" t="s">
        <v>62</v>
      </c>
      <c r="Q16" s="19" t="s">
        <v>100</v>
      </c>
      <c r="R16" s="19" t="s">
        <v>95</v>
      </c>
      <c r="S16" s="19" t="s">
        <v>95</v>
      </c>
      <c r="T16" s="19" t="s">
        <v>95</v>
      </c>
      <c r="U16" s="19" t="s">
        <v>95</v>
      </c>
      <c r="V16" s="19" t="s">
        <v>58</v>
      </c>
      <c r="W16" s="19" t="s">
        <v>79</v>
      </c>
      <c r="X16" s="19">
        <v>2</v>
      </c>
      <c r="Y16" s="19">
        <v>4</v>
      </c>
      <c r="Z16" s="19" t="s">
        <v>88</v>
      </c>
      <c r="AA16" s="19"/>
      <c r="AB16" s="19"/>
      <c r="AC16" s="19"/>
      <c r="AD16" s="19"/>
      <c r="AF16" s="9"/>
      <c r="AG16" s="18"/>
      <c r="AH16" s="18"/>
      <c r="AI16" s="18"/>
      <c r="AJ16" s="18"/>
      <c r="AK16" s="18">
        <v>17</v>
      </c>
      <c r="AL16" s="12">
        <v>3</v>
      </c>
      <c r="AM16" s="28">
        <v>0.63434599999999997</v>
      </c>
      <c r="AN16" s="28">
        <v>0.31401400000000002</v>
      </c>
      <c r="AO16" s="28">
        <v>0.32185599999999998</v>
      </c>
      <c r="AP16" s="28">
        <v>0.26682699999999998</v>
      </c>
      <c r="AQ16" s="18"/>
      <c r="AR16" s="27" t="s">
        <v>91</v>
      </c>
      <c r="AS16" s="34"/>
      <c r="AT16" s="33">
        <v>61</v>
      </c>
      <c r="AU16" s="33" t="s">
        <v>62</v>
      </c>
      <c r="AV16" s="33" t="s">
        <v>99</v>
      </c>
      <c r="AW16" s="33" t="s">
        <v>95</v>
      </c>
      <c r="AX16" s="33" t="s">
        <v>96</v>
      </c>
      <c r="AY16" s="33" t="s">
        <v>95</v>
      </c>
      <c r="AZ16" s="33" t="s">
        <v>57</v>
      </c>
      <c r="BA16" s="33" t="s">
        <v>97</v>
      </c>
      <c r="BB16" s="33" t="s">
        <v>61</v>
      </c>
      <c r="BC16" s="33">
        <v>2</v>
      </c>
      <c r="BD16" s="33">
        <v>2</v>
      </c>
      <c r="BE16" s="33" t="s">
        <v>110</v>
      </c>
      <c r="BF16" s="33" t="s">
        <v>111</v>
      </c>
      <c r="BG16" s="33" t="s">
        <v>57</v>
      </c>
      <c r="BH16" s="33" t="s">
        <v>58</v>
      </c>
      <c r="BI16" s="33" t="s">
        <v>58</v>
      </c>
    </row>
    <row r="17" spans="1:61" x14ac:dyDescent="0.2">
      <c r="A17" s="6"/>
      <c r="B17" s="39">
        <v>0.69699999999999995</v>
      </c>
      <c r="C17" s="7">
        <v>0.34300000000000003</v>
      </c>
      <c r="D17" s="7">
        <v>-0.17399999999999999</v>
      </c>
      <c r="E17" s="7">
        <v>4.7E-2</v>
      </c>
      <c r="F17" s="11">
        <v>17</v>
      </c>
      <c r="G17" s="45">
        <v>3</v>
      </c>
      <c r="H17" s="28"/>
      <c r="I17" s="28"/>
      <c r="J17" s="28"/>
      <c r="K17" s="28"/>
      <c r="L17" s="18"/>
      <c r="M17" s="27" t="s">
        <v>91</v>
      </c>
      <c r="N17" s="34">
        <v>26</v>
      </c>
      <c r="O17" s="33">
        <v>68</v>
      </c>
      <c r="P17" s="33" t="s">
        <v>62</v>
      </c>
      <c r="Q17" s="33" t="s">
        <v>122</v>
      </c>
      <c r="R17" s="33" t="s">
        <v>95</v>
      </c>
      <c r="S17" s="33" t="s">
        <v>58</v>
      </c>
      <c r="T17" s="33" t="s">
        <v>58</v>
      </c>
      <c r="U17" s="33" t="s">
        <v>95</v>
      </c>
      <c r="V17" s="33" t="s">
        <v>97</v>
      </c>
      <c r="W17" s="33" t="s">
        <v>61</v>
      </c>
      <c r="X17" s="33">
        <v>2</v>
      </c>
      <c r="Y17" s="33">
        <v>3</v>
      </c>
      <c r="Z17" s="33" t="s">
        <v>57</v>
      </c>
      <c r="AA17" s="33" t="s">
        <v>59</v>
      </c>
      <c r="AB17" s="33" t="s">
        <v>58</v>
      </c>
      <c r="AC17" s="33" t="s">
        <v>58</v>
      </c>
      <c r="AD17" s="33" t="s">
        <v>58</v>
      </c>
      <c r="AF17" s="57"/>
      <c r="AG17" s="18"/>
      <c r="AH17" s="18"/>
      <c r="AI17" s="18"/>
      <c r="AJ17" s="18"/>
      <c r="AK17" s="18">
        <v>13</v>
      </c>
      <c r="AL17" s="12">
        <v>7</v>
      </c>
      <c r="AM17" s="28"/>
      <c r="AN17" s="28"/>
      <c r="AO17" s="28"/>
      <c r="AP17" s="28"/>
      <c r="AQ17" s="18"/>
      <c r="AR17" s="27" t="s">
        <v>90</v>
      </c>
      <c r="AS17" s="34"/>
      <c r="AT17" s="33">
        <v>61</v>
      </c>
      <c r="AU17" s="33" t="s">
        <v>105</v>
      </c>
      <c r="AV17" s="33" t="s">
        <v>101</v>
      </c>
      <c r="AW17" s="33" t="s">
        <v>95</v>
      </c>
      <c r="AX17" s="33" t="s">
        <v>96</v>
      </c>
      <c r="AY17" s="33" t="s">
        <v>96</v>
      </c>
      <c r="AZ17" s="33" t="s">
        <v>95</v>
      </c>
      <c r="BA17" s="33" t="s">
        <v>118</v>
      </c>
      <c r="BB17" s="33" t="s">
        <v>79</v>
      </c>
      <c r="BC17" s="33">
        <v>1</v>
      </c>
      <c r="BD17" s="33">
        <v>6</v>
      </c>
      <c r="BE17" s="33" t="s">
        <v>106</v>
      </c>
      <c r="BF17" s="33" t="s">
        <v>59</v>
      </c>
      <c r="BG17" s="33" t="s">
        <v>57</v>
      </c>
      <c r="BH17" s="33" t="s">
        <v>57</v>
      </c>
      <c r="BI17" s="33" t="s">
        <v>58</v>
      </c>
    </row>
    <row r="18" spans="1:61" x14ac:dyDescent="0.2">
      <c r="A18" s="6"/>
      <c r="B18" s="7">
        <v>0.80700000000000005</v>
      </c>
      <c r="C18" s="7">
        <v>0.79</v>
      </c>
      <c r="D18" s="7">
        <v>0.73199999999999998</v>
      </c>
      <c r="E18" s="7">
        <v>0.48199999999999998</v>
      </c>
      <c r="F18" s="11">
        <v>20</v>
      </c>
      <c r="G18" s="44">
        <v>0</v>
      </c>
      <c r="H18" s="28"/>
      <c r="I18" s="28"/>
      <c r="J18" s="28"/>
      <c r="K18" s="28"/>
      <c r="L18" s="11"/>
      <c r="M18" s="42" t="s">
        <v>91</v>
      </c>
      <c r="N18" s="58">
        <v>27</v>
      </c>
      <c r="O18" s="22">
        <v>70</v>
      </c>
      <c r="P18" s="19" t="s">
        <v>78</v>
      </c>
      <c r="Q18" s="19" t="s">
        <v>99</v>
      </c>
      <c r="R18" s="19" t="s">
        <v>95</v>
      </c>
      <c r="S18" s="19" t="s">
        <v>96</v>
      </c>
      <c r="T18" s="19" t="s">
        <v>96</v>
      </c>
      <c r="U18" s="19" t="s">
        <v>95</v>
      </c>
      <c r="V18" s="19" t="s">
        <v>96</v>
      </c>
      <c r="W18" s="19" t="s">
        <v>61</v>
      </c>
      <c r="X18" s="19">
        <v>1</v>
      </c>
      <c r="Y18" s="19">
        <v>1</v>
      </c>
      <c r="Z18" s="19" t="s">
        <v>81</v>
      </c>
      <c r="AA18" s="19" t="s">
        <v>59</v>
      </c>
      <c r="AB18" s="19" t="s">
        <v>58</v>
      </c>
      <c r="AC18" s="19" t="s">
        <v>58</v>
      </c>
      <c r="AD18" s="19" t="s">
        <v>58</v>
      </c>
      <c r="AF18" s="6"/>
      <c r="AG18" s="18"/>
      <c r="AH18" s="18"/>
      <c r="AI18" s="18"/>
      <c r="AJ18" s="18"/>
      <c r="AK18" s="18">
        <v>16</v>
      </c>
      <c r="AL18" s="12">
        <v>4</v>
      </c>
      <c r="AM18" s="28">
        <v>0.43926599999999999</v>
      </c>
      <c r="AN18" s="28">
        <v>0.32534999999999997</v>
      </c>
      <c r="AO18" s="28">
        <v>0.45680399999999999</v>
      </c>
      <c r="AP18" s="28">
        <v>0.43998100000000001</v>
      </c>
      <c r="AQ18" s="18"/>
      <c r="AR18" s="27" t="s">
        <v>90</v>
      </c>
      <c r="AS18" s="34"/>
      <c r="AT18" s="33">
        <v>59</v>
      </c>
      <c r="AU18" s="33" t="s">
        <v>72</v>
      </c>
      <c r="AV18" s="33" t="s">
        <v>100</v>
      </c>
      <c r="AW18" s="33" t="s">
        <v>95</v>
      </c>
      <c r="AX18" s="33" t="s">
        <v>96</v>
      </c>
      <c r="AY18" s="33" t="s">
        <v>96</v>
      </c>
      <c r="AZ18" s="33" t="s">
        <v>57</v>
      </c>
      <c r="BA18" s="33" t="s">
        <v>97</v>
      </c>
      <c r="BB18" s="33" t="s">
        <v>61</v>
      </c>
      <c r="BC18" s="33">
        <v>4</v>
      </c>
      <c r="BD18" s="33">
        <v>5</v>
      </c>
      <c r="BE18" s="33" t="s">
        <v>103</v>
      </c>
      <c r="BF18" s="33" t="s">
        <v>59</v>
      </c>
      <c r="BG18" s="33" t="s">
        <v>58</v>
      </c>
      <c r="BH18" s="33" t="s">
        <v>57</v>
      </c>
      <c r="BI18" s="33" t="s">
        <v>58</v>
      </c>
    </row>
    <row r="19" spans="1:61" x14ac:dyDescent="0.2">
      <c r="A19" s="52"/>
      <c r="B19" s="7">
        <v>1.0529999999999999</v>
      </c>
      <c r="C19" s="7">
        <v>-0.26</v>
      </c>
      <c r="D19" s="7">
        <v>0.51600000000000001</v>
      </c>
      <c r="E19" s="7">
        <v>0.13400000000000001</v>
      </c>
      <c r="F19" s="11">
        <v>20</v>
      </c>
      <c r="G19" s="43">
        <v>0</v>
      </c>
      <c r="H19" s="28"/>
      <c r="I19" s="28"/>
      <c r="J19" s="28"/>
      <c r="K19" s="28"/>
      <c r="L19" s="5"/>
      <c r="M19" s="27" t="s">
        <v>91</v>
      </c>
      <c r="N19" s="34">
        <v>30</v>
      </c>
      <c r="O19" s="22">
        <v>79</v>
      </c>
      <c r="P19" s="19" t="s">
        <v>78</v>
      </c>
      <c r="Q19" s="19" t="s">
        <v>99</v>
      </c>
      <c r="R19" s="19" t="s">
        <v>95</v>
      </c>
      <c r="S19" s="19" t="s">
        <v>95</v>
      </c>
      <c r="T19" s="19" t="s">
        <v>95</v>
      </c>
      <c r="U19" s="19" t="s">
        <v>96</v>
      </c>
      <c r="V19" s="19" t="s">
        <v>58</v>
      </c>
      <c r="W19" s="19" t="s">
        <v>79</v>
      </c>
      <c r="X19" s="19">
        <v>2</v>
      </c>
      <c r="Y19" s="19">
        <v>1</v>
      </c>
      <c r="Z19" s="19" t="s">
        <v>73</v>
      </c>
      <c r="AA19" s="19" t="s">
        <v>63</v>
      </c>
      <c r="AB19" s="19" t="s">
        <v>58</v>
      </c>
      <c r="AC19" s="19" t="s">
        <v>58</v>
      </c>
      <c r="AD19" s="19" t="s">
        <v>58</v>
      </c>
      <c r="AF19" s="9"/>
      <c r="AG19" s="18"/>
      <c r="AH19" s="18"/>
      <c r="AI19" s="18"/>
      <c r="AJ19" s="18"/>
      <c r="AK19" s="10">
        <v>13</v>
      </c>
      <c r="AL19" s="12">
        <v>7</v>
      </c>
      <c r="AM19" s="28"/>
      <c r="AN19" s="28"/>
      <c r="AO19" s="28">
        <v>0.211808</v>
      </c>
      <c r="AP19" s="28">
        <v>0.132216</v>
      </c>
      <c r="AQ19" s="5"/>
      <c r="AR19" s="27" t="s">
        <v>91</v>
      </c>
      <c r="AS19" s="34"/>
      <c r="AT19" s="33">
        <v>65</v>
      </c>
      <c r="AU19" s="33" t="s">
        <v>105</v>
      </c>
      <c r="AV19" s="33" t="s">
        <v>99</v>
      </c>
      <c r="AW19" s="33" t="s">
        <v>96</v>
      </c>
      <c r="AX19" s="33" t="s">
        <v>96</v>
      </c>
      <c r="AY19" s="33" t="s">
        <v>96</v>
      </c>
      <c r="AZ19" s="33">
        <v>0</v>
      </c>
      <c r="BA19" s="33" t="s">
        <v>97</v>
      </c>
      <c r="BB19" s="33" t="s">
        <v>79</v>
      </c>
      <c r="BC19" s="33">
        <v>3</v>
      </c>
      <c r="BD19" s="33">
        <v>3</v>
      </c>
      <c r="BE19" s="33" t="s">
        <v>87</v>
      </c>
      <c r="BF19" s="33" t="s">
        <v>93</v>
      </c>
      <c r="BG19" s="33" t="s">
        <v>58</v>
      </c>
      <c r="BH19" s="33" t="s">
        <v>58</v>
      </c>
      <c r="BI19" s="33" t="s">
        <v>57</v>
      </c>
    </row>
    <row r="20" spans="1:61" x14ac:dyDescent="0.2">
      <c r="A20" s="6"/>
      <c r="B20" s="15">
        <v>-0.80500000000000005</v>
      </c>
      <c r="C20" s="15">
        <v>-1.272</v>
      </c>
      <c r="D20" s="15">
        <v>-1.5820000000000001</v>
      </c>
      <c r="E20" s="15">
        <v>-1.4550000000000001</v>
      </c>
      <c r="F20" s="10">
        <v>8</v>
      </c>
      <c r="G20" s="43">
        <v>12</v>
      </c>
      <c r="H20" s="28"/>
      <c r="I20" s="28"/>
      <c r="J20" s="28"/>
      <c r="K20" s="28"/>
      <c r="L20" s="11"/>
      <c r="M20" s="42" t="s">
        <v>91</v>
      </c>
      <c r="N20" s="58">
        <v>25</v>
      </c>
      <c r="O20" s="22">
        <v>66</v>
      </c>
      <c r="P20" s="19" t="s">
        <v>65</v>
      </c>
      <c r="Q20" s="19" t="s">
        <v>100</v>
      </c>
      <c r="R20" s="19" t="s">
        <v>96</v>
      </c>
      <c r="S20" s="19" t="s">
        <v>96</v>
      </c>
      <c r="T20" s="19" t="s">
        <v>96</v>
      </c>
      <c r="U20" s="19" t="s">
        <v>96</v>
      </c>
      <c r="V20" s="19" t="s">
        <v>96</v>
      </c>
      <c r="W20" s="19" t="s">
        <v>61</v>
      </c>
      <c r="X20" s="19">
        <v>3</v>
      </c>
      <c r="Y20" s="19">
        <v>4</v>
      </c>
      <c r="Z20" s="19" t="s">
        <v>88</v>
      </c>
      <c r="AA20" s="19" t="s">
        <v>63</v>
      </c>
      <c r="AB20" s="19" t="s">
        <v>58</v>
      </c>
      <c r="AC20" s="19" t="s">
        <v>58</v>
      </c>
      <c r="AD20" s="19" t="s">
        <v>58</v>
      </c>
      <c r="AF20" s="9"/>
      <c r="AG20" s="18"/>
      <c r="AH20" s="18"/>
      <c r="AI20" s="18"/>
      <c r="AJ20" s="18"/>
      <c r="AK20" s="18">
        <v>17</v>
      </c>
      <c r="AL20" s="12">
        <v>3</v>
      </c>
      <c r="AM20" s="28">
        <v>6.9381999999999999E-2</v>
      </c>
      <c r="AN20" s="28">
        <v>0.52525599999999995</v>
      </c>
      <c r="AO20" s="28">
        <v>0.49532399999999999</v>
      </c>
      <c r="AP20" s="28">
        <v>0.31436199999999997</v>
      </c>
      <c r="AQ20" s="18"/>
      <c r="AR20" s="27" t="s">
        <v>91</v>
      </c>
      <c r="AS20" s="34"/>
      <c r="AT20" s="33">
        <v>59</v>
      </c>
      <c r="AU20" s="33" t="s">
        <v>72</v>
      </c>
      <c r="AV20" s="33" t="s">
        <v>101</v>
      </c>
      <c r="AW20" s="33" t="s">
        <v>95</v>
      </c>
      <c r="AX20" s="33" t="s">
        <v>96</v>
      </c>
      <c r="AY20" s="33" t="s">
        <v>96</v>
      </c>
      <c r="AZ20" s="33" t="s">
        <v>57</v>
      </c>
      <c r="BA20" s="33" t="s">
        <v>97</v>
      </c>
      <c r="BB20" s="33" t="s">
        <v>61</v>
      </c>
      <c r="BC20" s="33">
        <v>3</v>
      </c>
      <c r="BD20" s="33">
        <v>7</v>
      </c>
      <c r="BE20" s="33" t="s">
        <v>104</v>
      </c>
      <c r="BF20" s="33" t="s">
        <v>93</v>
      </c>
      <c r="BG20" s="33" t="s">
        <v>57</v>
      </c>
      <c r="BH20" s="33" t="s">
        <v>58</v>
      </c>
      <c r="BI20" s="33" t="s">
        <v>58</v>
      </c>
    </row>
    <row r="21" spans="1:61" x14ac:dyDescent="0.2">
      <c r="A21" s="6"/>
      <c r="B21" s="7">
        <v>0.6</v>
      </c>
      <c r="C21" s="7">
        <v>-0.16300000000000001</v>
      </c>
      <c r="D21" s="7">
        <v>5.1999999999999998E-2</v>
      </c>
      <c r="E21" s="7">
        <v>-0.16500000000000001</v>
      </c>
      <c r="F21" s="11">
        <v>18</v>
      </c>
      <c r="G21" s="45">
        <v>2</v>
      </c>
      <c r="H21" s="28"/>
      <c r="I21" s="28"/>
      <c r="J21" s="28"/>
      <c r="K21" s="28"/>
      <c r="L21" s="18"/>
      <c r="M21" s="27" t="s">
        <v>91</v>
      </c>
      <c r="N21" s="34">
        <v>30</v>
      </c>
      <c r="O21" s="33">
        <v>60</v>
      </c>
      <c r="P21" s="33" t="s">
        <v>72</v>
      </c>
      <c r="Q21" s="33" t="s">
        <v>126</v>
      </c>
      <c r="R21" s="33" t="s">
        <v>95</v>
      </c>
      <c r="S21" s="33" t="s">
        <v>96</v>
      </c>
      <c r="T21" s="33" t="s">
        <v>96</v>
      </c>
      <c r="U21" s="33" t="s">
        <v>95</v>
      </c>
      <c r="V21" s="33" t="s">
        <v>97</v>
      </c>
      <c r="W21" s="33" t="s">
        <v>61</v>
      </c>
      <c r="X21" s="33">
        <v>3</v>
      </c>
      <c r="Y21" s="33">
        <v>6</v>
      </c>
      <c r="Z21" s="33" t="s">
        <v>128</v>
      </c>
      <c r="AA21" s="33" t="s">
        <v>127</v>
      </c>
      <c r="AB21" s="33" t="s">
        <v>58</v>
      </c>
      <c r="AC21" s="33" t="s">
        <v>58</v>
      </c>
      <c r="AD21" s="33" t="s">
        <v>58</v>
      </c>
      <c r="AF21" s="9"/>
      <c r="AG21" s="11"/>
      <c r="AH21" s="11"/>
      <c r="AI21" s="11"/>
      <c r="AJ21" s="11"/>
      <c r="AK21" s="10">
        <v>13</v>
      </c>
      <c r="AL21" s="12">
        <v>7</v>
      </c>
      <c r="AM21" s="28" t="s">
        <v>37</v>
      </c>
      <c r="AN21" s="28" t="s">
        <v>36</v>
      </c>
      <c r="AO21" s="28" t="s">
        <v>35</v>
      </c>
      <c r="AP21" s="28" t="s">
        <v>34</v>
      </c>
      <c r="AQ21" s="18"/>
      <c r="AR21" s="27" t="s">
        <v>91</v>
      </c>
      <c r="AS21" s="34"/>
      <c r="AT21" s="33">
        <v>68</v>
      </c>
      <c r="AU21" s="33" t="s">
        <v>62</v>
      </c>
      <c r="AV21" s="33" t="s">
        <v>99</v>
      </c>
      <c r="AW21" s="33" t="s">
        <v>95</v>
      </c>
      <c r="AX21" s="33" t="s">
        <v>96</v>
      </c>
      <c r="AY21" s="33" t="s">
        <v>96</v>
      </c>
      <c r="AZ21" s="33" t="s">
        <v>95</v>
      </c>
      <c r="BA21" s="33" t="s">
        <v>118</v>
      </c>
      <c r="BB21" s="33" t="s">
        <v>79</v>
      </c>
      <c r="BC21" s="33">
        <v>1</v>
      </c>
      <c r="BD21" s="33">
        <v>2</v>
      </c>
      <c r="BE21" s="33" t="s">
        <v>106</v>
      </c>
      <c r="BF21" s="33" t="s">
        <v>93</v>
      </c>
      <c r="BG21" s="33" t="s">
        <v>57</v>
      </c>
      <c r="BH21" s="33" t="s">
        <v>57</v>
      </c>
      <c r="BI21" s="33" t="s">
        <v>96</v>
      </c>
    </row>
    <row r="22" spans="1:61" x14ac:dyDescent="0.2">
      <c r="A22" s="52"/>
      <c r="B22" s="7">
        <v>0.82</v>
      </c>
      <c r="C22" s="7">
        <v>0.504</v>
      </c>
      <c r="D22" s="7">
        <v>0.48299999999999998</v>
      </c>
      <c r="E22" s="7">
        <v>0.39800000000000002</v>
      </c>
      <c r="F22" s="10">
        <v>13</v>
      </c>
      <c r="G22" s="43">
        <v>7</v>
      </c>
      <c r="H22" s="28"/>
      <c r="I22" s="28"/>
      <c r="J22" s="28"/>
      <c r="K22" s="28"/>
      <c r="L22" s="11"/>
      <c r="M22" s="42" t="s">
        <v>91</v>
      </c>
      <c r="N22" s="58">
        <v>26</v>
      </c>
      <c r="O22" s="22">
        <v>67</v>
      </c>
      <c r="P22" s="19" t="s">
        <v>65</v>
      </c>
      <c r="Q22" s="19" t="s">
        <v>99</v>
      </c>
      <c r="R22" s="19" t="s">
        <v>95</v>
      </c>
      <c r="S22" s="19" t="s">
        <v>96</v>
      </c>
      <c r="T22" s="19" t="s">
        <v>96</v>
      </c>
      <c r="U22" s="19" t="s">
        <v>95</v>
      </c>
      <c r="V22" s="19" t="s">
        <v>96</v>
      </c>
      <c r="W22" s="19" t="s">
        <v>61</v>
      </c>
      <c r="X22" s="19">
        <v>1</v>
      </c>
      <c r="Y22" s="19">
        <v>7</v>
      </c>
      <c r="Z22" s="19" t="s">
        <v>85</v>
      </c>
      <c r="AA22" s="19" t="s">
        <v>59</v>
      </c>
      <c r="AB22" s="19" t="s">
        <v>58</v>
      </c>
      <c r="AC22" s="19"/>
      <c r="AD22" s="19"/>
      <c r="AF22" s="9"/>
      <c r="AG22" s="18"/>
      <c r="AH22" s="18"/>
      <c r="AI22" s="18"/>
      <c r="AJ22" s="18"/>
      <c r="AK22" s="18">
        <v>15</v>
      </c>
      <c r="AL22" s="12">
        <v>5</v>
      </c>
      <c r="AM22" s="28">
        <v>0.52874699999999997</v>
      </c>
      <c r="AN22" s="28">
        <v>0.277756</v>
      </c>
      <c r="AO22" s="28"/>
      <c r="AP22" s="28"/>
      <c r="AQ22" s="18"/>
      <c r="AR22" s="27" t="s">
        <v>90</v>
      </c>
      <c r="AS22" s="34"/>
      <c r="AT22" s="33">
        <v>62</v>
      </c>
      <c r="AU22" s="33" t="s">
        <v>72</v>
      </c>
      <c r="AV22" s="33" t="s">
        <v>99</v>
      </c>
      <c r="AW22" s="33" t="s">
        <v>95</v>
      </c>
      <c r="AX22" s="33" t="s">
        <v>96</v>
      </c>
      <c r="AY22" s="33" t="s">
        <v>96</v>
      </c>
      <c r="AZ22" s="33" t="s">
        <v>95</v>
      </c>
      <c r="BA22" s="33" t="s">
        <v>97</v>
      </c>
      <c r="BB22" s="33" t="s">
        <v>61</v>
      </c>
      <c r="BC22" s="33">
        <v>4</v>
      </c>
      <c r="BD22" s="33">
        <v>3</v>
      </c>
      <c r="BE22" s="33" t="s">
        <v>115</v>
      </c>
      <c r="BF22" s="33" t="s">
        <v>111</v>
      </c>
      <c r="BG22" s="33" t="s">
        <v>57</v>
      </c>
      <c r="BH22" s="33" t="s">
        <v>57</v>
      </c>
      <c r="BI22" s="33" t="s">
        <v>96</v>
      </c>
    </row>
    <row r="23" spans="1:61" x14ac:dyDescent="0.2">
      <c r="A23" s="6"/>
      <c r="B23" s="7">
        <v>0.33100000000000002</v>
      </c>
      <c r="C23" s="7">
        <v>-0.52600000000000002</v>
      </c>
      <c r="D23" s="7">
        <v>0.80100000000000005</v>
      </c>
      <c r="E23" s="7">
        <v>-1.361</v>
      </c>
      <c r="F23" s="11">
        <v>16</v>
      </c>
      <c r="G23" s="44">
        <v>4</v>
      </c>
      <c r="H23" s="28"/>
      <c r="I23" s="28"/>
      <c r="J23" s="28"/>
      <c r="K23" s="28"/>
      <c r="L23" s="5"/>
      <c r="M23" s="27" t="s">
        <v>91</v>
      </c>
      <c r="N23" s="34">
        <v>28</v>
      </c>
      <c r="O23" s="22">
        <v>59</v>
      </c>
      <c r="P23" s="19" t="s">
        <v>64</v>
      </c>
      <c r="Q23" s="19" t="s">
        <v>99</v>
      </c>
      <c r="R23" s="19" t="s">
        <v>95</v>
      </c>
      <c r="S23" s="19" t="s">
        <v>96</v>
      </c>
      <c r="T23" s="19" t="s">
        <v>96</v>
      </c>
      <c r="U23" s="19" t="s">
        <v>95</v>
      </c>
      <c r="V23" s="19" t="s">
        <v>96</v>
      </c>
      <c r="W23" s="19" t="s">
        <v>61</v>
      </c>
      <c r="X23" s="19">
        <v>6</v>
      </c>
      <c r="Y23" s="19">
        <v>4</v>
      </c>
      <c r="Z23" s="19" t="s">
        <v>67</v>
      </c>
      <c r="AA23" s="19" t="s">
        <v>59</v>
      </c>
      <c r="AB23" s="19" t="s">
        <v>57</v>
      </c>
      <c r="AC23" s="19" t="s">
        <v>58</v>
      </c>
      <c r="AD23" s="19" t="s">
        <v>58</v>
      </c>
      <c r="AF23" s="9"/>
      <c r="AG23" s="18"/>
      <c r="AH23" s="18"/>
      <c r="AI23" s="18"/>
      <c r="AJ23" s="18"/>
      <c r="AK23" s="18">
        <v>17</v>
      </c>
      <c r="AL23" s="12">
        <v>3</v>
      </c>
      <c r="AM23" s="28">
        <v>0.60431000000000001</v>
      </c>
      <c r="AN23" s="28">
        <v>0.32386999999999999</v>
      </c>
      <c r="AO23" s="28">
        <v>0.60542300000000004</v>
      </c>
      <c r="AP23" s="28">
        <v>0.54893700000000001</v>
      </c>
      <c r="AQ23" s="18"/>
      <c r="AR23" s="27" t="s">
        <v>90</v>
      </c>
      <c r="AS23" s="34"/>
      <c r="AT23" s="33">
        <v>67</v>
      </c>
      <c r="AU23" s="33" t="s">
        <v>72</v>
      </c>
      <c r="AV23" s="33" t="s">
        <v>100</v>
      </c>
      <c r="AW23" s="33" t="s">
        <v>95</v>
      </c>
      <c r="AX23" s="33" t="s">
        <v>96</v>
      </c>
      <c r="AY23" s="33" t="s">
        <v>96</v>
      </c>
      <c r="AZ23" s="33" t="s">
        <v>95</v>
      </c>
      <c r="BA23" s="33" t="s">
        <v>97</v>
      </c>
      <c r="BB23" s="33" t="s">
        <v>61</v>
      </c>
      <c r="BC23" s="33">
        <v>2</v>
      </c>
      <c r="BD23" s="33">
        <v>3</v>
      </c>
      <c r="BE23" s="33" t="s">
        <v>57</v>
      </c>
      <c r="BF23" s="33" t="s">
        <v>93</v>
      </c>
      <c r="BG23" s="33" t="s">
        <v>57</v>
      </c>
      <c r="BH23" s="33" t="s">
        <v>57</v>
      </c>
      <c r="BI23" s="33" t="s">
        <v>58</v>
      </c>
    </row>
    <row r="24" spans="1:61" x14ac:dyDescent="0.2">
      <c r="A24" s="6"/>
      <c r="B24" s="7">
        <v>-4.9000000000000002E-2</v>
      </c>
      <c r="C24" s="7">
        <v>-1.2290000000000001</v>
      </c>
      <c r="D24" s="7">
        <v>-0.69899999999999995</v>
      </c>
      <c r="E24" s="7">
        <v>-0.68400000000000005</v>
      </c>
      <c r="F24" s="11">
        <v>16</v>
      </c>
      <c r="G24" s="43">
        <v>4</v>
      </c>
      <c r="H24" s="28"/>
      <c r="I24" s="28"/>
      <c r="J24" s="28"/>
      <c r="K24" s="28"/>
      <c r="L24" s="5"/>
      <c r="M24" s="27" t="s">
        <v>91</v>
      </c>
      <c r="N24" s="34">
        <v>27</v>
      </c>
      <c r="O24" s="22">
        <v>60</v>
      </c>
      <c r="P24" s="19" t="s">
        <v>64</v>
      </c>
      <c r="Q24" s="19" t="s">
        <v>101</v>
      </c>
      <c r="R24" s="19" t="s">
        <v>95</v>
      </c>
      <c r="S24" s="19" t="s">
        <v>96</v>
      </c>
      <c r="T24" s="19" t="s">
        <v>96</v>
      </c>
      <c r="U24" s="19" t="s">
        <v>95</v>
      </c>
      <c r="V24" s="19" t="s">
        <v>96</v>
      </c>
      <c r="W24" s="19" t="s">
        <v>61</v>
      </c>
      <c r="X24" s="19">
        <v>2</v>
      </c>
      <c r="Y24" s="19">
        <v>5</v>
      </c>
      <c r="Z24" s="19" t="s">
        <v>88</v>
      </c>
      <c r="AA24" s="19" t="s">
        <v>59</v>
      </c>
      <c r="AB24" s="19" t="s">
        <v>58</v>
      </c>
      <c r="AC24" s="19" t="s">
        <v>58</v>
      </c>
      <c r="AD24" s="19" t="s">
        <v>58</v>
      </c>
      <c r="AF24" s="9"/>
      <c r="AG24" s="11"/>
      <c r="AH24" s="11"/>
      <c r="AI24" s="11"/>
      <c r="AJ24" s="11"/>
      <c r="AK24" s="10">
        <v>14</v>
      </c>
      <c r="AL24" s="12">
        <v>6</v>
      </c>
      <c r="AM24" s="28"/>
      <c r="AN24" s="28"/>
      <c r="AO24" s="28"/>
      <c r="AP24" s="28"/>
      <c r="AQ24" s="18"/>
      <c r="AR24" s="27" t="s">
        <v>91</v>
      </c>
      <c r="AS24" s="34"/>
      <c r="AT24" s="33">
        <v>62</v>
      </c>
      <c r="AU24" s="33" t="s">
        <v>105</v>
      </c>
      <c r="AV24" s="33" t="s">
        <v>99</v>
      </c>
      <c r="AW24" s="33" t="s">
        <v>95</v>
      </c>
      <c r="AX24" s="33" t="s">
        <v>96</v>
      </c>
      <c r="AY24" s="33" t="s">
        <v>95</v>
      </c>
      <c r="AZ24" s="33" t="s">
        <v>95</v>
      </c>
      <c r="BA24" s="33" t="s">
        <v>118</v>
      </c>
      <c r="BB24" s="33" t="s">
        <v>79</v>
      </c>
      <c r="BC24" s="33">
        <v>5</v>
      </c>
      <c r="BD24" s="33">
        <v>3</v>
      </c>
      <c r="BE24" s="33" t="s">
        <v>116</v>
      </c>
      <c r="BF24" s="33" t="s">
        <v>59</v>
      </c>
      <c r="BG24" s="33" t="s">
        <v>57</v>
      </c>
      <c r="BH24" s="33" t="s">
        <v>57</v>
      </c>
      <c r="BI24" s="33" t="s">
        <v>96</v>
      </c>
    </row>
    <row r="25" spans="1:61" x14ac:dyDescent="0.2">
      <c r="A25" s="52"/>
      <c r="B25" s="7">
        <v>0.61699999999999999</v>
      </c>
      <c r="C25" s="7">
        <v>-0.47799999999999998</v>
      </c>
      <c r="D25" s="7">
        <v>0.62</v>
      </c>
      <c r="E25" s="7">
        <v>0.73199999999999998</v>
      </c>
      <c r="F25" s="11">
        <v>17</v>
      </c>
      <c r="G25" s="45">
        <v>3</v>
      </c>
      <c r="H25" s="28"/>
      <c r="I25" s="28"/>
      <c r="J25" s="28"/>
      <c r="K25" s="28"/>
      <c r="L25" s="5"/>
      <c r="M25" s="27" t="s">
        <v>91</v>
      </c>
      <c r="N25" s="34">
        <v>7</v>
      </c>
      <c r="O25" s="22">
        <v>67</v>
      </c>
      <c r="P25" s="19" t="s">
        <v>64</v>
      </c>
      <c r="Q25" s="19" t="s">
        <v>99</v>
      </c>
      <c r="R25" s="19" t="s">
        <v>95</v>
      </c>
      <c r="S25" s="19" t="s">
        <v>96</v>
      </c>
      <c r="T25" s="19" t="s">
        <v>95</v>
      </c>
      <c r="U25" s="19" t="s">
        <v>96</v>
      </c>
      <c r="V25" s="19" t="s">
        <v>96</v>
      </c>
      <c r="W25" s="19" t="s">
        <v>79</v>
      </c>
      <c r="X25" s="19">
        <v>4</v>
      </c>
      <c r="Y25" s="19">
        <v>2</v>
      </c>
      <c r="Z25" s="19" t="s">
        <v>73</v>
      </c>
      <c r="AA25" s="19" t="s">
        <v>69</v>
      </c>
      <c r="AB25" s="19" t="s">
        <v>58</v>
      </c>
      <c r="AC25" s="19"/>
      <c r="AD25" s="19" t="s">
        <v>57</v>
      </c>
      <c r="AF25" s="9"/>
      <c r="AG25" s="18"/>
      <c r="AH25" s="18"/>
      <c r="AI25" s="18"/>
      <c r="AJ25" s="18"/>
      <c r="AK25" s="18">
        <v>18</v>
      </c>
      <c r="AL25" s="12">
        <v>2</v>
      </c>
      <c r="AM25" s="28"/>
      <c r="AN25" s="28"/>
      <c r="AO25" s="28"/>
      <c r="AP25" s="28"/>
      <c r="AQ25" s="8"/>
      <c r="AR25" s="18" t="s">
        <v>90</v>
      </c>
      <c r="AS25" s="23"/>
      <c r="AT25" s="33">
        <v>75</v>
      </c>
      <c r="AU25" s="33" t="s">
        <v>72</v>
      </c>
      <c r="AV25" s="33" t="s">
        <v>99</v>
      </c>
      <c r="AW25" s="33" t="s">
        <v>95</v>
      </c>
      <c r="AX25" s="33" t="s">
        <v>96</v>
      </c>
      <c r="AY25" s="33" t="s">
        <v>96</v>
      </c>
      <c r="AZ25" s="33" t="s">
        <v>95</v>
      </c>
      <c r="BA25" s="33" t="s">
        <v>118</v>
      </c>
      <c r="BB25" s="33" t="s">
        <v>61</v>
      </c>
      <c r="BC25" s="33">
        <v>3</v>
      </c>
      <c r="BD25" s="33">
        <v>2</v>
      </c>
      <c r="BE25" s="33" t="s">
        <v>87</v>
      </c>
      <c r="BF25" s="33" t="s">
        <v>93</v>
      </c>
      <c r="BG25" s="33" t="s">
        <v>58</v>
      </c>
      <c r="BH25" s="33" t="s">
        <v>57</v>
      </c>
      <c r="BI25" s="33" t="s">
        <v>96</v>
      </c>
    </row>
    <row r="26" spans="1:61" x14ac:dyDescent="0.2">
      <c r="A26" s="6"/>
      <c r="B26" s="15">
        <v>0.72</v>
      </c>
      <c r="C26" s="15">
        <v>0.113</v>
      </c>
      <c r="D26" s="15">
        <v>-5.8000000000000003E-2</v>
      </c>
      <c r="E26" s="15">
        <v>-0.246</v>
      </c>
      <c r="F26" s="10">
        <v>13</v>
      </c>
      <c r="G26" s="45">
        <v>7</v>
      </c>
      <c r="H26" s="28"/>
      <c r="I26" s="28"/>
      <c r="J26" s="28"/>
      <c r="K26" s="28"/>
      <c r="L26" s="11"/>
      <c r="M26" s="42" t="s">
        <v>91</v>
      </c>
      <c r="N26" s="58">
        <v>30</v>
      </c>
      <c r="O26" s="22">
        <v>60</v>
      </c>
      <c r="P26" s="19" t="s">
        <v>64</v>
      </c>
      <c r="Q26" s="19" t="s">
        <v>99</v>
      </c>
      <c r="R26" s="19" t="s">
        <v>95</v>
      </c>
      <c r="S26" s="19" t="s">
        <v>96</v>
      </c>
      <c r="T26" s="19" t="s">
        <v>95</v>
      </c>
      <c r="U26" s="19" t="s">
        <v>95</v>
      </c>
      <c r="V26" s="19" t="s">
        <v>58</v>
      </c>
      <c r="W26" s="19" t="s">
        <v>79</v>
      </c>
      <c r="X26" s="19">
        <v>3</v>
      </c>
      <c r="Y26" s="19">
        <v>4</v>
      </c>
      <c r="Z26" s="19" t="s">
        <v>86</v>
      </c>
      <c r="AA26" s="19" t="s">
        <v>63</v>
      </c>
      <c r="AB26" s="19" t="s">
        <v>58</v>
      </c>
      <c r="AC26" s="19"/>
      <c r="AD26" s="19" t="s">
        <v>58</v>
      </c>
      <c r="AF26" s="52"/>
      <c r="AG26" s="11"/>
      <c r="AH26" s="11"/>
      <c r="AI26" s="11"/>
      <c r="AJ26" s="11"/>
      <c r="AK26" s="10">
        <v>9</v>
      </c>
      <c r="AL26" s="14">
        <v>11</v>
      </c>
      <c r="AM26" s="28"/>
      <c r="AN26" s="28"/>
      <c r="AO26" s="28"/>
      <c r="AP26" s="28"/>
      <c r="AQ26" s="16"/>
      <c r="AR26" s="20" t="s">
        <v>91</v>
      </c>
      <c r="AS26" s="24"/>
      <c r="AT26" s="22">
        <v>64</v>
      </c>
      <c r="AU26" s="19" t="s">
        <v>80</v>
      </c>
      <c r="AV26" s="19" t="s">
        <v>100</v>
      </c>
      <c r="AW26" s="19" t="s">
        <v>95</v>
      </c>
      <c r="AX26" s="19" t="s">
        <v>95</v>
      </c>
      <c r="AY26" s="19" t="s">
        <v>96</v>
      </c>
      <c r="AZ26" s="19" t="s">
        <v>95</v>
      </c>
      <c r="BA26" s="19" t="s">
        <v>97</v>
      </c>
      <c r="BB26" s="19" t="s">
        <v>61</v>
      </c>
      <c r="BC26" s="19">
        <v>3</v>
      </c>
      <c r="BD26" s="19">
        <v>5</v>
      </c>
      <c r="BE26" s="19" t="s">
        <v>57</v>
      </c>
      <c r="BF26" s="19"/>
      <c r="BG26" s="19" t="s">
        <v>58</v>
      </c>
      <c r="BH26" s="19" t="s">
        <v>58</v>
      </c>
      <c r="BI26" s="19" t="s">
        <v>58</v>
      </c>
    </row>
    <row r="27" spans="1:61" x14ac:dyDescent="0.2">
      <c r="A27" s="6"/>
      <c r="B27" s="7">
        <v>-5.6000000000000001E-2</v>
      </c>
      <c r="C27" s="7">
        <v>-0.14599999999999999</v>
      </c>
      <c r="D27" s="7">
        <v>1E-3</v>
      </c>
      <c r="E27" s="7">
        <v>8.6999999999999994E-2</v>
      </c>
      <c r="F27" s="10">
        <v>15</v>
      </c>
      <c r="G27" s="45">
        <v>5</v>
      </c>
      <c r="H27" s="28"/>
      <c r="I27" s="28"/>
      <c r="J27" s="28"/>
      <c r="K27" s="28"/>
      <c r="L27" s="18"/>
      <c r="M27" s="27" t="s">
        <v>91</v>
      </c>
      <c r="N27" s="34">
        <v>26</v>
      </c>
      <c r="O27" s="33">
        <v>68</v>
      </c>
      <c r="P27" s="33" t="s">
        <v>66</v>
      </c>
      <c r="Q27" s="33" t="s">
        <v>100</v>
      </c>
      <c r="R27" s="33" t="s">
        <v>95</v>
      </c>
      <c r="S27" s="33" t="s">
        <v>96</v>
      </c>
      <c r="T27" s="33" t="s">
        <v>96</v>
      </c>
      <c r="U27" s="33" t="s">
        <v>95</v>
      </c>
      <c r="V27" s="33" t="s">
        <v>96</v>
      </c>
      <c r="W27" s="33" t="s">
        <v>61</v>
      </c>
      <c r="X27" s="33">
        <v>1</v>
      </c>
      <c r="Y27" s="33">
        <v>2</v>
      </c>
      <c r="Z27" s="33" t="s">
        <v>92</v>
      </c>
      <c r="AA27" s="33" t="s">
        <v>93</v>
      </c>
      <c r="AB27" s="33" t="s">
        <v>58</v>
      </c>
      <c r="AC27" s="33" t="s">
        <v>58</v>
      </c>
      <c r="AD27" s="33" t="s">
        <v>58</v>
      </c>
      <c r="AF27" s="50"/>
      <c r="AG27" s="18"/>
      <c r="AH27" s="18"/>
      <c r="AI27" s="18"/>
      <c r="AJ27" s="18"/>
      <c r="AK27" s="37">
        <v>18</v>
      </c>
      <c r="AL27" s="14">
        <v>2</v>
      </c>
      <c r="AM27" s="28">
        <v>0.66130100000000003</v>
      </c>
      <c r="AN27" s="28">
        <v>0.39554299999999998</v>
      </c>
      <c r="AO27" s="28">
        <v>0.49031400000000003</v>
      </c>
      <c r="AP27" s="28">
        <v>0.45550600000000002</v>
      </c>
      <c r="AQ27" s="16"/>
      <c r="AR27" s="20" t="s">
        <v>91</v>
      </c>
      <c r="AS27" s="24"/>
      <c r="AT27" s="22">
        <v>70</v>
      </c>
      <c r="AU27" s="19" t="s">
        <v>78</v>
      </c>
      <c r="AV27" s="19" t="s">
        <v>99</v>
      </c>
      <c r="AW27" s="19" t="s">
        <v>95</v>
      </c>
      <c r="AX27" s="19" t="s">
        <v>96</v>
      </c>
      <c r="AY27" s="19" t="s">
        <v>96</v>
      </c>
      <c r="AZ27" s="19" t="s">
        <v>95</v>
      </c>
      <c r="BA27" s="19" t="s">
        <v>97</v>
      </c>
      <c r="BB27" s="19" t="s">
        <v>83</v>
      </c>
      <c r="BC27" s="19">
        <v>3</v>
      </c>
      <c r="BD27" s="19">
        <v>4</v>
      </c>
      <c r="BE27" s="19" t="s">
        <v>84</v>
      </c>
      <c r="BF27" s="19" t="s">
        <v>59</v>
      </c>
      <c r="BG27" s="19" t="s">
        <v>58</v>
      </c>
      <c r="BH27" s="19" t="s">
        <v>58</v>
      </c>
      <c r="BI27" s="19" t="s">
        <v>58</v>
      </c>
    </row>
    <row r="28" spans="1:61" x14ac:dyDescent="0.2">
      <c r="A28" s="52"/>
      <c r="B28" s="7">
        <v>1.05</v>
      </c>
      <c r="C28" s="7">
        <v>0.16400000000000001</v>
      </c>
      <c r="D28" s="7">
        <v>0.621</v>
      </c>
      <c r="E28" s="7">
        <v>0.625</v>
      </c>
      <c r="F28" s="11">
        <v>17</v>
      </c>
      <c r="G28" s="45">
        <v>3</v>
      </c>
      <c r="H28" s="28"/>
      <c r="I28" s="28"/>
      <c r="J28" s="28"/>
      <c r="K28" s="28"/>
      <c r="L28" s="8"/>
      <c r="M28" s="27" t="s">
        <v>91</v>
      </c>
      <c r="N28" s="34">
        <v>27</v>
      </c>
      <c r="O28" s="33">
        <v>66</v>
      </c>
      <c r="P28" s="33" t="s">
        <v>62</v>
      </c>
      <c r="Q28" s="33" t="s">
        <v>122</v>
      </c>
      <c r="R28" s="33" t="s">
        <v>58</v>
      </c>
      <c r="S28" s="33" t="s">
        <v>58</v>
      </c>
      <c r="T28" s="33" t="s">
        <v>57</v>
      </c>
      <c r="U28" s="33" t="s">
        <v>58</v>
      </c>
      <c r="V28" s="33" t="s">
        <v>57</v>
      </c>
      <c r="W28" s="33" t="s">
        <v>176</v>
      </c>
      <c r="X28" s="33">
        <v>3</v>
      </c>
      <c r="Y28" s="33">
        <v>1</v>
      </c>
      <c r="Z28" s="33" t="s">
        <v>123</v>
      </c>
      <c r="AA28" s="33" t="s">
        <v>127</v>
      </c>
      <c r="AB28" s="33" t="s">
        <v>57</v>
      </c>
      <c r="AC28" s="33" t="s">
        <v>58</v>
      </c>
      <c r="AD28" s="33" t="s">
        <v>58</v>
      </c>
      <c r="AF28" s="53"/>
      <c r="AG28" s="38"/>
      <c r="AH28" s="38"/>
      <c r="AI28" s="38"/>
      <c r="AJ28" s="38"/>
      <c r="AK28" s="38">
        <v>17</v>
      </c>
      <c r="AL28" s="29">
        <v>3</v>
      </c>
      <c r="AM28" s="51">
        <v>0.59031</v>
      </c>
      <c r="AN28" s="51">
        <v>0.58003400000000005</v>
      </c>
      <c r="AO28" s="51">
        <v>0.49582199999999998</v>
      </c>
      <c r="AP28" s="51">
        <v>1.1982E-2</v>
      </c>
      <c r="AQ28" s="35"/>
      <c r="AR28" s="30" t="s">
        <v>91</v>
      </c>
      <c r="AS28" s="36"/>
      <c r="AT28" s="31">
        <v>68</v>
      </c>
      <c r="AU28" s="32" t="s">
        <v>78</v>
      </c>
      <c r="AV28" s="32" t="s">
        <v>99</v>
      </c>
      <c r="AW28" s="32" t="s">
        <v>95</v>
      </c>
      <c r="AX28" s="32" t="s">
        <v>96</v>
      </c>
      <c r="AY28" s="32" t="s">
        <v>96</v>
      </c>
      <c r="AZ28" s="32" t="s">
        <v>95</v>
      </c>
      <c r="BA28" s="32" t="s">
        <v>97</v>
      </c>
      <c r="BB28" s="32" t="s">
        <v>61</v>
      </c>
      <c r="BC28" s="32">
        <v>2</v>
      </c>
      <c r="BD28" s="32">
        <v>6</v>
      </c>
      <c r="BE28" s="32" t="s">
        <v>84</v>
      </c>
      <c r="BF28" s="32"/>
      <c r="BG28" s="32" t="s">
        <v>58</v>
      </c>
      <c r="BH28" s="32" t="s">
        <v>58</v>
      </c>
      <c r="BI28" s="32"/>
    </row>
    <row r="29" spans="1:61" x14ac:dyDescent="0.2">
      <c r="A29" s="6"/>
      <c r="B29" s="7">
        <v>0.215</v>
      </c>
      <c r="C29" s="7">
        <v>-5.5E-2</v>
      </c>
      <c r="D29" s="7">
        <v>-0.37</v>
      </c>
      <c r="E29" s="7">
        <v>0.192</v>
      </c>
      <c r="F29" s="72">
        <v>18</v>
      </c>
      <c r="G29" s="73">
        <v>2</v>
      </c>
      <c r="H29" s="28"/>
      <c r="I29" s="28"/>
      <c r="J29" s="28"/>
      <c r="K29" s="28"/>
      <c r="L29" s="5"/>
      <c r="M29" s="42" t="s">
        <v>90</v>
      </c>
      <c r="N29" s="34">
        <v>26</v>
      </c>
      <c r="O29" s="22">
        <v>66</v>
      </c>
      <c r="P29" s="19" t="s">
        <v>72</v>
      </c>
      <c r="Q29" s="19" t="s">
        <v>99</v>
      </c>
      <c r="R29" s="19" t="s">
        <v>95</v>
      </c>
      <c r="S29" s="19" t="s">
        <v>96</v>
      </c>
      <c r="T29" s="19" t="s">
        <v>96</v>
      </c>
      <c r="U29" s="19" t="s">
        <v>96</v>
      </c>
      <c r="V29" s="19" t="s">
        <v>96</v>
      </c>
      <c r="W29" s="19" t="s">
        <v>61</v>
      </c>
      <c r="X29" s="19">
        <v>2</v>
      </c>
      <c r="Y29" s="19">
        <v>6</v>
      </c>
      <c r="Z29" s="19" t="s">
        <v>87</v>
      </c>
      <c r="AA29" s="19" t="s">
        <v>69</v>
      </c>
      <c r="AB29" s="19" t="s">
        <v>58</v>
      </c>
      <c r="AC29" s="19" t="s">
        <v>57</v>
      </c>
      <c r="AD29" s="19" t="s">
        <v>58</v>
      </c>
      <c r="AF29" s="9"/>
      <c r="AG29" s="5"/>
      <c r="AH29" s="5"/>
      <c r="AI29" s="5"/>
      <c r="AJ29" s="5"/>
      <c r="AK29" s="11">
        <v>14</v>
      </c>
      <c r="AL29" s="47">
        <v>6</v>
      </c>
      <c r="AM29" s="28">
        <v>0.53157600000000005</v>
      </c>
      <c r="AN29" s="28">
        <v>0.51685199999999998</v>
      </c>
      <c r="AO29" s="28">
        <v>0.58400399999999997</v>
      </c>
      <c r="AP29" s="28">
        <v>0.41522700000000001</v>
      </c>
      <c r="AQ29" s="17"/>
      <c r="AR29" s="21" t="s">
        <v>91</v>
      </c>
      <c r="AS29" s="25"/>
      <c r="AT29" s="22">
        <v>59</v>
      </c>
      <c r="AU29" s="19" t="s">
        <v>64</v>
      </c>
      <c r="AV29" s="19" t="s">
        <v>99</v>
      </c>
      <c r="AW29" s="19" t="s">
        <v>96</v>
      </c>
      <c r="AX29" s="19" t="s">
        <v>96</v>
      </c>
      <c r="AY29" s="19" t="s">
        <v>96</v>
      </c>
      <c r="AZ29" s="19" t="s">
        <v>95</v>
      </c>
      <c r="BA29" s="19" t="s">
        <v>96</v>
      </c>
      <c r="BB29" s="19" t="s">
        <v>61</v>
      </c>
      <c r="BC29" s="19">
        <v>2</v>
      </c>
      <c r="BD29" s="19">
        <v>4</v>
      </c>
      <c r="BE29" s="19" t="s">
        <v>88</v>
      </c>
      <c r="BF29" s="19" t="s">
        <v>63</v>
      </c>
      <c r="BG29" s="19" t="s">
        <v>58</v>
      </c>
      <c r="BH29" s="19" t="s">
        <v>58</v>
      </c>
      <c r="BI29" s="19"/>
    </row>
    <row r="30" spans="1:61" x14ac:dyDescent="0.2">
      <c r="A30" s="6"/>
      <c r="B30" s="7">
        <v>0.65</v>
      </c>
      <c r="C30" s="7">
        <v>0.224</v>
      </c>
      <c r="D30" s="7">
        <v>0.33300000000000002</v>
      </c>
      <c r="E30" s="7">
        <v>1.3169999999999999</v>
      </c>
      <c r="F30" s="18">
        <v>19</v>
      </c>
      <c r="G30" s="45">
        <v>1</v>
      </c>
      <c r="H30" s="28"/>
      <c r="I30" s="28"/>
      <c r="J30" s="28"/>
      <c r="K30" s="28"/>
      <c r="L30" s="8"/>
      <c r="M30" s="27" t="s">
        <v>90</v>
      </c>
      <c r="N30" s="34">
        <v>30</v>
      </c>
      <c r="O30" s="33">
        <v>67</v>
      </c>
      <c r="P30" s="33" t="s">
        <v>72</v>
      </c>
      <c r="Q30" s="33" t="s">
        <v>117</v>
      </c>
      <c r="R30" s="33" t="s">
        <v>95</v>
      </c>
      <c r="S30" s="33" t="s">
        <v>96</v>
      </c>
      <c r="T30" s="33" t="s">
        <v>96</v>
      </c>
      <c r="U30" s="33" t="s">
        <v>95</v>
      </c>
      <c r="V30" s="33" t="s">
        <v>97</v>
      </c>
      <c r="W30" s="33" t="s">
        <v>102</v>
      </c>
      <c r="X30" s="33">
        <v>1</v>
      </c>
      <c r="Y30" s="33">
        <v>8</v>
      </c>
      <c r="Z30" s="33" t="s">
        <v>87</v>
      </c>
      <c r="AA30" s="33" t="s">
        <v>109</v>
      </c>
      <c r="AB30" s="33" t="s">
        <v>58</v>
      </c>
      <c r="AC30" s="33" t="s">
        <v>57</v>
      </c>
      <c r="AD30" s="33" t="s">
        <v>96</v>
      </c>
      <c r="AF30" s="6"/>
      <c r="AG30" s="11"/>
      <c r="AH30" s="11"/>
      <c r="AI30" s="11"/>
      <c r="AJ30" s="11"/>
      <c r="AK30" s="10">
        <v>17</v>
      </c>
      <c r="AL30" s="14">
        <v>3</v>
      </c>
      <c r="AM30" s="28" t="s">
        <v>11</v>
      </c>
      <c r="AN30" s="28" t="s">
        <v>10</v>
      </c>
      <c r="AO30" s="28" t="s">
        <v>9</v>
      </c>
      <c r="AP30" s="28" t="s">
        <v>8</v>
      </c>
      <c r="AQ30" s="17"/>
      <c r="AR30" s="21" t="s">
        <v>90</v>
      </c>
      <c r="AS30" s="25"/>
      <c r="AT30" s="22">
        <v>62</v>
      </c>
      <c r="AU30" s="19" t="s">
        <v>72</v>
      </c>
      <c r="AV30" s="19" t="s">
        <v>122</v>
      </c>
      <c r="AW30" s="19" t="s">
        <v>95</v>
      </c>
      <c r="AX30" s="19" t="s">
        <v>96</v>
      </c>
      <c r="AY30" s="19"/>
      <c r="AZ30" s="19" t="s">
        <v>57</v>
      </c>
      <c r="BA30" s="19" t="s">
        <v>96</v>
      </c>
      <c r="BB30" s="19" t="s">
        <v>61</v>
      </c>
      <c r="BC30" s="19">
        <v>4</v>
      </c>
      <c r="BD30" s="19">
        <v>5</v>
      </c>
      <c r="BE30" s="19" t="s">
        <v>123</v>
      </c>
      <c r="BF30" s="19" t="s">
        <v>124</v>
      </c>
      <c r="BG30" s="19" t="s">
        <v>58</v>
      </c>
      <c r="BH30" s="19" t="s">
        <v>57</v>
      </c>
      <c r="BI30" s="19" t="s">
        <v>58</v>
      </c>
    </row>
    <row r="31" spans="1:61" x14ac:dyDescent="0.2">
      <c r="A31" s="52"/>
      <c r="B31" s="7">
        <v>0.29399999999999998</v>
      </c>
      <c r="C31" s="7">
        <v>6.0999999999999999E-2</v>
      </c>
      <c r="D31" s="7">
        <v>0</v>
      </c>
      <c r="E31" s="7">
        <v>0.313</v>
      </c>
      <c r="F31" s="11">
        <v>18</v>
      </c>
      <c r="G31" s="44">
        <v>2</v>
      </c>
      <c r="H31" s="28"/>
      <c r="I31" s="28"/>
      <c r="J31" s="28"/>
      <c r="K31" s="28"/>
      <c r="L31" s="11"/>
      <c r="M31" s="42" t="s">
        <v>91</v>
      </c>
      <c r="N31" s="58">
        <v>30</v>
      </c>
      <c r="O31" s="22">
        <v>64</v>
      </c>
      <c r="P31" s="19" t="s">
        <v>64</v>
      </c>
      <c r="Q31" s="19" t="s">
        <v>101</v>
      </c>
      <c r="R31" s="19" t="s">
        <v>95</v>
      </c>
      <c r="S31" s="19" t="s">
        <v>95</v>
      </c>
      <c r="T31" s="19" t="s">
        <v>95</v>
      </c>
      <c r="U31" s="19" t="s">
        <v>95</v>
      </c>
      <c r="V31" s="19" t="s">
        <v>96</v>
      </c>
      <c r="W31" s="19" t="s">
        <v>61</v>
      </c>
      <c r="X31" s="19">
        <v>3</v>
      </c>
      <c r="Y31" s="19">
        <v>3</v>
      </c>
      <c r="Z31" s="19" t="s">
        <v>77</v>
      </c>
      <c r="AA31" s="19" t="s">
        <v>59</v>
      </c>
      <c r="AB31" s="19" t="s">
        <v>57</v>
      </c>
      <c r="AC31" s="19" t="s">
        <v>58</v>
      </c>
      <c r="AD31" s="19" t="s">
        <v>58</v>
      </c>
      <c r="AF31" s="50"/>
      <c r="AG31" s="5"/>
      <c r="AH31" s="5"/>
      <c r="AI31" s="5"/>
      <c r="AJ31" s="5"/>
      <c r="AK31" s="18">
        <v>16</v>
      </c>
      <c r="AL31" s="4">
        <v>4</v>
      </c>
      <c r="AM31" s="28" t="s">
        <v>52</v>
      </c>
      <c r="AN31" s="28" t="s">
        <v>51</v>
      </c>
      <c r="AO31" s="28" t="s">
        <v>50</v>
      </c>
      <c r="AP31" s="28" t="s">
        <v>49</v>
      </c>
      <c r="AQ31" s="17"/>
      <c r="AR31" s="21" t="s">
        <v>91</v>
      </c>
      <c r="AS31" s="25"/>
      <c r="AT31" s="22">
        <v>75</v>
      </c>
      <c r="AU31" s="19" t="s">
        <v>64</v>
      </c>
      <c r="AV31" s="19" t="s">
        <v>100</v>
      </c>
      <c r="AW31" s="19" t="s">
        <v>95</v>
      </c>
      <c r="AX31" s="19" t="s">
        <v>96</v>
      </c>
      <c r="AY31" s="19" t="s">
        <v>96</v>
      </c>
      <c r="AZ31" s="19" t="s">
        <v>95</v>
      </c>
      <c r="BA31" s="19" t="s">
        <v>97</v>
      </c>
      <c r="BB31" s="19" t="s">
        <v>61</v>
      </c>
      <c r="BC31" s="19">
        <v>2</v>
      </c>
      <c r="BD31" s="19">
        <v>6</v>
      </c>
      <c r="BE31" s="19" t="s">
        <v>57</v>
      </c>
      <c r="BF31" s="19"/>
      <c r="BG31" s="19"/>
      <c r="BH31" s="19"/>
      <c r="BI31" s="19"/>
    </row>
    <row r="32" spans="1:61" x14ac:dyDescent="0.2">
      <c r="A32" s="6"/>
      <c r="B32" s="7">
        <v>0.33</v>
      </c>
      <c r="C32" s="7">
        <v>-0.28000000000000003</v>
      </c>
      <c r="D32" s="7">
        <v>-8.8999999999999996E-2</v>
      </c>
      <c r="E32" s="7">
        <v>0.22700000000000001</v>
      </c>
      <c r="F32" s="11">
        <v>19</v>
      </c>
      <c r="G32" s="44">
        <v>1</v>
      </c>
      <c r="H32" s="28"/>
      <c r="I32" s="28"/>
      <c r="J32" s="28"/>
      <c r="K32" s="28"/>
      <c r="L32" s="11"/>
      <c r="M32" s="42" t="s">
        <v>90</v>
      </c>
      <c r="N32" s="58">
        <v>29</v>
      </c>
      <c r="O32" s="22">
        <v>59</v>
      </c>
      <c r="P32" s="19" t="s">
        <v>72</v>
      </c>
      <c r="Q32" s="19" t="s">
        <v>99</v>
      </c>
      <c r="R32" s="19" t="s">
        <v>95</v>
      </c>
      <c r="S32" s="19" t="s">
        <v>96</v>
      </c>
      <c r="T32" s="19" t="s">
        <v>96</v>
      </c>
      <c r="U32" s="19" t="s">
        <v>96</v>
      </c>
      <c r="V32" s="19" t="s">
        <v>96</v>
      </c>
      <c r="W32" s="19" t="s">
        <v>79</v>
      </c>
      <c r="X32" s="19">
        <v>4</v>
      </c>
      <c r="Y32" s="19">
        <v>2</v>
      </c>
      <c r="Z32" s="19" t="s">
        <v>87</v>
      </c>
      <c r="AA32" s="19" t="s">
        <v>74</v>
      </c>
      <c r="AB32" s="19" t="s">
        <v>57</v>
      </c>
      <c r="AC32" s="19" t="s">
        <v>58</v>
      </c>
      <c r="AD32" s="19" t="s">
        <v>58</v>
      </c>
      <c r="AF32" s="52"/>
      <c r="AG32" s="5"/>
      <c r="AH32" s="5"/>
      <c r="AI32" s="5"/>
      <c r="AJ32" s="5"/>
      <c r="AK32" s="11">
        <v>14</v>
      </c>
      <c r="AL32" s="14">
        <v>6</v>
      </c>
      <c r="AM32" s="28">
        <v>0.50273400000000001</v>
      </c>
      <c r="AN32" s="28">
        <v>0.38778000000000001</v>
      </c>
      <c r="AO32" s="28">
        <v>0.43723600000000001</v>
      </c>
      <c r="AP32" s="28">
        <v>0.59662400000000004</v>
      </c>
      <c r="AQ32" s="17"/>
      <c r="AR32" s="21" t="s">
        <v>91</v>
      </c>
      <c r="AS32" s="25"/>
      <c r="AT32" s="22">
        <v>65</v>
      </c>
      <c r="AU32" s="19" t="s">
        <v>64</v>
      </c>
      <c r="AV32" s="19" t="s">
        <v>100</v>
      </c>
      <c r="AW32" s="19" t="s">
        <v>95</v>
      </c>
      <c r="AX32" s="19" t="s">
        <v>96</v>
      </c>
      <c r="AY32" s="19" t="s">
        <v>96</v>
      </c>
      <c r="AZ32" s="19" t="s">
        <v>96</v>
      </c>
      <c r="BA32" s="19" t="s">
        <v>96</v>
      </c>
      <c r="BB32" s="19" t="s">
        <v>61</v>
      </c>
      <c r="BC32" s="19">
        <v>3</v>
      </c>
      <c r="BD32" s="19">
        <v>4</v>
      </c>
      <c r="BE32" s="19" t="s">
        <v>88</v>
      </c>
      <c r="BF32" s="19" t="s">
        <v>63</v>
      </c>
      <c r="BG32" s="19" t="s">
        <v>58</v>
      </c>
      <c r="BH32" s="19" t="s">
        <v>58</v>
      </c>
      <c r="BI32" s="19" t="s">
        <v>57</v>
      </c>
    </row>
    <row r="33" spans="1:61" x14ac:dyDescent="0.2">
      <c r="A33" s="6"/>
      <c r="B33" s="7">
        <v>1.0589999999999999</v>
      </c>
      <c r="C33" s="7">
        <v>-1.373</v>
      </c>
      <c r="D33" s="7">
        <v>-0.79500000000000004</v>
      </c>
      <c r="E33" s="7">
        <v>-0.66</v>
      </c>
      <c r="F33" s="5">
        <v>16</v>
      </c>
      <c r="G33" s="46">
        <v>4</v>
      </c>
      <c r="H33" s="56"/>
      <c r="I33" s="56"/>
      <c r="J33" s="56"/>
      <c r="K33" s="56"/>
      <c r="L33" s="8"/>
      <c r="M33" s="27" t="s">
        <v>91</v>
      </c>
      <c r="N33" s="34">
        <v>27</v>
      </c>
      <c r="O33" s="40">
        <v>65</v>
      </c>
      <c r="P33" s="33" t="s">
        <v>66</v>
      </c>
      <c r="Q33" s="33" t="s">
        <v>119</v>
      </c>
      <c r="R33" s="33" t="s">
        <v>57</v>
      </c>
      <c r="S33" s="33" t="s">
        <v>57</v>
      </c>
      <c r="T33" s="33" t="s">
        <v>57</v>
      </c>
      <c r="U33" s="33" t="s">
        <v>57</v>
      </c>
      <c r="V33" s="33" t="s">
        <v>57</v>
      </c>
      <c r="W33" s="33" t="s">
        <v>130</v>
      </c>
      <c r="X33" s="33">
        <v>2</v>
      </c>
      <c r="Y33" s="33">
        <v>1</v>
      </c>
      <c r="Z33" s="33" t="s">
        <v>123</v>
      </c>
      <c r="AA33" s="33" t="s">
        <v>121</v>
      </c>
      <c r="AB33" s="33" t="s">
        <v>58</v>
      </c>
      <c r="AC33" s="33" t="s">
        <v>58</v>
      </c>
      <c r="AD33" s="33" t="s">
        <v>57</v>
      </c>
      <c r="AF33" s="9"/>
      <c r="AG33" s="5"/>
      <c r="AH33" s="5"/>
      <c r="AI33" s="5"/>
      <c r="AJ33" s="5"/>
      <c r="AK33" s="11">
        <v>16</v>
      </c>
      <c r="AL33" s="47">
        <v>4</v>
      </c>
      <c r="AM33" s="28"/>
      <c r="AN33" s="28"/>
      <c r="AO33" s="28"/>
      <c r="AP33" s="28"/>
      <c r="AQ33" s="16"/>
      <c r="AR33" s="20" t="s">
        <v>91</v>
      </c>
      <c r="AS33" s="24"/>
      <c r="AT33" s="22">
        <v>62</v>
      </c>
      <c r="AU33" s="19" t="s">
        <v>64</v>
      </c>
      <c r="AV33" s="19" t="s">
        <v>99</v>
      </c>
      <c r="AW33" s="19" t="s">
        <v>95</v>
      </c>
      <c r="AX33" s="19" t="s">
        <v>96</v>
      </c>
      <c r="AY33" s="19" t="s">
        <v>96</v>
      </c>
      <c r="AZ33" s="19" t="s">
        <v>95</v>
      </c>
      <c r="BA33" s="19" t="s">
        <v>96</v>
      </c>
      <c r="BB33" s="19" t="s">
        <v>61</v>
      </c>
      <c r="BC33" s="19">
        <v>4</v>
      </c>
      <c r="BD33" s="19">
        <v>1</v>
      </c>
      <c r="BE33" s="19" t="s">
        <v>87</v>
      </c>
      <c r="BF33" s="19" t="s">
        <v>59</v>
      </c>
      <c r="BG33" s="19" t="s">
        <v>58</v>
      </c>
      <c r="BH33" s="19"/>
      <c r="BI33" s="19"/>
    </row>
    <row r="34" spans="1:61" x14ac:dyDescent="0.2">
      <c r="A34" s="52"/>
      <c r="B34" s="7">
        <v>1.341</v>
      </c>
      <c r="C34" s="7">
        <v>-2.1000000000000001E-2</v>
      </c>
      <c r="D34" s="7">
        <v>0.35</v>
      </c>
      <c r="E34" s="7">
        <v>0.50700000000000001</v>
      </c>
      <c r="F34" s="11">
        <v>18</v>
      </c>
      <c r="G34" s="45">
        <v>2</v>
      </c>
      <c r="H34" s="28"/>
      <c r="I34" s="28"/>
      <c r="J34" s="28"/>
      <c r="K34" s="28"/>
      <c r="L34" s="8"/>
      <c r="M34" s="27" t="s">
        <v>91</v>
      </c>
      <c r="N34" s="34">
        <v>30</v>
      </c>
      <c r="O34" s="40">
        <v>60</v>
      </c>
      <c r="P34" s="33" t="s">
        <v>64</v>
      </c>
      <c r="Q34" s="33" t="s">
        <v>122</v>
      </c>
      <c r="R34" s="33" t="s">
        <v>58</v>
      </c>
      <c r="S34" s="33" t="s">
        <v>57</v>
      </c>
      <c r="T34" s="33" t="s">
        <v>57</v>
      </c>
      <c r="U34" s="33" t="s">
        <v>57</v>
      </c>
      <c r="V34" s="33" t="s">
        <v>57</v>
      </c>
      <c r="W34" s="33" t="s">
        <v>130</v>
      </c>
      <c r="X34" s="33">
        <v>6</v>
      </c>
      <c r="Y34" s="33">
        <v>3</v>
      </c>
      <c r="Z34" s="33" t="s">
        <v>57</v>
      </c>
      <c r="AA34" s="33" t="s">
        <v>121</v>
      </c>
      <c r="AB34" s="33" t="s">
        <v>58</v>
      </c>
      <c r="AC34" s="33" t="s">
        <v>58</v>
      </c>
      <c r="AD34" s="33" t="s">
        <v>58</v>
      </c>
      <c r="AF34" s="2"/>
      <c r="AG34" s="5"/>
      <c r="AH34" s="5"/>
      <c r="AI34" s="5"/>
      <c r="AJ34" s="5"/>
      <c r="AK34" s="11">
        <v>13</v>
      </c>
      <c r="AL34" s="48">
        <v>7</v>
      </c>
      <c r="AM34" s="28"/>
      <c r="AN34" s="28"/>
      <c r="AO34" s="28"/>
      <c r="AP34" s="28"/>
      <c r="AQ34" s="16"/>
      <c r="AR34" s="20" t="s">
        <v>91</v>
      </c>
      <c r="AS34" s="24"/>
      <c r="AT34" s="22">
        <v>67</v>
      </c>
      <c r="AU34" s="19" t="s">
        <v>66</v>
      </c>
      <c r="AV34" s="19" t="s">
        <v>99</v>
      </c>
      <c r="AW34" s="19" t="s">
        <v>95</v>
      </c>
      <c r="AX34" s="19" t="s">
        <v>95</v>
      </c>
      <c r="AY34" s="19" t="s">
        <v>96</v>
      </c>
      <c r="AZ34" s="19" t="s">
        <v>95</v>
      </c>
      <c r="BA34" s="19" t="s">
        <v>96</v>
      </c>
      <c r="BB34" s="19" t="s">
        <v>61</v>
      </c>
      <c r="BC34" s="19">
        <v>5</v>
      </c>
      <c r="BD34" s="19">
        <v>3</v>
      </c>
      <c r="BE34" s="19" t="s">
        <v>89</v>
      </c>
      <c r="BF34" s="19" t="s">
        <v>63</v>
      </c>
      <c r="BG34" s="19" t="s">
        <v>57</v>
      </c>
      <c r="BH34" s="19" t="s">
        <v>57</v>
      </c>
      <c r="BI34" s="19" t="s">
        <v>57</v>
      </c>
    </row>
    <row r="35" spans="1:61" x14ac:dyDescent="0.2">
      <c r="A35" s="6"/>
      <c r="B35" s="7">
        <v>0.44400000000000001</v>
      </c>
      <c r="C35" s="7">
        <v>0.60099999999999998</v>
      </c>
      <c r="D35" s="7">
        <v>0.497</v>
      </c>
      <c r="E35" s="7">
        <v>-0.52900000000000003</v>
      </c>
      <c r="F35" s="11">
        <v>15</v>
      </c>
      <c r="G35" s="43">
        <v>5</v>
      </c>
      <c r="H35" s="28"/>
      <c r="I35" s="28"/>
      <c r="J35" s="28"/>
      <c r="K35" s="28"/>
      <c r="L35" s="5"/>
      <c r="M35" s="27" t="s">
        <v>91</v>
      </c>
      <c r="N35" s="34">
        <v>29</v>
      </c>
      <c r="O35" s="22">
        <v>66</v>
      </c>
      <c r="P35" s="19" t="s">
        <v>64</v>
      </c>
      <c r="Q35" s="19" t="s">
        <v>100</v>
      </c>
      <c r="R35" s="19" t="s">
        <v>95</v>
      </c>
      <c r="S35" s="19" t="s">
        <v>95</v>
      </c>
      <c r="T35" s="19" t="s">
        <v>95</v>
      </c>
      <c r="U35" s="19" t="s">
        <v>95</v>
      </c>
      <c r="V35" s="19" t="s">
        <v>96</v>
      </c>
      <c r="W35" s="19" t="s">
        <v>61</v>
      </c>
      <c r="X35" s="19">
        <v>2</v>
      </c>
      <c r="Y35" s="19">
        <v>3</v>
      </c>
      <c r="Z35" s="19" t="s">
        <v>82</v>
      </c>
      <c r="AA35" s="19" t="s">
        <v>63</v>
      </c>
      <c r="AB35" s="19" t="s">
        <v>58</v>
      </c>
      <c r="AC35" s="19" t="s">
        <v>58</v>
      </c>
      <c r="AD35" s="19" t="s">
        <v>58</v>
      </c>
      <c r="AF35" s="9"/>
      <c r="AG35" s="5"/>
      <c r="AH35" s="5"/>
      <c r="AI35" s="5"/>
      <c r="AJ35" s="5"/>
      <c r="AK35" s="10">
        <v>18</v>
      </c>
      <c r="AL35" s="14">
        <v>2</v>
      </c>
      <c r="AM35" s="28">
        <v>0.44587399999999999</v>
      </c>
      <c r="AN35" s="28">
        <v>0.41567999999999999</v>
      </c>
      <c r="AO35" s="28">
        <v>0.36541000000000001</v>
      </c>
      <c r="AP35" s="28">
        <v>0.32121</v>
      </c>
      <c r="AQ35" s="16"/>
      <c r="AR35" s="20" t="s">
        <v>90</v>
      </c>
      <c r="AS35" s="24"/>
      <c r="AT35" s="22">
        <v>58</v>
      </c>
      <c r="AU35" s="19" t="s">
        <v>72</v>
      </c>
      <c r="AV35" s="19" t="s">
        <v>100</v>
      </c>
      <c r="AW35" s="19" t="s">
        <v>95</v>
      </c>
      <c r="AX35" s="19" t="s">
        <v>95</v>
      </c>
      <c r="AY35" s="19" t="s">
        <v>95</v>
      </c>
      <c r="AZ35" s="19" t="s">
        <v>95</v>
      </c>
      <c r="BA35" s="19" t="s">
        <v>58</v>
      </c>
      <c r="BB35" s="19" t="s">
        <v>61</v>
      </c>
      <c r="BC35" s="19">
        <v>3</v>
      </c>
      <c r="BD35" s="19">
        <v>3</v>
      </c>
      <c r="BE35" s="19" t="s">
        <v>87</v>
      </c>
      <c r="BF35" s="19" t="s">
        <v>74</v>
      </c>
      <c r="BG35" s="19" t="s">
        <v>58</v>
      </c>
      <c r="BH35" s="19" t="s">
        <v>58</v>
      </c>
      <c r="BI35" s="19" t="s">
        <v>58</v>
      </c>
    </row>
    <row r="36" spans="1:61" x14ac:dyDescent="0.2">
      <c r="A36" s="6"/>
      <c r="B36" s="39">
        <v>0.629</v>
      </c>
      <c r="C36" s="7">
        <v>0.38500000000000001</v>
      </c>
      <c r="D36" s="7">
        <v>0.30499999999999999</v>
      </c>
      <c r="E36" s="7">
        <v>0.29399999999999998</v>
      </c>
      <c r="F36" s="11">
        <v>15</v>
      </c>
      <c r="G36" s="45">
        <v>4</v>
      </c>
      <c r="H36" s="28"/>
      <c r="I36" s="28"/>
      <c r="J36" s="28"/>
      <c r="K36" s="28"/>
      <c r="L36" s="18"/>
      <c r="M36" s="27" t="s">
        <v>91</v>
      </c>
      <c r="N36" s="24">
        <v>28</v>
      </c>
      <c r="O36" s="40">
        <v>68</v>
      </c>
      <c r="P36" s="33" t="s">
        <v>62</v>
      </c>
      <c r="Q36" s="33" t="s">
        <v>122</v>
      </c>
      <c r="R36" s="33" t="s">
        <v>95</v>
      </c>
      <c r="S36" s="33" t="s">
        <v>58</v>
      </c>
      <c r="T36" s="33" t="s">
        <v>58</v>
      </c>
      <c r="U36" s="33" t="s">
        <v>95</v>
      </c>
      <c r="V36" s="33" t="s">
        <v>97</v>
      </c>
      <c r="W36" s="33" t="s">
        <v>61</v>
      </c>
      <c r="X36" s="33">
        <v>2</v>
      </c>
      <c r="Y36" s="33">
        <v>3</v>
      </c>
      <c r="Z36" s="33" t="s">
        <v>57</v>
      </c>
      <c r="AA36" s="33" t="s">
        <v>59</v>
      </c>
      <c r="AB36" s="33" t="s">
        <v>58</v>
      </c>
      <c r="AC36" s="33" t="s">
        <v>58</v>
      </c>
      <c r="AD36" s="33" t="s">
        <v>58</v>
      </c>
      <c r="AF36" s="9"/>
      <c r="AG36" s="5"/>
      <c r="AH36" s="5"/>
      <c r="AI36" s="5"/>
      <c r="AJ36" s="5"/>
      <c r="AK36" s="11">
        <v>13</v>
      </c>
      <c r="AL36" s="14">
        <v>7</v>
      </c>
      <c r="AM36" s="28" t="s">
        <v>46</v>
      </c>
      <c r="AN36" s="28" t="s">
        <v>45</v>
      </c>
      <c r="AO36" s="28" t="s">
        <v>44</v>
      </c>
      <c r="AP36" s="28" t="s">
        <v>43</v>
      </c>
      <c r="AQ36" s="17"/>
      <c r="AR36" s="21" t="s">
        <v>91</v>
      </c>
      <c r="AS36" s="25"/>
      <c r="AT36" s="22">
        <v>68</v>
      </c>
      <c r="AU36" s="19" t="s">
        <v>64</v>
      </c>
      <c r="AV36" s="19" t="s">
        <v>101</v>
      </c>
      <c r="AW36" s="19" t="s">
        <v>95</v>
      </c>
      <c r="AX36" s="19" t="s">
        <v>95</v>
      </c>
      <c r="AY36" s="19" t="s">
        <v>96</v>
      </c>
      <c r="AZ36" s="19" t="s">
        <v>96</v>
      </c>
      <c r="BA36" s="19" t="s">
        <v>58</v>
      </c>
      <c r="BB36" s="19" t="s">
        <v>61</v>
      </c>
      <c r="BC36" s="19">
        <v>4</v>
      </c>
      <c r="BD36" s="19">
        <v>4</v>
      </c>
      <c r="BE36" s="19" t="s">
        <v>60</v>
      </c>
      <c r="BF36" s="19" t="s">
        <v>76</v>
      </c>
      <c r="BG36" s="19" t="s">
        <v>58</v>
      </c>
      <c r="BH36" s="19" t="s">
        <v>57</v>
      </c>
      <c r="BI36" s="19" t="s">
        <v>58</v>
      </c>
    </row>
    <row r="37" spans="1:61" x14ac:dyDescent="0.2">
      <c r="A37" s="52"/>
      <c r="B37" s="7">
        <v>0.88200000000000001</v>
      </c>
      <c r="C37" s="7">
        <v>-0.53700000000000003</v>
      </c>
      <c r="D37" s="7">
        <v>0.82</v>
      </c>
      <c r="E37" s="7">
        <v>1.002</v>
      </c>
      <c r="F37" s="5">
        <v>16</v>
      </c>
      <c r="G37" s="46">
        <v>4</v>
      </c>
      <c r="H37" s="56"/>
      <c r="I37" s="56"/>
      <c r="J37" s="56"/>
      <c r="K37" s="56"/>
      <c r="L37" s="8"/>
      <c r="M37" s="27" t="s">
        <v>91</v>
      </c>
      <c r="N37" s="24">
        <v>29</v>
      </c>
      <c r="O37" s="40">
        <v>65</v>
      </c>
      <c r="P37" s="33" t="s">
        <v>107</v>
      </c>
      <c r="Q37" s="33" t="s">
        <v>122</v>
      </c>
      <c r="R37" s="33" t="s">
        <v>57</v>
      </c>
      <c r="S37" s="33" t="s">
        <v>57</v>
      </c>
      <c r="T37" s="33" t="s">
        <v>57</v>
      </c>
      <c r="U37" s="33" t="s">
        <v>57</v>
      </c>
      <c r="V37" s="33" t="s">
        <v>57</v>
      </c>
      <c r="W37" s="33" t="s">
        <v>130</v>
      </c>
      <c r="X37" s="33">
        <v>2</v>
      </c>
      <c r="Y37" s="33">
        <v>1</v>
      </c>
      <c r="Z37" s="33" t="s">
        <v>123</v>
      </c>
      <c r="AA37" s="33" t="s">
        <v>121</v>
      </c>
      <c r="AB37" s="33" t="s">
        <v>58</v>
      </c>
      <c r="AC37" s="33" t="s">
        <v>58</v>
      </c>
      <c r="AD37" s="33" t="s">
        <v>57</v>
      </c>
      <c r="AF37" s="52"/>
      <c r="AG37" s="55"/>
      <c r="AH37" s="55"/>
      <c r="AI37" s="55"/>
      <c r="AJ37" s="55"/>
      <c r="AK37" s="10">
        <v>15</v>
      </c>
      <c r="AL37" s="14">
        <v>5</v>
      </c>
      <c r="AM37" s="28" t="s">
        <v>3</v>
      </c>
      <c r="AN37" s="28" t="s">
        <v>2</v>
      </c>
      <c r="AO37" s="28" t="s">
        <v>1</v>
      </c>
      <c r="AP37" s="28" t="s">
        <v>0</v>
      </c>
      <c r="AQ37" s="17"/>
      <c r="AR37" s="21" t="s">
        <v>91</v>
      </c>
      <c r="AS37" s="25"/>
      <c r="AT37" s="22">
        <v>63</v>
      </c>
      <c r="AU37" s="19" t="s">
        <v>107</v>
      </c>
      <c r="AV37" s="19" t="s">
        <v>126</v>
      </c>
      <c r="AW37" s="19" t="s">
        <v>95</v>
      </c>
      <c r="AX37" s="19" t="s">
        <v>57</v>
      </c>
      <c r="AY37" s="19" t="s">
        <v>96</v>
      </c>
      <c r="AZ37" s="19" t="s">
        <v>95</v>
      </c>
      <c r="BA37" s="19" t="s">
        <v>58</v>
      </c>
      <c r="BB37" s="19" t="s">
        <v>61</v>
      </c>
      <c r="BC37" s="19">
        <v>1</v>
      </c>
      <c r="BD37" s="19">
        <v>7</v>
      </c>
      <c r="BE37" s="19" t="s">
        <v>88</v>
      </c>
      <c r="BF37" s="19"/>
      <c r="BG37" s="19" t="s">
        <v>58</v>
      </c>
      <c r="BH37" s="19" t="s">
        <v>58</v>
      </c>
      <c r="BI37" s="19" t="s">
        <v>58</v>
      </c>
    </row>
    <row r="38" spans="1:61" x14ac:dyDescent="0.2">
      <c r="A38" s="6"/>
      <c r="B38" s="7">
        <v>0.47199999999999998</v>
      </c>
      <c r="C38" s="7">
        <v>-0.184</v>
      </c>
      <c r="D38" s="7">
        <v>-0.47099999999999997</v>
      </c>
      <c r="E38" s="7">
        <v>-0.154</v>
      </c>
      <c r="F38" s="11">
        <v>16</v>
      </c>
      <c r="G38" s="46">
        <v>4</v>
      </c>
      <c r="H38" s="28"/>
      <c r="I38" s="28"/>
      <c r="J38" s="28"/>
      <c r="K38" s="28"/>
      <c r="L38" s="8"/>
      <c r="M38" s="27" t="s">
        <v>90</v>
      </c>
      <c r="N38" s="24">
        <v>30</v>
      </c>
      <c r="O38" s="40">
        <v>61</v>
      </c>
      <c r="P38" s="33" t="s">
        <v>64</v>
      </c>
      <c r="Q38" s="33" t="s">
        <v>122</v>
      </c>
      <c r="R38" s="33" t="s">
        <v>58</v>
      </c>
      <c r="S38" s="33" t="s">
        <v>57</v>
      </c>
      <c r="T38" s="33" t="s">
        <v>57</v>
      </c>
      <c r="U38" s="33" t="s">
        <v>57</v>
      </c>
      <c r="V38" s="33" t="s">
        <v>57</v>
      </c>
      <c r="W38" s="33" t="s">
        <v>130</v>
      </c>
      <c r="X38" s="33">
        <v>6</v>
      </c>
      <c r="Y38" s="33">
        <v>3</v>
      </c>
      <c r="Z38" s="33" t="s">
        <v>57</v>
      </c>
      <c r="AA38" s="33" t="s">
        <v>121</v>
      </c>
      <c r="AB38" s="33" t="s">
        <v>58</v>
      </c>
      <c r="AC38" s="33" t="s">
        <v>58</v>
      </c>
      <c r="AD38" s="33" t="s">
        <v>58</v>
      </c>
      <c r="AF38" s="8"/>
      <c r="AG38" s="55"/>
      <c r="AH38" s="55"/>
      <c r="AI38" s="55"/>
      <c r="AJ38" s="55"/>
      <c r="AK38" s="10">
        <v>17</v>
      </c>
      <c r="AL38" s="14">
        <v>3</v>
      </c>
      <c r="AM38" s="28" t="s">
        <v>7</v>
      </c>
      <c r="AN38" s="28" t="s">
        <v>6</v>
      </c>
      <c r="AO38" s="28" t="s">
        <v>5</v>
      </c>
      <c r="AP38" s="28" t="s">
        <v>4</v>
      </c>
      <c r="AQ38" s="17"/>
      <c r="AR38" s="21" t="s">
        <v>91</v>
      </c>
      <c r="AS38" s="25"/>
      <c r="AT38" s="22">
        <v>69</v>
      </c>
      <c r="AU38" s="19" t="s">
        <v>62</v>
      </c>
      <c r="AV38" s="19" t="s">
        <v>99</v>
      </c>
      <c r="AW38" s="19" t="s">
        <v>95</v>
      </c>
      <c r="AX38" s="19" t="s">
        <v>96</v>
      </c>
      <c r="AY38" s="19" t="s">
        <v>96</v>
      </c>
      <c r="AZ38" s="19" t="s">
        <v>95</v>
      </c>
      <c r="BA38" s="19" t="s">
        <v>96</v>
      </c>
      <c r="BB38" s="19" t="s">
        <v>61</v>
      </c>
      <c r="BC38" s="19">
        <v>1</v>
      </c>
      <c r="BD38" s="19">
        <v>2</v>
      </c>
      <c r="BE38" s="19" t="s">
        <v>60</v>
      </c>
      <c r="BF38" s="19" t="s">
        <v>59</v>
      </c>
      <c r="BG38" s="19" t="s">
        <v>58</v>
      </c>
      <c r="BH38" s="19" t="s">
        <v>58</v>
      </c>
      <c r="BI38" s="19" t="s">
        <v>57</v>
      </c>
    </row>
    <row r="39" spans="1:61" x14ac:dyDescent="0.2">
      <c r="A39" s="6"/>
      <c r="B39" s="7">
        <v>0.92600000000000005</v>
      </c>
      <c r="C39" s="7">
        <v>1.147</v>
      </c>
      <c r="D39" s="7">
        <v>0.24099999999999999</v>
      </c>
      <c r="E39" s="7">
        <v>0.72599999999999998</v>
      </c>
      <c r="F39" s="11">
        <v>17</v>
      </c>
      <c r="G39" s="45">
        <v>3</v>
      </c>
      <c r="H39" s="28"/>
      <c r="I39" s="28"/>
      <c r="J39" s="28"/>
      <c r="K39" s="28"/>
      <c r="L39" s="8"/>
      <c r="M39" s="27" t="s">
        <v>90</v>
      </c>
      <c r="N39" s="24">
        <v>30</v>
      </c>
      <c r="O39" s="40">
        <v>60</v>
      </c>
      <c r="P39" s="33" t="s">
        <v>64</v>
      </c>
      <c r="Q39" s="33" t="s">
        <v>122</v>
      </c>
      <c r="R39" s="33" t="s">
        <v>58</v>
      </c>
      <c r="S39" s="33" t="s">
        <v>57</v>
      </c>
      <c r="T39" s="33" t="s">
        <v>57</v>
      </c>
      <c r="U39" s="33" t="s">
        <v>57</v>
      </c>
      <c r="V39" s="33" t="s">
        <v>57</v>
      </c>
      <c r="W39" s="33" t="s">
        <v>130</v>
      </c>
      <c r="X39" s="33">
        <v>6</v>
      </c>
      <c r="Y39" s="33">
        <v>3</v>
      </c>
      <c r="Z39" s="33" t="s">
        <v>57</v>
      </c>
      <c r="AA39" s="33" t="s">
        <v>121</v>
      </c>
      <c r="AB39" s="33" t="s">
        <v>58</v>
      </c>
      <c r="AC39" s="33" t="s">
        <v>58</v>
      </c>
      <c r="AD39" s="33" t="s">
        <v>58</v>
      </c>
      <c r="AF39" s="9"/>
      <c r="AG39" s="5"/>
      <c r="AH39" s="5"/>
      <c r="AI39" s="5"/>
      <c r="AJ39" s="5"/>
      <c r="AK39" s="10">
        <v>16</v>
      </c>
      <c r="AL39" s="14">
        <v>4</v>
      </c>
      <c r="AM39" s="28" t="s">
        <v>56</v>
      </c>
      <c r="AN39" s="28" t="s">
        <v>55</v>
      </c>
      <c r="AO39" s="28" t="s">
        <v>54</v>
      </c>
      <c r="AP39" s="28" t="s">
        <v>53</v>
      </c>
      <c r="AQ39" s="17"/>
      <c r="AR39" s="21" t="s">
        <v>91</v>
      </c>
      <c r="AS39" s="25"/>
      <c r="AT39" s="22">
        <v>65</v>
      </c>
      <c r="AU39" s="19" t="s">
        <v>64</v>
      </c>
      <c r="AV39" s="19" t="s">
        <v>99</v>
      </c>
      <c r="AW39" s="19" t="s">
        <v>95</v>
      </c>
      <c r="AX39" s="19" t="s">
        <v>96</v>
      </c>
      <c r="AY39" s="19" t="s">
        <v>57</v>
      </c>
      <c r="AZ39" s="19" t="s">
        <v>95</v>
      </c>
      <c r="BA39" s="19" t="s">
        <v>96</v>
      </c>
      <c r="BB39" s="19" t="s">
        <v>61</v>
      </c>
      <c r="BC39" s="19">
        <v>3</v>
      </c>
      <c r="BD39" s="19">
        <v>3</v>
      </c>
      <c r="BE39" s="19" t="s">
        <v>77</v>
      </c>
      <c r="BF39" s="19"/>
      <c r="BG39" s="19" t="s">
        <v>58</v>
      </c>
      <c r="BH39" s="19" t="s">
        <v>58</v>
      </c>
      <c r="BI39" s="19" t="s">
        <v>58</v>
      </c>
    </row>
    <row r="40" spans="1:61" x14ac:dyDescent="0.2">
      <c r="A40" s="8"/>
      <c r="AF40" s="1"/>
      <c r="AG40" s="5"/>
      <c r="AH40" s="5"/>
      <c r="AI40" s="5"/>
      <c r="AJ40" s="5"/>
      <c r="AK40" s="3">
        <v>15</v>
      </c>
      <c r="AL40" s="14">
        <v>5</v>
      </c>
      <c r="AM40" s="28" t="s">
        <v>29</v>
      </c>
      <c r="AN40" s="28">
        <v>0.48912699999999998</v>
      </c>
      <c r="AO40" s="28">
        <v>0.52387899999999998</v>
      </c>
      <c r="AP40" s="28">
        <v>0.49864999999999998</v>
      </c>
      <c r="AQ40" s="16"/>
      <c r="AR40" s="20" t="s">
        <v>91</v>
      </c>
      <c r="AS40" s="24"/>
      <c r="AT40" s="22">
        <v>62</v>
      </c>
      <c r="AU40" s="19" t="s">
        <v>64</v>
      </c>
      <c r="AV40" s="19" t="s">
        <v>99</v>
      </c>
      <c r="AW40" s="19" t="s">
        <v>96</v>
      </c>
      <c r="AX40" s="19" t="s">
        <v>96</v>
      </c>
      <c r="AY40" s="19" t="s">
        <v>96</v>
      </c>
      <c r="AZ40" s="19" t="s">
        <v>96</v>
      </c>
      <c r="BA40" s="19" t="s">
        <v>96</v>
      </c>
      <c r="BB40" s="19" t="s">
        <v>61</v>
      </c>
      <c r="BC40" s="19">
        <v>2</v>
      </c>
      <c r="BD40" s="19">
        <v>1</v>
      </c>
      <c r="BE40" s="19" t="s">
        <v>88</v>
      </c>
      <c r="BF40" s="19" t="s">
        <v>59</v>
      </c>
      <c r="BG40" s="19" t="s">
        <v>57</v>
      </c>
      <c r="BH40" s="19" t="s">
        <v>57</v>
      </c>
      <c r="BI40" s="19" t="s">
        <v>58</v>
      </c>
    </row>
    <row r="41" spans="1:61" x14ac:dyDescent="0.2">
      <c r="A41" s="6" t="s">
        <v>132</v>
      </c>
      <c r="B41" s="37">
        <f>AVERAGE(B2:B40)</f>
        <v>0.33029729729729723</v>
      </c>
      <c r="C41" s="18">
        <f>AVERAGE(C2:C40)</f>
        <v>-0.24467567567567569</v>
      </c>
      <c r="D41" s="18">
        <f>AVERAGE(D2:D40)</f>
        <v>2.3729729729729716E-2</v>
      </c>
      <c r="E41" s="18">
        <f>AVERAGE(E2:E40)</f>
        <v>-6.3270270270270282E-2</v>
      </c>
      <c r="F41" s="8"/>
      <c r="G41" s="8"/>
      <c r="AF41" s="6"/>
      <c r="AG41" s="11"/>
      <c r="AH41" s="11"/>
      <c r="AI41" s="11"/>
      <c r="AJ41" s="11"/>
      <c r="AK41" s="10">
        <v>14</v>
      </c>
      <c r="AL41" s="14">
        <v>6</v>
      </c>
      <c r="AM41" s="28" t="s">
        <v>33</v>
      </c>
      <c r="AN41" s="28" t="s">
        <v>32</v>
      </c>
      <c r="AO41" s="28" t="s">
        <v>31</v>
      </c>
      <c r="AP41" s="28" t="s">
        <v>30</v>
      </c>
      <c r="AQ41" s="16"/>
      <c r="AR41" s="20" t="s">
        <v>90</v>
      </c>
      <c r="AS41" s="24"/>
      <c r="AT41" s="22">
        <v>60</v>
      </c>
      <c r="AU41" s="19" t="s">
        <v>72</v>
      </c>
      <c r="AV41" s="19" t="s">
        <v>100</v>
      </c>
      <c r="AW41" s="19" t="s">
        <v>95</v>
      </c>
      <c r="AX41" s="19" t="s">
        <v>96</v>
      </c>
      <c r="AY41" s="19"/>
      <c r="AZ41" s="19" t="s">
        <v>95</v>
      </c>
      <c r="BA41" s="19" t="s">
        <v>97</v>
      </c>
      <c r="BB41" s="19" t="s">
        <v>61</v>
      </c>
      <c r="BC41" s="19">
        <v>3</v>
      </c>
      <c r="BD41" s="19">
        <v>6</v>
      </c>
      <c r="BE41" s="19" t="s">
        <v>129</v>
      </c>
      <c r="BF41" s="19" t="s">
        <v>124</v>
      </c>
      <c r="BG41" s="19" t="s">
        <v>58</v>
      </c>
      <c r="BH41" s="19" t="s">
        <v>58</v>
      </c>
      <c r="BI41" s="19" t="s">
        <v>58</v>
      </c>
    </row>
    <row r="42" spans="1:61" x14ac:dyDescent="0.2">
      <c r="A42" s="8"/>
      <c r="B42" s="59"/>
      <c r="C42" s="59"/>
      <c r="D42" s="59"/>
      <c r="E42" s="59"/>
      <c r="AF42" s="49"/>
      <c r="AG42" s="5"/>
      <c r="AH42" s="5"/>
      <c r="AI42" s="5"/>
      <c r="AJ42" s="5"/>
      <c r="AK42" s="41">
        <v>16</v>
      </c>
      <c r="AL42" s="29">
        <v>4</v>
      </c>
      <c r="AM42" s="28">
        <v>0.56840999999999997</v>
      </c>
      <c r="AN42" s="28">
        <v>0.32157799999999997</v>
      </c>
      <c r="AO42" s="28" t="s">
        <v>20</v>
      </c>
      <c r="AP42" s="28">
        <v>0.48158899999999999</v>
      </c>
      <c r="AQ42" s="16"/>
      <c r="AR42" s="20" t="s">
        <v>90</v>
      </c>
      <c r="AS42" s="24"/>
      <c r="AT42" s="22">
        <v>66</v>
      </c>
      <c r="AU42" s="19" t="s">
        <v>72</v>
      </c>
      <c r="AV42" s="19" t="s">
        <v>99</v>
      </c>
      <c r="AW42" s="19" t="s">
        <v>95</v>
      </c>
      <c r="AX42" s="19" t="s">
        <v>96</v>
      </c>
      <c r="AY42" s="19" t="s">
        <v>96</v>
      </c>
      <c r="AZ42" s="19" t="s">
        <v>96</v>
      </c>
      <c r="BA42" s="19" t="s">
        <v>96</v>
      </c>
      <c r="BB42" s="19" t="s">
        <v>61</v>
      </c>
      <c r="BC42" s="19">
        <v>2</v>
      </c>
      <c r="BD42" s="19">
        <v>6</v>
      </c>
      <c r="BE42" s="19" t="s">
        <v>87</v>
      </c>
      <c r="BF42" s="19" t="s">
        <v>69</v>
      </c>
      <c r="BG42" s="19" t="s">
        <v>58</v>
      </c>
      <c r="BH42" s="19" t="s">
        <v>57</v>
      </c>
      <c r="BI42" s="19" t="s">
        <v>58</v>
      </c>
    </row>
    <row r="43" spans="1:61" x14ac:dyDescent="0.2">
      <c r="A43" s="6" t="s">
        <v>133</v>
      </c>
      <c r="B43" s="18">
        <f>MEDIAN(B2,B39)</f>
        <v>0.92600000000000005</v>
      </c>
      <c r="C43" s="18">
        <f>MEDIAN(C2,C39)</f>
        <v>1.147</v>
      </c>
      <c r="D43" s="18">
        <f>MEDIAN(D2,D39)</f>
        <v>0.24099999999999999</v>
      </c>
      <c r="E43" s="18">
        <f>MEDIAN(E2,E39)</f>
        <v>0.72599999999999998</v>
      </c>
      <c r="AF43" s="9"/>
      <c r="AG43" s="54"/>
      <c r="AH43" s="5"/>
      <c r="AI43" s="5"/>
      <c r="AJ43" s="5"/>
      <c r="AK43" s="10">
        <v>15</v>
      </c>
      <c r="AL43" s="14">
        <v>5</v>
      </c>
      <c r="AM43" s="28">
        <v>0.381359</v>
      </c>
      <c r="AN43" s="28">
        <v>0.41388999999999998</v>
      </c>
      <c r="AO43" s="28">
        <v>0.45818599999999998</v>
      </c>
      <c r="AP43" s="28">
        <v>0.61405399999999999</v>
      </c>
      <c r="AQ43" s="16"/>
      <c r="AR43" s="20" t="s">
        <v>91</v>
      </c>
      <c r="AS43" s="24"/>
      <c r="AT43" s="22">
        <v>62</v>
      </c>
      <c r="AU43" s="19" t="s">
        <v>64</v>
      </c>
      <c r="AV43" s="19" t="s">
        <v>99</v>
      </c>
      <c r="AW43" s="19" t="s">
        <v>95</v>
      </c>
      <c r="AX43" s="19" t="s">
        <v>96</v>
      </c>
      <c r="AY43" s="19" t="s">
        <v>95</v>
      </c>
      <c r="AZ43" s="19" t="s">
        <v>95</v>
      </c>
      <c r="BA43" s="19" t="s">
        <v>58</v>
      </c>
      <c r="BB43" s="19" t="s">
        <v>61</v>
      </c>
      <c r="BC43" s="19">
        <v>3</v>
      </c>
      <c r="BD43" s="19">
        <v>8</v>
      </c>
      <c r="BE43" s="19" t="s">
        <v>71</v>
      </c>
      <c r="BF43" s="19" t="s">
        <v>63</v>
      </c>
      <c r="BG43" s="19" t="s">
        <v>58</v>
      </c>
      <c r="BH43" s="19" t="s">
        <v>57</v>
      </c>
      <c r="BI43" s="19" t="s">
        <v>57</v>
      </c>
    </row>
    <row r="44" spans="1:61" x14ac:dyDescent="0.2">
      <c r="B44" s="59"/>
      <c r="C44" s="59"/>
      <c r="D44" s="59"/>
      <c r="E44" s="59"/>
      <c r="AF44" s="52"/>
      <c r="AG44" s="11"/>
      <c r="AH44" s="11"/>
      <c r="AI44" s="11"/>
      <c r="AJ44" s="11"/>
      <c r="AK44" s="11">
        <v>16</v>
      </c>
      <c r="AL44" s="14">
        <v>4</v>
      </c>
      <c r="AM44" s="28">
        <v>0.53157600000000005</v>
      </c>
      <c r="AN44" s="28">
        <v>0.51685199999999998</v>
      </c>
      <c r="AO44" s="28">
        <v>0.58400399999999997</v>
      </c>
      <c r="AP44" s="28">
        <v>0.41522700000000001</v>
      </c>
      <c r="AQ44" s="16"/>
      <c r="AR44" s="20" t="s">
        <v>91</v>
      </c>
      <c r="AS44" s="24"/>
      <c r="AT44" s="22">
        <v>63</v>
      </c>
      <c r="AU44" s="19" t="s">
        <v>65</v>
      </c>
      <c r="AV44" s="19" t="s">
        <v>100</v>
      </c>
      <c r="AW44" s="19" t="s">
        <v>95</v>
      </c>
      <c r="AX44" s="19" t="s">
        <v>96</v>
      </c>
      <c r="AY44" s="19" t="s">
        <v>96</v>
      </c>
      <c r="AZ44" s="19" t="s">
        <v>95</v>
      </c>
      <c r="BA44" s="19" t="s">
        <v>58</v>
      </c>
      <c r="BB44" s="19" t="s">
        <v>61</v>
      </c>
      <c r="BC44" s="19">
        <v>1</v>
      </c>
      <c r="BD44" s="19">
        <v>8</v>
      </c>
      <c r="BE44" s="19" t="s">
        <v>71</v>
      </c>
      <c r="BF44" s="19"/>
      <c r="BG44" s="19" t="s">
        <v>58</v>
      </c>
      <c r="BH44" s="19" t="s">
        <v>58</v>
      </c>
      <c r="BI44" s="19" t="s">
        <v>58</v>
      </c>
    </row>
    <row r="45" spans="1:61" x14ac:dyDescent="0.2">
      <c r="A45" s="8" t="s">
        <v>134</v>
      </c>
      <c r="B45" s="18" t="e">
        <f>STDEV(B2,B39)</f>
        <v>#DIV/0!</v>
      </c>
      <c r="C45" s="18" t="e">
        <f>STDEV(C2,C39)</f>
        <v>#DIV/0!</v>
      </c>
      <c r="D45" s="18" t="e">
        <f>STDEV(D2,D39)</f>
        <v>#DIV/0!</v>
      </c>
      <c r="E45" s="18" t="e">
        <f>STDEV(E2,E39)</f>
        <v>#DIV/0!</v>
      </c>
      <c r="AF45" s="6"/>
      <c r="AG45" s="5"/>
      <c r="AH45" s="5"/>
      <c r="AI45" s="5"/>
      <c r="AJ45" s="5"/>
      <c r="AK45" s="11">
        <v>18</v>
      </c>
      <c r="AL45" s="14">
        <v>2</v>
      </c>
      <c r="AM45" s="28">
        <v>0.61923799999999996</v>
      </c>
      <c r="AN45" s="28">
        <v>0.54473400000000005</v>
      </c>
      <c r="AO45" s="28">
        <v>0.50000199999999995</v>
      </c>
      <c r="AP45" s="28">
        <v>0.54334700000000002</v>
      </c>
      <c r="AQ45" s="17"/>
      <c r="AR45" s="21" t="s">
        <v>91</v>
      </c>
      <c r="AS45" s="25"/>
      <c r="AT45" s="22">
        <v>60</v>
      </c>
      <c r="AU45" s="19" t="s">
        <v>78</v>
      </c>
      <c r="AV45" s="19" t="s">
        <v>122</v>
      </c>
      <c r="AW45" s="19" t="s">
        <v>95</v>
      </c>
      <c r="AX45" s="19" t="s">
        <v>96</v>
      </c>
      <c r="AY45" s="19" t="s">
        <v>96</v>
      </c>
      <c r="AZ45" s="19" t="s">
        <v>95</v>
      </c>
      <c r="BA45" s="19" t="s">
        <v>96</v>
      </c>
      <c r="BB45" s="19" t="s">
        <v>61</v>
      </c>
      <c r="BC45" s="19">
        <v>2</v>
      </c>
      <c r="BD45" s="19">
        <v>5</v>
      </c>
      <c r="BE45" s="19" t="s">
        <v>125</v>
      </c>
      <c r="BF45" s="19" t="s">
        <v>59</v>
      </c>
      <c r="BG45" s="19" t="s">
        <v>58</v>
      </c>
      <c r="BH45" s="19" t="s">
        <v>58</v>
      </c>
      <c r="BI45" s="19" t="s">
        <v>58</v>
      </c>
    </row>
    <row r="46" spans="1:61" x14ac:dyDescent="0.2">
      <c r="A46" s="74" t="s">
        <v>175</v>
      </c>
      <c r="B46" s="74"/>
      <c r="AF46" s="52"/>
      <c r="AG46" s="5"/>
      <c r="AH46" s="5"/>
      <c r="AI46" s="5"/>
      <c r="AJ46" s="5"/>
      <c r="AK46" s="10">
        <v>14</v>
      </c>
      <c r="AL46" s="45">
        <v>6</v>
      </c>
      <c r="AM46" s="28" t="s">
        <v>42</v>
      </c>
      <c r="AN46" s="28" t="s">
        <v>41</v>
      </c>
      <c r="AO46" s="28" t="s">
        <v>40</v>
      </c>
      <c r="AP46" s="28" t="s">
        <v>39</v>
      </c>
      <c r="AQ46" s="18"/>
      <c r="AR46" s="27" t="s">
        <v>91</v>
      </c>
      <c r="AS46" s="24"/>
      <c r="AT46" s="33">
        <v>63</v>
      </c>
      <c r="AU46" s="33" t="s">
        <v>64</v>
      </c>
      <c r="AV46" s="33" t="s">
        <v>100</v>
      </c>
      <c r="AW46" s="33" t="s">
        <v>95</v>
      </c>
      <c r="AX46" s="33" t="s">
        <v>96</v>
      </c>
      <c r="AY46" s="33" t="s">
        <v>96</v>
      </c>
      <c r="AZ46" s="33" t="s">
        <v>95</v>
      </c>
      <c r="BA46" s="33" t="s">
        <v>58</v>
      </c>
      <c r="BB46" s="33" t="s">
        <v>61</v>
      </c>
      <c r="BC46" s="33">
        <v>2</v>
      </c>
      <c r="BD46" s="33">
        <v>6</v>
      </c>
      <c r="BE46" s="33" t="s">
        <v>73</v>
      </c>
      <c r="BF46" s="33" t="s">
        <v>94</v>
      </c>
      <c r="BG46" s="33" t="s">
        <v>58</v>
      </c>
      <c r="BH46" s="33" t="s">
        <v>58</v>
      </c>
      <c r="BI46" s="33" t="s">
        <v>58</v>
      </c>
    </row>
    <row r="47" spans="1:61" x14ac:dyDescent="0.2">
      <c r="A47" s="82"/>
      <c r="B47" s="11" t="s">
        <v>168</v>
      </c>
      <c r="C47" s="11" t="s">
        <v>168</v>
      </c>
      <c r="D47" s="11" t="s">
        <v>168</v>
      </c>
      <c r="E47" s="11" t="s">
        <v>168</v>
      </c>
      <c r="F47" s="10">
        <v>16</v>
      </c>
      <c r="G47" s="14">
        <v>4</v>
      </c>
      <c r="H47" s="28" t="s">
        <v>15</v>
      </c>
      <c r="I47" s="28" t="s">
        <v>14</v>
      </c>
      <c r="J47" s="28" t="s">
        <v>13</v>
      </c>
      <c r="K47" s="28" t="s">
        <v>12</v>
      </c>
      <c r="L47" s="17"/>
      <c r="M47" s="21" t="s">
        <v>91</v>
      </c>
      <c r="N47" s="25"/>
      <c r="O47" s="22">
        <v>59</v>
      </c>
      <c r="P47" s="19" t="s">
        <v>66</v>
      </c>
      <c r="Q47" s="19" t="s">
        <v>99</v>
      </c>
      <c r="R47" s="19" t="s">
        <v>96</v>
      </c>
      <c r="S47" s="19" t="s">
        <v>96</v>
      </c>
      <c r="T47" s="19" t="s">
        <v>96</v>
      </c>
      <c r="U47" s="19" t="s">
        <v>96</v>
      </c>
      <c r="V47" s="19" t="s">
        <v>96</v>
      </c>
      <c r="W47" s="19" t="s">
        <v>61</v>
      </c>
      <c r="X47" s="19">
        <v>2</v>
      </c>
      <c r="Y47" s="19">
        <v>3</v>
      </c>
      <c r="Z47" s="19" t="s">
        <v>57</v>
      </c>
      <c r="AA47" s="19" t="s">
        <v>63</v>
      </c>
      <c r="AB47" s="19" t="s">
        <v>58</v>
      </c>
      <c r="AC47" s="19" t="s">
        <v>57</v>
      </c>
      <c r="AD47" s="19" t="s">
        <v>58</v>
      </c>
      <c r="AF47" s="52"/>
      <c r="AG47" s="5"/>
      <c r="AH47" s="5"/>
      <c r="AI47" s="5"/>
      <c r="AJ47" s="5"/>
      <c r="AK47" s="11">
        <v>13</v>
      </c>
      <c r="AL47" s="43">
        <v>7</v>
      </c>
      <c r="AM47" s="28" t="s">
        <v>38</v>
      </c>
      <c r="AN47" s="28">
        <v>0.35814000000000001</v>
      </c>
      <c r="AO47" s="28">
        <v>0.43286999999999998</v>
      </c>
      <c r="AP47" s="28">
        <v>0.35604000000000002</v>
      </c>
      <c r="AQ47" s="17"/>
      <c r="AR47" s="21" t="s">
        <v>91</v>
      </c>
      <c r="AS47" s="25"/>
      <c r="AT47" s="22">
        <v>66</v>
      </c>
      <c r="AU47" s="19" t="s">
        <v>78</v>
      </c>
      <c r="AV47" s="19" t="s">
        <v>101</v>
      </c>
      <c r="AW47" s="19" t="s">
        <v>95</v>
      </c>
      <c r="AX47" s="19" t="s">
        <v>96</v>
      </c>
      <c r="AY47" s="19" t="s">
        <v>96</v>
      </c>
      <c r="AZ47" s="19" t="s">
        <v>95</v>
      </c>
      <c r="BA47" s="19" t="s">
        <v>96</v>
      </c>
      <c r="BB47" s="19" t="s">
        <v>61</v>
      </c>
      <c r="BC47" s="19">
        <v>1</v>
      </c>
      <c r="BD47" s="19">
        <v>5</v>
      </c>
      <c r="BE47" s="19" t="s">
        <v>71</v>
      </c>
      <c r="BF47" s="19" t="s">
        <v>59</v>
      </c>
      <c r="BG47" s="19" t="s">
        <v>58</v>
      </c>
      <c r="BH47" s="19" t="s">
        <v>58</v>
      </c>
      <c r="BI47" s="19" t="s">
        <v>57</v>
      </c>
    </row>
    <row r="48" spans="1:61" x14ac:dyDescent="0.2">
      <c r="A48" s="82"/>
      <c r="B48" s="11" t="s">
        <v>168</v>
      </c>
      <c r="C48" s="11" t="s">
        <v>168</v>
      </c>
      <c r="D48" s="11" t="s">
        <v>168</v>
      </c>
      <c r="E48" s="11" t="s">
        <v>168</v>
      </c>
      <c r="F48" s="10">
        <v>13</v>
      </c>
      <c r="G48" s="14">
        <v>7</v>
      </c>
      <c r="H48" s="28" t="s">
        <v>37</v>
      </c>
      <c r="I48" s="28" t="s">
        <v>36</v>
      </c>
      <c r="J48" s="28" t="s">
        <v>35</v>
      </c>
      <c r="K48" s="28" t="s">
        <v>34</v>
      </c>
      <c r="L48" s="17"/>
      <c r="M48" s="21" t="s">
        <v>91</v>
      </c>
      <c r="N48" s="25"/>
      <c r="O48" s="22">
        <v>77</v>
      </c>
      <c r="P48" s="19" t="s">
        <v>66</v>
      </c>
      <c r="Q48" s="19" t="s">
        <v>99</v>
      </c>
      <c r="R48" s="19" t="s">
        <v>95</v>
      </c>
      <c r="S48" s="19" t="s">
        <v>96</v>
      </c>
      <c r="T48" s="19" t="s">
        <v>96</v>
      </c>
      <c r="U48" s="19" t="s">
        <v>95</v>
      </c>
      <c r="V48" s="19" t="s">
        <v>97</v>
      </c>
      <c r="W48" s="19" t="s">
        <v>61</v>
      </c>
      <c r="X48" s="19">
        <v>1</v>
      </c>
      <c r="Y48" s="19">
        <v>1</v>
      </c>
      <c r="Z48" s="19" t="s">
        <v>73</v>
      </c>
      <c r="AA48" s="19" t="s">
        <v>63</v>
      </c>
      <c r="AB48" s="19" t="s">
        <v>58</v>
      </c>
      <c r="AC48" s="19" t="s">
        <v>58</v>
      </c>
      <c r="AD48" s="19" t="s">
        <v>58</v>
      </c>
      <c r="AF48" s="52"/>
      <c r="AG48" s="5"/>
      <c r="AH48" s="5"/>
      <c r="AI48" s="5"/>
      <c r="AJ48" s="5"/>
      <c r="AK48" s="10">
        <v>14</v>
      </c>
      <c r="AL48" s="43">
        <v>6</v>
      </c>
      <c r="AM48" s="28" t="s">
        <v>19</v>
      </c>
      <c r="AN48" s="28" t="s">
        <v>18</v>
      </c>
      <c r="AO48" s="28" t="s">
        <v>17</v>
      </c>
      <c r="AP48" s="28" t="s">
        <v>16</v>
      </c>
      <c r="AQ48" s="17"/>
      <c r="AR48" s="21" t="s">
        <v>90</v>
      </c>
      <c r="AS48" s="25"/>
      <c r="AT48" s="22">
        <v>68</v>
      </c>
      <c r="AU48" s="19" t="s">
        <v>72</v>
      </c>
      <c r="AV48" s="19" t="s">
        <v>100</v>
      </c>
      <c r="AW48" s="19" t="s">
        <v>95</v>
      </c>
      <c r="AX48" s="19" t="s">
        <v>95</v>
      </c>
      <c r="AY48" s="19" t="s">
        <v>95</v>
      </c>
      <c r="AZ48" s="19" t="s">
        <v>95</v>
      </c>
      <c r="BA48" s="19" t="s">
        <v>96</v>
      </c>
      <c r="BB48" s="19" t="s">
        <v>61</v>
      </c>
      <c r="BC48" s="19">
        <v>3</v>
      </c>
      <c r="BD48" s="19">
        <v>4</v>
      </c>
      <c r="BE48" s="19" t="s">
        <v>73</v>
      </c>
      <c r="BF48" s="19" t="s">
        <v>74</v>
      </c>
      <c r="BG48" s="19" t="s">
        <v>58</v>
      </c>
      <c r="BH48" s="19" t="s">
        <v>58</v>
      </c>
      <c r="BI48" s="19" t="s">
        <v>58</v>
      </c>
    </row>
    <row r="49" spans="1:61" x14ac:dyDescent="0.2">
      <c r="A49" s="83"/>
      <c r="B49" s="18" t="s">
        <v>168</v>
      </c>
      <c r="C49" s="18" t="s">
        <v>168</v>
      </c>
      <c r="D49" s="18" t="s">
        <v>168</v>
      </c>
      <c r="E49" s="18" t="s">
        <v>168</v>
      </c>
      <c r="F49" s="18">
        <v>19</v>
      </c>
      <c r="G49" s="12">
        <v>1</v>
      </c>
      <c r="H49" s="5" t="s">
        <v>168</v>
      </c>
      <c r="I49" s="5" t="s">
        <v>168</v>
      </c>
      <c r="J49" s="28">
        <v>0.47008299999999997</v>
      </c>
      <c r="K49" s="28">
        <v>0.25490800000000002</v>
      </c>
      <c r="L49" s="17"/>
      <c r="M49" s="21" t="s">
        <v>91</v>
      </c>
      <c r="N49" s="25"/>
      <c r="O49" s="22">
        <v>75</v>
      </c>
      <c r="P49" s="19" t="s">
        <v>64</v>
      </c>
      <c r="Q49" s="19" t="s">
        <v>100</v>
      </c>
      <c r="R49" s="19" t="s">
        <v>95</v>
      </c>
      <c r="S49" s="19" t="s">
        <v>96</v>
      </c>
      <c r="T49" s="19" t="s">
        <v>96</v>
      </c>
      <c r="U49" s="19" t="s">
        <v>95</v>
      </c>
      <c r="V49" s="19" t="s">
        <v>97</v>
      </c>
      <c r="W49" s="19" t="s">
        <v>61</v>
      </c>
      <c r="X49" s="19">
        <v>2</v>
      </c>
      <c r="Y49" s="19">
        <v>6</v>
      </c>
      <c r="Z49" s="19" t="s">
        <v>57</v>
      </c>
      <c r="AA49" s="19"/>
      <c r="AB49" s="19"/>
      <c r="AC49" s="19"/>
      <c r="AD49" s="19"/>
      <c r="AF49" s="6"/>
      <c r="AG49" s="5"/>
      <c r="AH49" s="5"/>
      <c r="AI49" s="5"/>
      <c r="AJ49" s="5"/>
      <c r="AK49" s="11">
        <v>16</v>
      </c>
      <c r="AL49" s="43">
        <v>4</v>
      </c>
      <c r="AM49" s="28" t="s">
        <v>48</v>
      </c>
      <c r="AN49" s="28" t="s">
        <v>47</v>
      </c>
      <c r="AO49" s="28">
        <v>0.26874100000000001</v>
      </c>
      <c r="AP49" s="28">
        <v>0.35670000000000002</v>
      </c>
      <c r="AQ49" s="17"/>
      <c r="AR49" s="21" t="s">
        <v>91</v>
      </c>
      <c r="AS49" s="25"/>
      <c r="AT49" s="22">
        <v>77</v>
      </c>
      <c r="AU49" s="19" t="s">
        <v>66</v>
      </c>
      <c r="AV49" s="19" t="s">
        <v>99</v>
      </c>
      <c r="AW49" s="19" t="s">
        <v>95</v>
      </c>
      <c r="AX49" s="19" t="s">
        <v>96</v>
      </c>
      <c r="AY49" s="19" t="s">
        <v>96</v>
      </c>
      <c r="AZ49" s="19" t="s">
        <v>95</v>
      </c>
      <c r="BA49" s="19" t="s">
        <v>97</v>
      </c>
      <c r="BB49" s="19" t="s">
        <v>61</v>
      </c>
      <c r="BC49" s="19">
        <v>1</v>
      </c>
      <c r="BD49" s="19">
        <v>1</v>
      </c>
      <c r="BE49" s="19" t="s">
        <v>73</v>
      </c>
      <c r="BF49" s="19" t="s">
        <v>63</v>
      </c>
      <c r="BG49" s="19" t="s">
        <v>58</v>
      </c>
      <c r="BH49" s="19" t="s">
        <v>58</v>
      </c>
      <c r="BI49" s="19" t="s">
        <v>58</v>
      </c>
    </row>
    <row r="50" spans="1:61" x14ac:dyDescent="0.2">
      <c r="A50" s="82"/>
      <c r="B50" s="18" t="s">
        <v>168</v>
      </c>
      <c r="C50" s="18" t="s">
        <v>168</v>
      </c>
      <c r="D50" s="18" t="s">
        <v>168</v>
      </c>
      <c r="E50" s="18" t="s">
        <v>168</v>
      </c>
      <c r="F50" s="18">
        <v>17</v>
      </c>
      <c r="G50" s="12">
        <v>3</v>
      </c>
      <c r="H50" s="28">
        <v>0.28021099999999999</v>
      </c>
      <c r="I50" s="28">
        <v>0.40184199999999998</v>
      </c>
      <c r="J50" s="28">
        <v>0.33885199999999999</v>
      </c>
      <c r="K50" s="28">
        <v>0.119351</v>
      </c>
      <c r="L50" s="18"/>
      <c r="M50" s="27" t="s">
        <v>90</v>
      </c>
      <c r="N50" s="34"/>
      <c r="O50" s="33">
        <v>66</v>
      </c>
      <c r="P50" s="33" t="s">
        <v>72</v>
      </c>
      <c r="Q50" s="33" t="s">
        <v>100</v>
      </c>
      <c r="R50" s="33" t="s">
        <v>58</v>
      </c>
      <c r="S50" s="33">
        <v>0</v>
      </c>
      <c r="T50" s="33" t="s">
        <v>95</v>
      </c>
      <c r="U50" s="33" t="s">
        <v>58</v>
      </c>
      <c r="V50" s="33" t="s">
        <v>97</v>
      </c>
      <c r="W50" s="33" t="s">
        <v>61</v>
      </c>
      <c r="X50" s="33">
        <v>2</v>
      </c>
      <c r="Y50" s="33">
        <v>3.5</v>
      </c>
      <c r="Z50" s="33" t="s">
        <v>57</v>
      </c>
      <c r="AA50" s="33" t="s">
        <v>93</v>
      </c>
      <c r="AB50" s="33" t="s">
        <v>57</v>
      </c>
      <c r="AC50" s="33" t="s">
        <v>58</v>
      </c>
      <c r="AD50" s="33" t="s">
        <v>58</v>
      </c>
      <c r="AF50" s="52"/>
      <c r="AG50" s="5"/>
      <c r="AH50" s="5"/>
      <c r="AI50" s="5"/>
      <c r="AJ50" s="5"/>
      <c r="AK50" s="10">
        <v>15</v>
      </c>
      <c r="AL50" s="43">
        <v>5</v>
      </c>
      <c r="AM50" s="28" t="s">
        <v>28</v>
      </c>
      <c r="AN50" s="28" t="s">
        <v>27</v>
      </c>
      <c r="AO50" s="28" t="s">
        <v>26</v>
      </c>
      <c r="AP50" s="28" t="s">
        <v>25</v>
      </c>
      <c r="AQ50" s="17"/>
      <c r="AR50" s="21" t="s">
        <v>91</v>
      </c>
      <c r="AS50" s="25"/>
      <c r="AT50" s="22">
        <v>62</v>
      </c>
      <c r="AU50" s="19" t="s">
        <v>64</v>
      </c>
      <c r="AV50" s="19" t="s">
        <v>100</v>
      </c>
      <c r="AW50" s="19" t="s">
        <v>95</v>
      </c>
      <c r="AX50" s="19" t="s">
        <v>96</v>
      </c>
      <c r="AY50" s="19" t="s">
        <v>95</v>
      </c>
      <c r="AZ50" s="19" t="s">
        <v>96</v>
      </c>
      <c r="BA50" s="19" t="s">
        <v>96</v>
      </c>
      <c r="BB50" s="19" t="s">
        <v>61</v>
      </c>
      <c r="BC50" s="19">
        <v>3</v>
      </c>
      <c r="BD50" s="19">
        <v>7</v>
      </c>
      <c r="BE50" s="19" t="s">
        <v>87</v>
      </c>
      <c r="BF50" s="19" t="s">
        <v>63</v>
      </c>
      <c r="BG50" s="19" t="s">
        <v>57</v>
      </c>
      <c r="BH50" s="19" t="s">
        <v>58</v>
      </c>
      <c r="BI50" s="19" t="s">
        <v>58</v>
      </c>
    </row>
    <row r="51" spans="1:61" x14ac:dyDescent="0.2">
      <c r="A51" s="82"/>
      <c r="B51" s="18" t="s">
        <v>168</v>
      </c>
      <c r="C51" s="18" t="s">
        <v>168</v>
      </c>
      <c r="D51" s="18" t="s">
        <v>168</v>
      </c>
      <c r="E51" s="18" t="s">
        <v>168</v>
      </c>
      <c r="F51" s="18">
        <v>16</v>
      </c>
      <c r="G51" s="12">
        <v>4</v>
      </c>
      <c r="H51" s="5" t="s">
        <v>168</v>
      </c>
      <c r="I51" s="5" t="s">
        <v>168</v>
      </c>
      <c r="J51" s="5" t="s">
        <v>168</v>
      </c>
      <c r="K51" s="5" t="s">
        <v>168</v>
      </c>
      <c r="L51" s="18"/>
      <c r="M51" s="27" t="s">
        <v>91</v>
      </c>
      <c r="N51" s="34"/>
      <c r="O51" s="33">
        <v>59</v>
      </c>
      <c r="P51" s="33" t="s">
        <v>72</v>
      </c>
      <c r="Q51" s="33" t="s">
        <v>99</v>
      </c>
      <c r="R51" s="33" t="s">
        <v>95</v>
      </c>
      <c r="S51" s="33" t="s">
        <v>96</v>
      </c>
      <c r="T51" s="33" t="s">
        <v>96</v>
      </c>
      <c r="U51" s="33" t="s">
        <v>95</v>
      </c>
      <c r="V51" s="33" t="s">
        <v>97</v>
      </c>
      <c r="W51" s="33" t="s">
        <v>102</v>
      </c>
      <c r="X51" s="33">
        <v>2</v>
      </c>
      <c r="Y51" s="33">
        <v>3</v>
      </c>
      <c r="Z51" s="33" t="s">
        <v>103</v>
      </c>
      <c r="AA51" s="33" t="s">
        <v>59</v>
      </c>
      <c r="AB51" s="33" t="s">
        <v>57</v>
      </c>
      <c r="AC51" s="33" t="s">
        <v>57</v>
      </c>
      <c r="AD51" s="33" t="s">
        <v>58</v>
      </c>
      <c r="AF51" s="52"/>
      <c r="AG51" s="5"/>
      <c r="AH51" s="5"/>
      <c r="AI51" s="5"/>
      <c r="AJ51" s="5"/>
      <c r="AK51" s="10">
        <v>15</v>
      </c>
      <c r="AL51" s="43">
        <v>5</v>
      </c>
      <c r="AM51" s="28" t="s">
        <v>24</v>
      </c>
      <c r="AN51" s="28" t="s">
        <v>23</v>
      </c>
      <c r="AO51" s="28" t="s">
        <v>22</v>
      </c>
      <c r="AP51" s="28" t="s">
        <v>21</v>
      </c>
      <c r="AQ51" s="16"/>
      <c r="AR51" s="20" t="s">
        <v>91</v>
      </c>
      <c r="AS51" s="24"/>
      <c r="AT51" s="22">
        <v>70</v>
      </c>
      <c r="AU51" s="19" t="s">
        <v>64</v>
      </c>
      <c r="AV51" s="19" t="s">
        <v>100</v>
      </c>
      <c r="AW51" s="19" t="s">
        <v>95</v>
      </c>
      <c r="AX51" s="19" t="s">
        <v>96</v>
      </c>
      <c r="AY51" s="19" t="s">
        <v>96</v>
      </c>
      <c r="AZ51" s="19" t="s">
        <v>95</v>
      </c>
      <c r="BA51" s="19" t="s">
        <v>96</v>
      </c>
      <c r="BB51" s="19" t="s">
        <v>61</v>
      </c>
      <c r="BC51" s="19">
        <v>5</v>
      </c>
      <c r="BD51" s="19">
        <v>8</v>
      </c>
      <c r="BE51" s="19" t="s">
        <v>60</v>
      </c>
      <c r="BF51" s="19" t="s">
        <v>63</v>
      </c>
      <c r="BG51" s="19" t="s">
        <v>58</v>
      </c>
      <c r="BH51" s="19" t="s">
        <v>57</v>
      </c>
      <c r="BI51" s="19" t="s">
        <v>57</v>
      </c>
    </row>
    <row r="52" spans="1:61" x14ac:dyDescent="0.2">
      <c r="A52" s="83"/>
      <c r="B52" s="18" t="s">
        <v>168</v>
      </c>
      <c r="C52" s="18" t="s">
        <v>168</v>
      </c>
      <c r="D52" s="18" t="s">
        <v>168</v>
      </c>
      <c r="E52" s="18" t="s">
        <v>168</v>
      </c>
      <c r="F52" s="18">
        <v>20</v>
      </c>
      <c r="G52" s="12">
        <v>0</v>
      </c>
      <c r="H52" s="28">
        <v>0.43785099999999999</v>
      </c>
      <c r="I52" s="28">
        <v>0.20028499999999999</v>
      </c>
      <c r="J52" s="28">
        <v>6.9420000000000003E-3</v>
      </c>
      <c r="K52" s="28">
        <v>0.27178600000000003</v>
      </c>
      <c r="L52" s="18"/>
      <c r="M52" s="27" t="s">
        <v>90</v>
      </c>
      <c r="N52" s="34"/>
      <c r="O52" s="33">
        <v>63</v>
      </c>
      <c r="P52" s="33" t="s">
        <v>72</v>
      </c>
      <c r="Q52" s="33" t="s">
        <v>100</v>
      </c>
      <c r="R52" s="33" t="s">
        <v>95</v>
      </c>
      <c r="S52" s="33" t="s">
        <v>96</v>
      </c>
      <c r="T52" s="33" t="s">
        <v>95</v>
      </c>
      <c r="U52" s="33" t="s">
        <v>95</v>
      </c>
      <c r="V52" s="33" t="s">
        <v>97</v>
      </c>
      <c r="W52" s="33" t="s">
        <v>173</v>
      </c>
      <c r="X52" s="33">
        <v>2</v>
      </c>
      <c r="Y52" s="33">
        <v>3</v>
      </c>
      <c r="Z52" s="33" t="s">
        <v>174</v>
      </c>
      <c r="AA52" s="33" t="s">
        <v>59</v>
      </c>
      <c r="AB52" s="33" t="s">
        <v>58</v>
      </c>
      <c r="AC52" s="33" t="s">
        <v>58</v>
      </c>
      <c r="AD52" s="33" t="s">
        <v>96</v>
      </c>
    </row>
    <row r="53" spans="1:61" x14ac:dyDescent="0.2">
      <c r="A53" s="82"/>
      <c r="B53" s="18" t="s">
        <v>168</v>
      </c>
      <c r="C53" s="18" t="s">
        <v>168</v>
      </c>
      <c r="D53" s="18" t="s">
        <v>168</v>
      </c>
      <c r="E53" s="18" t="s">
        <v>168</v>
      </c>
      <c r="F53" s="18">
        <v>15</v>
      </c>
      <c r="G53" s="12">
        <v>5</v>
      </c>
      <c r="H53" s="5" t="s">
        <v>168</v>
      </c>
      <c r="I53" s="5" t="s">
        <v>168</v>
      </c>
      <c r="J53" s="5" t="s">
        <v>168</v>
      </c>
      <c r="K53" s="5" t="s">
        <v>168</v>
      </c>
      <c r="L53" s="18"/>
      <c r="M53" s="27" t="s">
        <v>91</v>
      </c>
      <c r="N53" s="34"/>
      <c r="O53" s="33">
        <v>68</v>
      </c>
      <c r="P53" s="33" t="s">
        <v>105</v>
      </c>
      <c r="Q53" s="33" t="s">
        <v>100</v>
      </c>
      <c r="R53" s="33" t="s">
        <v>95</v>
      </c>
      <c r="S53" s="33" t="s">
        <v>96</v>
      </c>
      <c r="T53" s="33" t="s">
        <v>96</v>
      </c>
      <c r="U53" s="33" t="s">
        <v>95</v>
      </c>
      <c r="V53" s="33" t="s">
        <v>97</v>
      </c>
      <c r="W53" s="33" t="s">
        <v>61</v>
      </c>
      <c r="X53" s="33">
        <v>1</v>
      </c>
      <c r="Y53" s="33">
        <v>2</v>
      </c>
      <c r="Z53" s="33" t="s">
        <v>106</v>
      </c>
      <c r="AA53" s="33" t="s">
        <v>93</v>
      </c>
      <c r="AB53" s="33" t="s">
        <v>58</v>
      </c>
      <c r="AC53" s="33" t="s">
        <v>58</v>
      </c>
      <c r="AD53" s="33" t="s">
        <v>58</v>
      </c>
    </row>
    <row r="54" spans="1:61" x14ac:dyDescent="0.2">
      <c r="A54" s="82"/>
      <c r="B54" s="18" t="s">
        <v>168</v>
      </c>
      <c r="C54" s="18" t="s">
        <v>168</v>
      </c>
      <c r="D54" s="18" t="s">
        <v>168</v>
      </c>
      <c r="E54" s="18" t="s">
        <v>168</v>
      </c>
      <c r="F54" s="18">
        <v>16</v>
      </c>
      <c r="G54" s="12">
        <v>4</v>
      </c>
      <c r="H54" s="28">
        <v>0.43027300000000002</v>
      </c>
      <c r="I54" s="28">
        <v>0.31946099999999999</v>
      </c>
      <c r="J54" s="5" t="s">
        <v>168</v>
      </c>
      <c r="K54" s="5" t="s">
        <v>168</v>
      </c>
      <c r="L54" s="18"/>
      <c r="M54" s="27" t="s">
        <v>91</v>
      </c>
      <c r="N54" s="34"/>
      <c r="O54" s="33">
        <v>63</v>
      </c>
      <c r="P54" s="33" t="s">
        <v>72</v>
      </c>
      <c r="Q54" s="33" t="s">
        <v>100</v>
      </c>
      <c r="R54" s="33" t="s">
        <v>95</v>
      </c>
      <c r="S54" s="33" t="s">
        <v>96</v>
      </c>
      <c r="T54" s="33" t="s">
        <v>96</v>
      </c>
      <c r="U54" s="33" t="s">
        <v>95</v>
      </c>
      <c r="V54" s="33" t="s">
        <v>97</v>
      </c>
      <c r="W54" s="33" t="s">
        <v>61</v>
      </c>
      <c r="X54" s="33">
        <v>1</v>
      </c>
      <c r="Y54" s="33">
        <v>10</v>
      </c>
      <c r="Z54" s="33" t="s">
        <v>103</v>
      </c>
      <c r="AA54" s="33" t="s">
        <v>93</v>
      </c>
      <c r="AB54" s="33" t="s">
        <v>58</v>
      </c>
      <c r="AC54" s="33" t="s">
        <v>57</v>
      </c>
      <c r="AD54" s="33" t="s">
        <v>58</v>
      </c>
    </row>
    <row r="55" spans="1:61" x14ac:dyDescent="0.2">
      <c r="A55" s="83"/>
      <c r="B55" s="18" t="s">
        <v>168</v>
      </c>
      <c r="C55" s="18" t="s">
        <v>168</v>
      </c>
      <c r="D55" s="18" t="s">
        <v>168</v>
      </c>
      <c r="E55" s="18" t="s">
        <v>168</v>
      </c>
      <c r="F55" s="18">
        <v>14</v>
      </c>
      <c r="G55" s="12">
        <v>6</v>
      </c>
      <c r="H55" s="28">
        <v>0.47804200000000002</v>
      </c>
      <c r="I55" s="28">
        <v>0.63905900000000004</v>
      </c>
      <c r="J55" s="28">
        <v>0.45093499999999997</v>
      </c>
      <c r="K55" s="28">
        <v>0.27398600000000001</v>
      </c>
      <c r="L55" s="18"/>
      <c r="M55" s="27" t="s">
        <v>91</v>
      </c>
      <c r="N55" s="34"/>
      <c r="O55" s="33">
        <v>60</v>
      </c>
      <c r="P55" s="33" t="s">
        <v>107</v>
      </c>
      <c r="Q55" s="33" t="s">
        <v>99</v>
      </c>
      <c r="R55" s="33" t="s">
        <v>95</v>
      </c>
      <c r="S55" s="33" t="s">
        <v>96</v>
      </c>
      <c r="T55" s="33" t="s">
        <v>96</v>
      </c>
      <c r="U55" s="33" t="s">
        <v>57</v>
      </c>
      <c r="V55" s="33" t="s">
        <v>97</v>
      </c>
      <c r="W55" s="33" t="s">
        <v>61</v>
      </c>
      <c r="X55" s="33">
        <v>2</v>
      </c>
      <c r="Y55" s="33">
        <v>5</v>
      </c>
      <c r="Z55" s="33" t="s">
        <v>57</v>
      </c>
      <c r="AA55" s="33" t="s">
        <v>108</v>
      </c>
      <c r="AB55" s="33" t="s">
        <v>58</v>
      </c>
      <c r="AC55" s="33" t="s">
        <v>58</v>
      </c>
      <c r="AD55" s="33" t="s">
        <v>58</v>
      </c>
    </row>
    <row r="56" spans="1:61" x14ac:dyDescent="0.2">
      <c r="A56" s="82"/>
      <c r="B56" s="18" t="s">
        <v>168</v>
      </c>
      <c r="C56" s="18" t="s">
        <v>168</v>
      </c>
      <c r="D56" s="18" t="s">
        <v>168</v>
      </c>
      <c r="E56" s="18" t="s">
        <v>168</v>
      </c>
      <c r="F56" s="18">
        <v>17</v>
      </c>
      <c r="G56" s="12">
        <v>3</v>
      </c>
      <c r="H56" s="5" t="s">
        <v>168</v>
      </c>
      <c r="I56" s="5" t="s">
        <v>168</v>
      </c>
      <c r="J56" s="5" t="s">
        <v>168</v>
      </c>
      <c r="K56" s="5" t="s">
        <v>168</v>
      </c>
      <c r="L56" s="18"/>
      <c r="M56" s="27" t="s">
        <v>91</v>
      </c>
      <c r="N56" s="34"/>
      <c r="O56" s="33">
        <v>62</v>
      </c>
      <c r="P56" s="33" t="s">
        <v>72</v>
      </c>
      <c r="Q56" s="33" t="s">
        <v>99</v>
      </c>
      <c r="R56" s="33" t="s">
        <v>95</v>
      </c>
      <c r="S56" s="33" t="s">
        <v>58</v>
      </c>
      <c r="T56" s="33" t="s">
        <v>96</v>
      </c>
      <c r="U56" s="33" t="s">
        <v>95</v>
      </c>
      <c r="V56" s="33" t="s">
        <v>97</v>
      </c>
      <c r="W56" s="33" t="s">
        <v>61</v>
      </c>
      <c r="X56" s="33">
        <v>1</v>
      </c>
      <c r="Y56" s="33">
        <v>4</v>
      </c>
      <c r="Z56" s="33" t="s">
        <v>57</v>
      </c>
      <c r="AA56" s="33" t="s">
        <v>59</v>
      </c>
      <c r="AB56" s="33" t="s">
        <v>58</v>
      </c>
      <c r="AC56" s="33" t="s">
        <v>57</v>
      </c>
      <c r="AD56" s="33" t="s">
        <v>58</v>
      </c>
    </row>
    <row r="57" spans="1:61" x14ac:dyDescent="0.2">
      <c r="A57" s="82"/>
      <c r="B57" s="18" t="s">
        <v>168</v>
      </c>
      <c r="C57" s="18" t="s">
        <v>168</v>
      </c>
      <c r="D57" s="18" t="s">
        <v>168</v>
      </c>
      <c r="E57" s="18" t="s">
        <v>168</v>
      </c>
      <c r="F57" s="18">
        <v>16</v>
      </c>
      <c r="G57" s="12">
        <v>4</v>
      </c>
      <c r="H57" s="28">
        <v>0.136268</v>
      </c>
      <c r="I57" s="28">
        <v>0.26943499999999998</v>
      </c>
      <c r="J57" s="28">
        <v>0.30436800000000003</v>
      </c>
      <c r="K57" s="28">
        <v>0.30790200000000001</v>
      </c>
      <c r="L57" s="18"/>
      <c r="M57" s="27" t="s">
        <v>91</v>
      </c>
      <c r="N57" s="34"/>
      <c r="O57" s="33">
        <v>63</v>
      </c>
      <c r="P57" s="33" t="s">
        <v>62</v>
      </c>
      <c r="Q57" s="33" t="s">
        <v>99</v>
      </c>
      <c r="R57" s="33" t="s">
        <v>95</v>
      </c>
      <c r="S57" s="33" t="s">
        <v>96</v>
      </c>
      <c r="T57" s="33" t="s">
        <v>96</v>
      </c>
      <c r="U57" s="33" t="s">
        <v>95</v>
      </c>
      <c r="V57" s="33" t="s">
        <v>97</v>
      </c>
      <c r="W57" s="33" t="s">
        <v>61</v>
      </c>
      <c r="X57" s="33">
        <v>1</v>
      </c>
      <c r="Y57" s="33">
        <v>1</v>
      </c>
      <c r="Z57" s="33" t="s">
        <v>57</v>
      </c>
      <c r="AA57" s="33" t="s">
        <v>59</v>
      </c>
      <c r="AB57" s="33" t="s">
        <v>58</v>
      </c>
      <c r="AC57" s="33" t="s">
        <v>58</v>
      </c>
      <c r="AD57" s="33" t="s">
        <v>58</v>
      </c>
    </row>
    <row r="58" spans="1:61" x14ac:dyDescent="0.2">
      <c r="A58" s="83"/>
      <c r="B58" s="18" t="s">
        <v>168</v>
      </c>
      <c r="C58" s="18" t="s">
        <v>168</v>
      </c>
      <c r="D58" s="18" t="s">
        <v>168</v>
      </c>
      <c r="E58" s="18" t="s">
        <v>168</v>
      </c>
      <c r="F58" s="18">
        <v>19</v>
      </c>
      <c r="G58" s="12">
        <v>1</v>
      </c>
      <c r="H58" s="28">
        <v>0.55942899999999995</v>
      </c>
      <c r="I58" s="28">
        <v>0.44904100000000002</v>
      </c>
      <c r="J58" s="5" t="s">
        <v>168</v>
      </c>
      <c r="K58" s="5" t="s">
        <v>168</v>
      </c>
      <c r="L58" s="18"/>
      <c r="M58" s="27" t="s">
        <v>90</v>
      </c>
      <c r="N58" s="34"/>
      <c r="O58" s="33">
        <v>60</v>
      </c>
      <c r="P58" s="33" t="s">
        <v>72</v>
      </c>
      <c r="Q58" s="33" t="s">
        <v>99</v>
      </c>
      <c r="R58" s="33" t="s">
        <v>95</v>
      </c>
      <c r="S58" s="33" t="s">
        <v>96</v>
      </c>
      <c r="T58" s="33" t="s">
        <v>96</v>
      </c>
      <c r="U58" s="33" t="s">
        <v>95</v>
      </c>
      <c r="V58" s="33" t="s">
        <v>97</v>
      </c>
      <c r="W58" s="33" t="s">
        <v>61</v>
      </c>
      <c r="X58" s="33">
        <v>1</v>
      </c>
      <c r="Y58" s="33">
        <v>7</v>
      </c>
      <c r="Z58" s="33" t="s">
        <v>57</v>
      </c>
      <c r="AA58" s="33" t="s">
        <v>59</v>
      </c>
      <c r="AB58" s="33" t="s">
        <v>58</v>
      </c>
      <c r="AC58" s="33" t="s">
        <v>58</v>
      </c>
      <c r="AD58" s="33" t="s">
        <v>58</v>
      </c>
    </row>
    <row r="59" spans="1:61" x14ac:dyDescent="0.2">
      <c r="A59" s="82"/>
      <c r="B59" s="18" t="s">
        <v>168</v>
      </c>
      <c r="C59" s="18" t="s">
        <v>168</v>
      </c>
      <c r="D59" s="18" t="s">
        <v>168</v>
      </c>
      <c r="E59" s="18" t="s">
        <v>168</v>
      </c>
      <c r="F59" s="18">
        <v>19</v>
      </c>
      <c r="G59" s="12">
        <v>1</v>
      </c>
      <c r="H59" s="28">
        <v>0.45041700000000001</v>
      </c>
      <c r="I59" s="28">
        <v>0.42463200000000001</v>
      </c>
      <c r="J59" s="28">
        <v>0.58406599999999997</v>
      </c>
      <c r="K59" s="28">
        <v>0.29419400000000001</v>
      </c>
      <c r="L59" s="18"/>
      <c r="M59" s="27" t="s">
        <v>90</v>
      </c>
      <c r="N59" s="34"/>
      <c r="O59" s="33">
        <v>67</v>
      </c>
      <c r="P59" s="33" t="s">
        <v>72</v>
      </c>
      <c r="Q59" s="33" t="s">
        <v>117</v>
      </c>
      <c r="R59" s="33" t="s">
        <v>95</v>
      </c>
      <c r="S59" s="33" t="s">
        <v>96</v>
      </c>
      <c r="T59" s="33" t="s">
        <v>96</v>
      </c>
      <c r="U59" s="33" t="s">
        <v>95</v>
      </c>
      <c r="V59" s="33" t="s">
        <v>97</v>
      </c>
      <c r="W59" s="33" t="s">
        <v>102</v>
      </c>
      <c r="X59" s="33">
        <v>1</v>
      </c>
      <c r="Y59" s="33">
        <v>8</v>
      </c>
      <c r="Z59" s="33" t="s">
        <v>87</v>
      </c>
      <c r="AA59" s="33" t="s">
        <v>109</v>
      </c>
      <c r="AB59" s="33" t="s">
        <v>58</v>
      </c>
      <c r="AC59" s="33" t="s">
        <v>57</v>
      </c>
      <c r="AD59" s="33" t="s">
        <v>96</v>
      </c>
    </row>
    <row r="60" spans="1:61" x14ac:dyDescent="0.2">
      <c r="A60" s="82"/>
      <c r="B60" s="18" t="s">
        <v>168</v>
      </c>
      <c r="C60" s="18" t="s">
        <v>168</v>
      </c>
      <c r="D60" s="18" t="s">
        <v>168</v>
      </c>
      <c r="E60" s="18" t="s">
        <v>168</v>
      </c>
      <c r="F60" s="18">
        <v>13</v>
      </c>
      <c r="G60" s="12">
        <v>7</v>
      </c>
      <c r="H60" s="28">
        <v>0.35462700000000003</v>
      </c>
      <c r="I60" s="28">
        <v>0.26678299999999999</v>
      </c>
      <c r="J60" s="28">
        <v>0.55942899999999995</v>
      </c>
      <c r="K60" s="28">
        <v>0.44904100000000002</v>
      </c>
      <c r="L60" s="18"/>
      <c r="M60" s="27" t="s">
        <v>91</v>
      </c>
      <c r="N60" s="34"/>
      <c r="O60" s="33">
        <v>59</v>
      </c>
      <c r="P60" s="33" t="s">
        <v>107</v>
      </c>
      <c r="Q60" s="33" t="s">
        <v>101</v>
      </c>
      <c r="R60" s="33" t="s">
        <v>95</v>
      </c>
      <c r="S60" s="33" t="s">
        <v>96</v>
      </c>
      <c r="T60" s="33" t="s">
        <v>96</v>
      </c>
      <c r="U60" s="33" t="s">
        <v>57</v>
      </c>
      <c r="V60" s="33" t="s">
        <v>97</v>
      </c>
      <c r="W60" s="33" t="s">
        <v>79</v>
      </c>
      <c r="X60" s="33">
        <v>1</v>
      </c>
      <c r="Y60" s="33">
        <v>5</v>
      </c>
      <c r="Z60" s="33" t="s">
        <v>112</v>
      </c>
      <c r="AA60" s="33" t="s">
        <v>93</v>
      </c>
      <c r="AB60" s="33" t="s">
        <v>58</v>
      </c>
      <c r="AC60" s="33" t="s">
        <v>57</v>
      </c>
      <c r="AD60" s="33" t="s">
        <v>58</v>
      </c>
    </row>
    <row r="61" spans="1:61" x14ac:dyDescent="0.2">
      <c r="A61" s="83"/>
      <c r="B61" s="18" t="s">
        <v>168</v>
      </c>
      <c r="C61" s="18" t="s">
        <v>168</v>
      </c>
      <c r="D61" s="18" t="s">
        <v>168</v>
      </c>
      <c r="E61" s="18" t="s">
        <v>168</v>
      </c>
      <c r="F61" s="18">
        <v>17</v>
      </c>
      <c r="G61" s="12">
        <v>3</v>
      </c>
      <c r="H61" s="28">
        <v>0.33373799999999998</v>
      </c>
      <c r="I61" s="28">
        <v>0.39778000000000002</v>
      </c>
      <c r="J61" s="28">
        <v>0.54079200000000005</v>
      </c>
      <c r="K61" s="28">
        <v>0.58335099999999995</v>
      </c>
      <c r="L61" s="18"/>
      <c r="M61" s="27" t="s">
        <v>91</v>
      </c>
      <c r="N61" s="34"/>
      <c r="O61" s="33">
        <v>65</v>
      </c>
      <c r="P61" s="33" t="s">
        <v>72</v>
      </c>
      <c r="Q61" s="33" t="s">
        <v>99</v>
      </c>
      <c r="R61" s="33" t="s">
        <v>95</v>
      </c>
      <c r="S61" s="33" t="s">
        <v>96</v>
      </c>
      <c r="T61" s="33" t="s">
        <v>96</v>
      </c>
      <c r="U61" s="33" t="s">
        <v>95</v>
      </c>
      <c r="V61" s="33" t="s">
        <v>97</v>
      </c>
      <c r="W61" s="33" t="s">
        <v>61</v>
      </c>
      <c r="X61" s="33">
        <v>3</v>
      </c>
      <c r="Y61" s="33">
        <v>5</v>
      </c>
      <c r="Z61" s="33" t="s">
        <v>87</v>
      </c>
      <c r="AA61" s="33" t="s">
        <v>93</v>
      </c>
      <c r="AB61" s="33" t="s">
        <v>57</v>
      </c>
      <c r="AC61" s="33" t="s">
        <v>57</v>
      </c>
      <c r="AD61" s="33" t="s">
        <v>58</v>
      </c>
    </row>
    <row r="62" spans="1:61" x14ac:dyDescent="0.2">
      <c r="A62" s="82"/>
      <c r="B62" s="18" t="s">
        <v>168</v>
      </c>
      <c r="C62" s="18" t="s">
        <v>168</v>
      </c>
      <c r="D62" s="18" t="s">
        <v>168</v>
      </c>
      <c r="E62" s="18" t="s">
        <v>168</v>
      </c>
      <c r="F62" s="18">
        <v>17</v>
      </c>
      <c r="G62" s="12">
        <v>3</v>
      </c>
      <c r="H62" s="28">
        <v>0.63434599999999997</v>
      </c>
      <c r="I62" s="28">
        <v>0.31401400000000002</v>
      </c>
      <c r="J62" s="28">
        <v>0.32185599999999998</v>
      </c>
      <c r="K62" s="28">
        <v>0.26682699999999998</v>
      </c>
      <c r="L62" s="18"/>
      <c r="M62" s="27" t="s">
        <v>90</v>
      </c>
      <c r="N62" s="34"/>
      <c r="O62" s="33">
        <v>64</v>
      </c>
      <c r="P62" s="33" t="s">
        <v>72</v>
      </c>
      <c r="Q62" s="33" t="s">
        <v>99</v>
      </c>
      <c r="R62" s="33" t="s">
        <v>95</v>
      </c>
      <c r="S62" s="33" t="s">
        <v>96</v>
      </c>
      <c r="T62" s="33" t="s">
        <v>96</v>
      </c>
      <c r="U62" s="33" t="s">
        <v>95</v>
      </c>
      <c r="V62" s="33" t="s">
        <v>97</v>
      </c>
      <c r="W62" s="33" t="s">
        <v>61</v>
      </c>
      <c r="X62" s="33">
        <v>2</v>
      </c>
      <c r="Y62" s="33">
        <v>4</v>
      </c>
      <c r="Z62" s="33" t="s">
        <v>87</v>
      </c>
      <c r="AA62" s="33" t="s">
        <v>93</v>
      </c>
      <c r="AB62" s="33" t="s">
        <v>57</v>
      </c>
      <c r="AC62" s="33" t="s">
        <v>57</v>
      </c>
      <c r="AD62" s="33" t="s">
        <v>58</v>
      </c>
    </row>
    <row r="63" spans="1:61" x14ac:dyDescent="0.2">
      <c r="A63" s="82"/>
      <c r="B63" s="18" t="s">
        <v>168</v>
      </c>
      <c r="C63" s="18" t="s">
        <v>168</v>
      </c>
      <c r="D63" s="18" t="s">
        <v>168</v>
      </c>
      <c r="E63" s="18" t="s">
        <v>168</v>
      </c>
      <c r="F63" s="18">
        <v>13</v>
      </c>
      <c r="G63" s="12">
        <v>7</v>
      </c>
      <c r="H63" s="5" t="s">
        <v>168</v>
      </c>
      <c r="I63" s="5" t="s">
        <v>168</v>
      </c>
      <c r="J63" s="5" t="s">
        <v>168</v>
      </c>
      <c r="K63" s="5" t="s">
        <v>168</v>
      </c>
      <c r="L63" s="18"/>
      <c r="M63" s="27" t="s">
        <v>91</v>
      </c>
      <c r="N63" s="34"/>
      <c r="O63" s="33">
        <v>62</v>
      </c>
      <c r="P63" s="33" t="s">
        <v>72</v>
      </c>
      <c r="Q63" s="33" t="s">
        <v>100</v>
      </c>
      <c r="R63" s="33" t="s">
        <v>95</v>
      </c>
      <c r="S63" s="33" t="s">
        <v>96</v>
      </c>
      <c r="T63" s="33" t="s">
        <v>96</v>
      </c>
      <c r="U63" s="33" t="s">
        <v>57</v>
      </c>
      <c r="V63" s="33" t="s">
        <v>97</v>
      </c>
      <c r="W63" s="33" t="s">
        <v>61</v>
      </c>
      <c r="X63" s="33">
        <v>4</v>
      </c>
      <c r="Y63" s="33">
        <v>3</v>
      </c>
      <c r="Z63" s="33" t="s">
        <v>113</v>
      </c>
      <c r="AA63" s="33" t="s">
        <v>111</v>
      </c>
      <c r="AB63" s="33" t="s">
        <v>57</v>
      </c>
      <c r="AC63" s="33" t="s">
        <v>58</v>
      </c>
      <c r="AD63" s="33" t="s">
        <v>58</v>
      </c>
    </row>
    <row r="64" spans="1:61" x14ac:dyDescent="0.2">
      <c r="A64" s="83"/>
      <c r="B64" s="18" t="s">
        <v>168</v>
      </c>
      <c r="C64" s="18" t="s">
        <v>168</v>
      </c>
      <c r="D64" s="18" t="s">
        <v>168</v>
      </c>
      <c r="E64" s="18" t="s">
        <v>168</v>
      </c>
      <c r="F64" s="18">
        <v>16</v>
      </c>
      <c r="G64" s="12">
        <v>4</v>
      </c>
      <c r="H64" s="28">
        <v>0.43926599999999999</v>
      </c>
      <c r="I64" s="28">
        <v>0.32534999999999997</v>
      </c>
      <c r="J64" s="28">
        <v>0.45680399999999999</v>
      </c>
      <c r="K64" s="28">
        <v>0.43998100000000001</v>
      </c>
      <c r="L64" s="18"/>
      <c r="M64" s="27" t="s">
        <v>90</v>
      </c>
      <c r="N64" s="34"/>
      <c r="O64" s="33">
        <v>66</v>
      </c>
      <c r="P64" s="33" t="s">
        <v>107</v>
      </c>
      <c r="Q64" s="33" t="s">
        <v>99</v>
      </c>
      <c r="R64" s="33" t="s">
        <v>95</v>
      </c>
      <c r="S64" s="33" t="s">
        <v>96</v>
      </c>
      <c r="T64" s="33" t="s">
        <v>96</v>
      </c>
      <c r="U64" s="33" t="s">
        <v>95</v>
      </c>
      <c r="V64" s="33" t="s">
        <v>97</v>
      </c>
      <c r="W64" s="33" t="s">
        <v>61</v>
      </c>
      <c r="X64" s="33">
        <v>1</v>
      </c>
      <c r="Y64" s="33">
        <v>0</v>
      </c>
      <c r="Z64" s="33" t="s">
        <v>114</v>
      </c>
      <c r="AA64" s="33" t="s">
        <v>111</v>
      </c>
      <c r="AB64" s="33" t="s">
        <v>57</v>
      </c>
      <c r="AC64" s="33" t="s">
        <v>57</v>
      </c>
      <c r="AD64" s="33" t="s">
        <v>58</v>
      </c>
    </row>
    <row r="65" spans="1:30" x14ac:dyDescent="0.2">
      <c r="A65" s="82"/>
      <c r="B65" s="11" t="s">
        <v>168</v>
      </c>
      <c r="C65" s="11" t="s">
        <v>168</v>
      </c>
      <c r="D65" s="11" t="s">
        <v>168</v>
      </c>
      <c r="E65" s="11" t="s">
        <v>168</v>
      </c>
      <c r="F65" s="10">
        <v>8</v>
      </c>
      <c r="G65" s="12">
        <v>12</v>
      </c>
      <c r="H65" s="5" t="s">
        <v>168</v>
      </c>
      <c r="I65" s="5" t="s">
        <v>168</v>
      </c>
      <c r="J65" s="5" t="s">
        <v>168</v>
      </c>
      <c r="K65" s="5" t="s">
        <v>168</v>
      </c>
      <c r="L65" s="18"/>
      <c r="M65" s="27" t="s">
        <v>90</v>
      </c>
      <c r="N65" s="34"/>
      <c r="O65" s="33">
        <v>63</v>
      </c>
      <c r="P65" s="33" t="s">
        <v>107</v>
      </c>
      <c r="Q65" s="33" t="s">
        <v>100</v>
      </c>
      <c r="R65" s="33" t="s">
        <v>95</v>
      </c>
      <c r="S65" s="33" t="s">
        <v>96</v>
      </c>
      <c r="T65" s="33" t="s">
        <v>96</v>
      </c>
      <c r="U65" s="33" t="s">
        <v>57</v>
      </c>
      <c r="V65" s="33" t="s">
        <v>97</v>
      </c>
      <c r="W65" s="33" t="s">
        <v>79</v>
      </c>
      <c r="X65" s="33">
        <v>1</v>
      </c>
      <c r="Y65" s="33">
        <v>4</v>
      </c>
      <c r="Z65" s="33" t="s">
        <v>57</v>
      </c>
      <c r="AA65" s="33" t="s">
        <v>59</v>
      </c>
      <c r="AB65" s="33" t="s">
        <v>58</v>
      </c>
      <c r="AC65" s="33" t="s">
        <v>57</v>
      </c>
      <c r="AD65" s="33" t="s">
        <v>58</v>
      </c>
    </row>
    <row r="66" spans="1:30" x14ac:dyDescent="0.2">
      <c r="A66" s="82"/>
      <c r="B66" s="18" t="s">
        <v>168</v>
      </c>
      <c r="C66" s="18" t="s">
        <v>168</v>
      </c>
      <c r="D66" s="18" t="s">
        <v>168</v>
      </c>
      <c r="E66" s="18" t="s">
        <v>168</v>
      </c>
      <c r="F66" s="18">
        <v>18</v>
      </c>
      <c r="G66" s="12">
        <v>2</v>
      </c>
      <c r="H66" s="28">
        <v>0.65360399999999996</v>
      </c>
      <c r="I66" s="28">
        <v>0.52011099999999999</v>
      </c>
      <c r="J66" s="28">
        <v>0.57299199999999995</v>
      </c>
      <c r="K66" s="28">
        <v>0.14022699999999999</v>
      </c>
      <c r="L66" s="18"/>
      <c r="M66" s="27" t="s">
        <v>91</v>
      </c>
      <c r="N66" s="34"/>
      <c r="O66" s="33">
        <v>61</v>
      </c>
      <c r="P66" s="33" t="s">
        <v>62</v>
      </c>
      <c r="Q66" s="33" t="s">
        <v>99</v>
      </c>
      <c r="R66" s="33" t="s">
        <v>95</v>
      </c>
      <c r="S66" s="33" t="s">
        <v>96</v>
      </c>
      <c r="T66" s="33" t="s">
        <v>95</v>
      </c>
      <c r="U66" s="33" t="s">
        <v>57</v>
      </c>
      <c r="V66" s="33" t="s">
        <v>97</v>
      </c>
      <c r="W66" s="33" t="s">
        <v>61</v>
      </c>
      <c r="X66" s="33">
        <v>2</v>
      </c>
      <c r="Y66" s="33">
        <v>2</v>
      </c>
      <c r="Z66" s="33" t="s">
        <v>110</v>
      </c>
      <c r="AA66" s="33" t="s">
        <v>111</v>
      </c>
      <c r="AB66" s="33" t="s">
        <v>57</v>
      </c>
      <c r="AC66" s="33" t="s">
        <v>58</v>
      </c>
      <c r="AD66" s="33" t="s">
        <v>58</v>
      </c>
    </row>
    <row r="67" spans="1:30" x14ac:dyDescent="0.2">
      <c r="A67" s="83"/>
      <c r="B67" s="18" t="s">
        <v>168</v>
      </c>
      <c r="C67" s="18" t="s">
        <v>168</v>
      </c>
      <c r="D67" s="18" t="s">
        <v>168</v>
      </c>
      <c r="E67" s="18" t="s">
        <v>168</v>
      </c>
      <c r="F67" s="10">
        <v>13</v>
      </c>
      <c r="G67" s="12">
        <v>7</v>
      </c>
      <c r="H67" s="5" t="s">
        <v>168</v>
      </c>
      <c r="I67" s="5" t="s">
        <v>168</v>
      </c>
      <c r="J67" s="28">
        <v>0.211808</v>
      </c>
      <c r="K67" s="28">
        <v>0.132216</v>
      </c>
      <c r="L67" s="18"/>
      <c r="M67" s="27" t="s">
        <v>90</v>
      </c>
      <c r="N67" s="34"/>
      <c r="O67" s="33">
        <v>61</v>
      </c>
      <c r="P67" s="33" t="s">
        <v>105</v>
      </c>
      <c r="Q67" s="33" t="s">
        <v>101</v>
      </c>
      <c r="R67" s="33" t="s">
        <v>95</v>
      </c>
      <c r="S67" s="33" t="s">
        <v>96</v>
      </c>
      <c r="T67" s="33" t="s">
        <v>96</v>
      </c>
      <c r="U67" s="33" t="s">
        <v>95</v>
      </c>
      <c r="V67" s="33" t="s">
        <v>118</v>
      </c>
      <c r="W67" s="33" t="s">
        <v>79</v>
      </c>
      <c r="X67" s="33">
        <v>1</v>
      </c>
      <c r="Y67" s="33">
        <v>6</v>
      </c>
      <c r="Z67" s="33" t="s">
        <v>106</v>
      </c>
      <c r="AA67" s="33" t="s">
        <v>59</v>
      </c>
      <c r="AB67" s="33" t="s">
        <v>57</v>
      </c>
      <c r="AC67" s="33" t="s">
        <v>57</v>
      </c>
      <c r="AD67" s="33" t="s">
        <v>58</v>
      </c>
    </row>
    <row r="68" spans="1:30" x14ac:dyDescent="0.2">
      <c r="A68" s="82"/>
      <c r="B68" s="18" t="s">
        <v>168</v>
      </c>
      <c r="C68" s="18" t="s">
        <v>168</v>
      </c>
      <c r="D68" s="18" t="s">
        <v>168</v>
      </c>
      <c r="E68" s="18" t="s">
        <v>168</v>
      </c>
      <c r="F68" s="18">
        <v>17</v>
      </c>
      <c r="G68" s="12">
        <v>3</v>
      </c>
      <c r="H68" s="28">
        <v>6.9381999999999999E-2</v>
      </c>
      <c r="I68" s="28">
        <v>0.52525599999999995</v>
      </c>
      <c r="J68" s="28">
        <v>0.49532399999999999</v>
      </c>
      <c r="K68" s="28">
        <v>0.31436199999999997</v>
      </c>
      <c r="L68" s="18"/>
      <c r="M68" s="27" t="s">
        <v>90</v>
      </c>
      <c r="N68" s="34"/>
      <c r="O68" s="33">
        <v>59</v>
      </c>
      <c r="P68" s="33" t="s">
        <v>72</v>
      </c>
      <c r="Q68" s="33" t="s">
        <v>100</v>
      </c>
      <c r="R68" s="33" t="s">
        <v>95</v>
      </c>
      <c r="S68" s="33" t="s">
        <v>96</v>
      </c>
      <c r="T68" s="33" t="s">
        <v>96</v>
      </c>
      <c r="U68" s="33" t="s">
        <v>57</v>
      </c>
      <c r="V68" s="33" t="s">
        <v>97</v>
      </c>
      <c r="W68" s="33" t="s">
        <v>61</v>
      </c>
      <c r="X68" s="33">
        <v>4</v>
      </c>
      <c r="Y68" s="33">
        <v>5</v>
      </c>
      <c r="Z68" s="33" t="s">
        <v>103</v>
      </c>
      <c r="AA68" s="33" t="s">
        <v>59</v>
      </c>
      <c r="AB68" s="33" t="s">
        <v>58</v>
      </c>
      <c r="AC68" s="33" t="s">
        <v>57</v>
      </c>
      <c r="AD68" s="33" t="s">
        <v>58</v>
      </c>
    </row>
    <row r="69" spans="1:30" x14ac:dyDescent="0.2">
      <c r="A69" s="82"/>
      <c r="B69" s="18" t="s">
        <v>168</v>
      </c>
      <c r="C69" s="18" t="s">
        <v>168</v>
      </c>
      <c r="D69" s="18" t="s">
        <v>168</v>
      </c>
      <c r="E69" s="18" t="s">
        <v>168</v>
      </c>
      <c r="F69" s="18">
        <v>15</v>
      </c>
      <c r="G69" s="12">
        <v>5</v>
      </c>
      <c r="H69" s="28">
        <v>0.52874699999999997</v>
      </c>
      <c r="I69" s="28">
        <v>0.277756</v>
      </c>
      <c r="J69" s="5" t="s">
        <v>168</v>
      </c>
      <c r="K69" s="5" t="s">
        <v>168</v>
      </c>
      <c r="L69" s="5"/>
      <c r="M69" s="27" t="s">
        <v>91</v>
      </c>
      <c r="N69" s="34"/>
      <c r="O69" s="33">
        <v>65</v>
      </c>
      <c r="P69" s="33" t="s">
        <v>105</v>
      </c>
      <c r="Q69" s="33" t="s">
        <v>99</v>
      </c>
      <c r="R69" s="33" t="s">
        <v>96</v>
      </c>
      <c r="S69" s="33" t="s">
        <v>96</v>
      </c>
      <c r="T69" s="33" t="s">
        <v>96</v>
      </c>
      <c r="U69" s="33">
        <v>0</v>
      </c>
      <c r="V69" s="33" t="s">
        <v>97</v>
      </c>
      <c r="W69" s="33" t="s">
        <v>79</v>
      </c>
      <c r="X69" s="33">
        <v>3</v>
      </c>
      <c r="Y69" s="33">
        <v>3</v>
      </c>
      <c r="Z69" s="33" t="s">
        <v>87</v>
      </c>
      <c r="AA69" s="33" t="s">
        <v>93</v>
      </c>
      <c r="AB69" s="33" t="s">
        <v>58</v>
      </c>
      <c r="AC69" s="33" t="s">
        <v>58</v>
      </c>
      <c r="AD69" s="33" t="s">
        <v>57</v>
      </c>
    </row>
    <row r="70" spans="1:30" x14ac:dyDescent="0.2">
      <c r="A70" s="83"/>
      <c r="B70" s="18" t="s">
        <v>168</v>
      </c>
      <c r="C70" s="18" t="s">
        <v>168</v>
      </c>
      <c r="D70" s="18" t="s">
        <v>168</v>
      </c>
      <c r="E70" s="18" t="s">
        <v>168</v>
      </c>
      <c r="F70" s="18">
        <v>17</v>
      </c>
      <c r="G70" s="12">
        <v>3</v>
      </c>
      <c r="H70" s="28">
        <v>0.60431000000000001</v>
      </c>
      <c r="I70" s="28">
        <v>0.32386999999999999</v>
      </c>
      <c r="J70" s="28">
        <v>0.60542300000000004</v>
      </c>
      <c r="K70" s="28">
        <v>0.54893700000000001</v>
      </c>
      <c r="L70" s="18"/>
      <c r="M70" s="27" t="s">
        <v>91</v>
      </c>
      <c r="N70" s="34"/>
      <c r="O70" s="33">
        <v>59</v>
      </c>
      <c r="P70" s="33" t="s">
        <v>72</v>
      </c>
      <c r="Q70" s="33" t="s">
        <v>101</v>
      </c>
      <c r="R70" s="33" t="s">
        <v>95</v>
      </c>
      <c r="S70" s="33" t="s">
        <v>96</v>
      </c>
      <c r="T70" s="33" t="s">
        <v>96</v>
      </c>
      <c r="U70" s="33" t="s">
        <v>57</v>
      </c>
      <c r="V70" s="33" t="s">
        <v>97</v>
      </c>
      <c r="W70" s="33" t="s">
        <v>61</v>
      </c>
      <c r="X70" s="33">
        <v>3</v>
      </c>
      <c r="Y70" s="33">
        <v>7</v>
      </c>
      <c r="Z70" s="33" t="s">
        <v>104</v>
      </c>
      <c r="AA70" s="33" t="s">
        <v>93</v>
      </c>
      <c r="AB70" s="33" t="s">
        <v>57</v>
      </c>
      <c r="AC70" s="33" t="s">
        <v>58</v>
      </c>
      <c r="AD70" s="33" t="s">
        <v>58</v>
      </c>
    </row>
    <row r="71" spans="1:30" x14ac:dyDescent="0.2">
      <c r="A71" s="82"/>
      <c r="B71" s="11" t="s">
        <v>168</v>
      </c>
      <c r="C71" s="11" t="s">
        <v>168</v>
      </c>
      <c r="D71" s="11" t="s">
        <v>168</v>
      </c>
      <c r="E71" s="11" t="s">
        <v>168</v>
      </c>
      <c r="F71" s="10">
        <v>13</v>
      </c>
      <c r="G71" s="12">
        <v>7</v>
      </c>
      <c r="H71" s="28" t="s">
        <v>169</v>
      </c>
      <c r="I71" s="28" t="s">
        <v>170</v>
      </c>
      <c r="J71" s="28" t="s">
        <v>171</v>
      </c>
      <c r="K71" s="28" t="s">
        <v>172</v>
      </c>
      <c r="L71" s="18"/>
      <c r="M71" s="27" t="s">
        <v>91</v>
      </c>
      <c r="N71" s="34"/>
      <c r="O71" s="33">
        <v>68</v>
      </c>
      <c r="P71" s="33" t="s">
        <v>62</v>
      </c>
      <c r="Q71" s="33" t="s">
        <v>99</v>
      </c>
      <c r="R71" s="33" t="s">
        <v>95</v>
      </c>
      <c r="S71" s="33" t="s">
        <v>96</v>
      </c>
      <c r="T71" s="33" t="s">
        <v>96</v>
      </c>
      <c r="U71" s="33" t="s">
        <v>95</v>
      </c>
      <c r="V71" s="33" t="s">
        <v>118</v>
      </c>
      <c r="W71" s="33" t="s">
        <v>79</v>
      </c>
      <c r="X71" s="33">
        <v>1</v>
      </c>
      <c r="Y71" s="33">
        <v>2</v>
      </c>
      <c r="Z71" s="33" t="s">
        <v>106</v>
      </c>
      <c r="AA71" s="33" t="s">
        <v>93</v>
      </c>
      <c r="AB71" s="33" t="s">
        <v>57</v>
      </c>
      <c r="AC71" s="33" t="s">
        <v>57</v>
      </c>
      <c r="AD71" s="33" t="s">
        <v>96</v>
      </c>
    </row>
    <row r="72" spans="1:30" x14ac:dyDescent="0.2">
      <c r="A72" s="82"/>
      <c r="B72" s="11" t="s">
        <v>168</v>
      </c>
      <c r="C72" s="11" t="s">
        <v>168</v>
      </c>
      <c r="D72" s="11" t="s">
        <v>168</v>
      </c>
      <c r="E72" s="11" t="s">
        <v>168</v>
      </c>
      <c r="F72" s="10">
        <v>14</v>
      </c>
      <c r="G72" s="12">
        <v>6</v>
      </c>
      <c r="H72" s="5" t="s">
        <v>168</v>
      </c>
      <c r="I72" s="5" t="s">
        <v>168</v>
      </c>
      <c r="J72" s="5" t="s">
        <v>168</v>
      </c>
      <c r="K72" s="5" t="s">
        <v>168</v>
      </c>
      <c r="L72" s="18"/>
      <c r="M72" s="27" t="s">
        <v>90</v>
      </c>
      <c r="N72" s="34"/>
      <c r="O72" s="33">
        <v>62</v>
      </c>
      <c r="P72" s="33" t="s">
        <v>72</v>
      </c>
      <c r="Q72" s="33" t="s">
        <v>99</v>
      </c>
      <c r="R72" s="33" t="s">
        <v>95</v>
      </c>
      <c r="S72" s="33" t="s">
        <v>96</v>
      </c>
      <c r="T72" s="33" t="s">
        <v>96</v>
      </c>
      <c r="U72" s="33" t="s">
        <v>95</v>
      </c>
      <c r="V72" s="33" t="s">
        <v>97</v>
      </c>
      <c r="W72" s="33" t="s">
        <v>61</v>
      </c>
      <c r="X72" s="33">
        <v>4</v>
      </c>
      <c r="Y72" s="33">
        <v>3</v>
      </c>
      <c r="Z72" s="33" t="s">
        <v>115</v>
      </c>
      <c r="AA72" s="33" t="s">
        <v>111</v>
      </c>
      <c r="AB72" s="33" t="s">
        <v>57</v>
      </c>
      <c r="AC72" s="33" t="s">
        <v>57</v>
      </c>
      <c r="AD72" s="33" t="s">
        <v>96</v>
      </c>
    </row>
    <row r="73" spans="1:30" x14ac:dyDescent="0.2">
      <c r="A73" s="83"/>
      <c r="B73" s="18" t="s">
        <v>168</v>
      </c>
      <c r="C73" s="18" t="s">
        <v>168</v>
      </c>
      <c r="D73" s="18" t="s">
        <v>168</v>
      </c>
      <c r="E73" s="18" t="s">
        <v>168</v>
      </c>
      <c r="F73" s="18">
        <v>18</v>
      </c>
      <c r="G73" s="12">
        <v>2</v>
      </c>
      <c r="H73" s="5" t="s">
        <v>168</v>
      </c>
      <c r="I73" s="5" t="s">
        <v>168</v>
      </c>
      <c r="J73" s="5" t="s">
        <v>168</v>
      </c>
      <c r="K73" s="5" t="s">
        <v>168</v>
      </c>
      <c r="L73" s="18"/>
      <c r="M73" s="27" t="s">
        <v>90</v>
      </c>
      <c r="N73" s="34"/>
      <c r="O73" s="33">
        <v>67</v>
      </c>
      <c r="P73" s="33" t="s">
        <v>72</v>
      </c>
      <c r="Q73" s="33" t="s">
        <v>100</v>
      </c>
      <c r="R73" s="33" t="s">
        <v>95</v>
      </c>
      <c r="S73" s="33" t="s">
        <v>96</v>
      </c>
      <c r="T73" s="33" t="s">
        <v>96</v>
      </c>
      <c r="U73" s="33" t="s">
        <v>95</v>
      </c>
      <c r="V73" s="33" t="s">
        <v>97</v>
      </c>
      <c r="W73" s="33" t="s">
        <v>61</v>
      </c>
      <c r="X73" s="33">
        <v>2</v>
      </c>
      <c r="Y73" s="33">
        <v>3</v>
      </c>
      <c r="Z73" s="33" t="s">
        <v>57</v>
      </c>
      <c r="AA73" s="33" t="s">
        <v>93</v>
      </c>
      <c r="AB73" s="33" t="s">
        <v>57</v>
      </c>
      <c r="AC73" s="33" t="s">
        <v>57</v>
      </c>
      <c r="AD73" s="33" t="s">
        <v>58</v>
      </c>
    </row>
    <row r="74" spans="1:30" x14ac:dyDescent="0.2">
      <c r="A74" s="82"/>
      <c r="B74" s="18" t="s">
        <v>168</v>
      </c>
      <c r="C74" s="18" t="s">
        <v>168</v>
      </c>
      <c r="D74" s="18" t="s">
        <v>168</v>
      </c>
      <c r="E74" s="18" t="s">
        <v>168</v>
      </c>
      <c r="F74" s="18">
        <v>17</v>
      </c>
      <c r="G74" s="12">
        <v>3</v>
      </c>
      <c r="H74" s="28">
        <v>0.41997299999999999</v>
      </c>
      <c r="I74" s="28">
        <v>0.29286099999999998</v>
      </c>
      <c r="J74" s="28">
        <v>0.43928200000000001</v>
      </c>
      <c r="K74" s="28">
        <v>0.35374800000000001</v>
      </c>
      <c r="L74" s="18"/>
      <c r="M74" s="27" t="s">
        <v>91</v>
      </c>
      <c r="N74" s="34"/>
      <c r="O74" s="33">
        <v>62</v>
      </c>
      <c r="P74" s="33" t="s">
        <v>105</v>
      </c>
      <c r="Q74" s="33" t="s">
        <v>99</v>
      </c>
      <c r="R74" s="33" t="s">
        <v>95</v>
      </c>
      <c r="S74" s="33" t="s">
        <v>96</v>
      </c>
      <c r="T74" s="33" t="s">
        <v>95</v>
      </c>
      <c r="U74" s="33" t="s">
        <v>95</v>
      </c>
      <c r="V74" s="33" t="s">
        <v>118</v>
      </c>
      <c r="W74" s="33" t="s">
        <v>79</v>
      </c>
      <c r="X74" s="33">
        <v>5</v>
      </c>
      <c r="Y74" s="33">
        <v>3</v>
      </c>
      <c r="Z74" s="33" t="s">
        <v>116</v>
      </c>
      <c r="AA74" s="33" t="s">
        <v>59</v>
      </c>
      <c r="AB74" s="33" t="s">
        <v>57</v>
      </c>
      <c r="AC74" s="33" t="s">
        <v>57</v>
      </c>
      <c r="AD74" s="33" t="s">
        <v>96</v>
      </c>
    </row>
    <row r="75" spans="1:30" x14ac:dyDescent="0.2">
      <c r="A75" s="82"/>
      <c r="B75" s="11" t="s">
        <v>168</v>
      </c>
      <c r="C75" s="11" t="s">
        <v>168</v>
      </c>
      <c r="D75" s="11" t="s">
        <v>168</v>
      </c>
      <c r="E75" s="11" t="s">
        <v>168</v>
      </c>
      <c r="F75" s="10">
        <v>9</v>
      </c>
      <c r="G75" s="12">
        <v>11</v>
      </c>
      <c r="H75" s="5" t="s">
        <v>168</v>
      </c>
      <c r="I75" s="5" t="s">
        <v>168</v>
      </c>
      <c r="J75" s="5" t="s">
        <v>168</v>
      </c>
      <c r="K75" s="5" t="s">
        <v>168</v>
      </c>
      <c r="L75" s="8"/>
      <c r="M75" s="18" t="s">
        <v>90</v>
      </c>
      <c r="N75" s="23"/>
      <c r="O75" s="33">
        <v>75</v>
      </c>
      <c r="P75" s="33" t="s">
        <v>72</v>
      </c>
      <c r="Q75" s="33" t="s">
        <v>99</v>
      </c>
      <c r="R75" s="33" t="s">
        <v>95</v>
      </c>
      <c r="S75" s="33" t="s">
        <v>96</v>
      </c>
      <c r="T75" s="33" t="s">
        <v>96</v>
      </c>
      <c r="U75" s="33" t="s">
        <v>95</v>
      </c>
      <c r="V75" s="33" t="s">
        <v>118</v>
      </c>
      <c r="W75" s="33" t="s">
        <v>61</v>
      </c>
      <c r="X75" s="33">
        <v>3</v>
      </c>
      <c r="Y75" s="33">
        <v>2</v>
      </c>
      <c r="Z75" s="33" t="s">
        <v>87</v>
      </c>
      <c r="AA75" s="33" t="s">
        <v>93</v>
      </c>
      <c r="AB75" s="33" t="s">
        <v>58</v>
      </c>
      <c r="AC75" s="33" t="s">
        <v>57</v>
      </c>
      <c r="AD75" s="33" t="s">
        <v>96</v>
      </c>
    </row>
    <row r="76" spans="1:30" x14ac:dyDescent="0.2">
      <c r="A76" s="83"/>
      <c r="B76" s="18" t="s">
        <v>168</v>
      </c>
      <c r="C76" s="18" t="s">
        <v>168</v>
      </c>
      <c r="D76" s="18" t="s">
        <v>168</v>
      </c>
      <c r="E76" s="18" t="s">
        <v>168</v>
      </c>
      <c r="F76" s="18">
        <v>19</v>
      </c>
      <c r="G76" s="14">
        <v>1</v>
      </c>
      <c r="H76" s="28">
        <v>0.71384199999999998</v>
      </c>
      <c r="I76" s="28">
        <v>0.67956499999999997</v>
      </c>
      <c r="J76" s="28">
        <v>0.45759100000000003</v>
      </c>
      <c r="K76" s="28">
        <v>0.51274799999999998</v>
      </c>
      <c r="L76" s="16"/>
      <c r="M76" s="20" t="s">
        <v>91</v>
      </c>
      <c r="N76" s="24"/>
      <c r="O76" s="22">
        <v>64</v>
      </c>
      <c r="P76" s="19" t="s">
        <v>80</v>
      </c>
      <c r="Q76" s="19" t="s">
        <v>100</v>
      </c>
      <c r="R76" s="19" t="s">
        <v>95</v>
      </c>
      <c r="S76" s="19" t="s">
        <v>95</v>
      </c>
      <c r="T76" s="19" t="s">
        <v>96</v>
      </c>
      <c r="U76" s="19" t="s">
        <v>95</v>
      </c>
      <c r="V76" s="19" t="s">
        <v>97</v>
      </c>
      <c r="W76" s="19" t="s">
        <v>61</v>
      </c>
      <c r="X76" s="19">
        <v>3</v>
      </c>
      <c r="Y76" s="19">
        <v>5</v>
      </c>
      <c r="Z76" s="19" t="s">
        <v>57</v>
      </c>
      <c r="AA76" s="19"/>
      <c r="AB76" s="19" t="s">
        <v>58</v>
      </c>
      <c r="AC76" s="19" t="s">
        <v>58</v>
      </c>
      <c r="AD76" s="19" t="s">
        <v>58</v>
      </c>
    </row>
    <row r="77" spans="1:30" x14ac:dyDescent="0.2">
      <c r="A77" s="82"/>
      <c r="B77" s="18" t="s">
        <v>168</v>
      </c>
      <c r="C77" s="18" t="s">
        <v>168</v>
      </c>
      <c r="D77" s="18" t="s">
        <v>168</v>
      </c>
      <c r="E77" s="18" t="s">
        <v>168</v>
      </c>
      <c r="F77" s="37">
        <v>18</v>
      </c>
      <c r="G77" s="14">
        <v>2</v>
      </c>
      <c r="H77" s="28">
        <v>0.66130100000000003</v>
      </c>
      <c r="I77" s="28">
        <v>0.39554299999999998</v>
      </c>
      <c r="J77" s="28">
        <v>0.49031400000000003</v>
      </c>
      <c r="K77" s="28">
        <v>0.45550600000000002</v>
      </c>
      <c r="L77" s="16"/>
      <c r="M77" s="20" t="s">
        <v>91</v>
      </c>
      <c r="N77" s="24"/>
      <c r="O77" s="22">
        <v>70</v>
      </c>
      <c r="P77" s="19" t="s">
        <v>78</v>
      </c>
      <c r="Q77" s="19" t="s">
        <v>99</v>
      </c>
      <c r="R77" s="19" t="s">
        <v>95</v>
      </c>
      <c r="S77" s="19" t="s">
        <v>96</v>
      </c>
      <c r="T77" s="19" t="s">
        <v>96</v>
      </c>
      <c r="U77" s="19" t="s">
        <v>95</v>
      </c>
      <c r="V77" s="19" t="s">
        <v>97</v>
      </c>
      <c r="W77" s="19" t="s">
        <v>83</v>
      </c>
      <c r="X77" s="19">
        <v>3</v>
      </c>
      <c r="Y77" s="19">
        <v>4</v>
      </c>
      <c r="Z77" s="19" t="s">
        <v>84</v>
      </c>
      <c r="AA77" s="19" t="s">
        <v>59</v>
      </c>
      <c r="AB77" s="19" t="s">
        <v>58</v>
      </c>
      <c r="AC77" s="19" t="s">
        <v>58</v>
      </c>
      <c r="AD77" s="19" t="s">
        <v>58</v>
      </c>
    </row>
    <row r="78" spans="1:30" x14ac:dyDescent="0.2">
      <c r="A78" s="82"/>
      <c r="B78" s="38" t="s">
        <v>168</v>
      </c>
      <c r="C78" s="38" t="s">
        <v>168</v>
      </c>
      <c r="D78" s="38" t="s">
        <v>168</v>
      </c>
      <c r="E78" s="38" t="s">
        <v>168</v>
      </c>
      <c r="F78" s="38">
        <v>17</v>
      </c>
      <c r="G78" s="29">
        <v>3</v>
      </c>
      <c r="H78" s="51">
        <v>0.59031</v>
      </c>
      <c r="I78" s="51">
        <v>0.58003400000000005</v>
      </c>
      <c r="J78" s="51">
        <v>0.49582199999999998</v>
      </c>
      <c r="K78" s="51">
        <v>1.1982E-2</v>
      </c>
      <c r="L78" s="35"/>
      <c r="M78" s="30" t="s">
        <v>91</v>
      </c>
      <c r="N78" s="36"/>
      <c r="O78" s="31">
        <v>68</v>
      </c>
      <c r="P78" s="32" t="s">
        <v>78</v>
      </c>
      <c r="Q78" s="32" t="s">
        <v>99</v>
      </c>
      <c r="R78" s="32" t="s">
        <v>95</v>
      </c>
      <c r="S78" s="32" t="s">
        <v>96</v>
      </c>
      <c r="T78" s="32" t="s">
        <v>96</v>
      </c>
      <c r="U78" s="32" t="s">
        <v>95</v>
      </c>
      <c r="V78" s="32" t="s">
        <v>97</v>
      </c>
      <c r="W78" s="32" t="s">
        <v>61</v>
      </c>
      <c r="X78" s="32">
        <v>2</v>
      </c>
      <c r="Y78" s="32">
        <v>6</v>
      </c>
      <c r="Z78" s="32" t="s">
        <v>84</v>
      </c>
      <c r="AA78" s="32"/>
      <c r="AB78" s="32" t="s">
        <v>58</v>
      </c>
      <c r="AC78" s="32" t="s">
        <v>58</v>
      </c>
      <c r="AD78" s="32"/>
    </row>
  </sheetData>
  <sortState xmlns:xlrd2="http://schemas.microsoft.com/office/spreadsheetml/2017/richdata2" ref="A49:K78">
    <sortCondition ref="A47"/>
  </sortState>
  <mergeCells count="3">
    <mergeCell ref="B1:E1"/>
    <mergeCell ref="F1:G1"/>
    <mergeCell ref="H1:K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43"/>
  <sheetViews>
    <sheetView workbookViewId="0">
      <selection activeCell="A3" sqref="A3:A41"/>
    </sheetView>
  </sheetViews>
  <sheetFormatPr baseColWidth="10" defaultColWidth="8.83203125" defaultRowHeight="16" x14ac:dyDescent="0.2"/>
  <cols>
    <col min="1" max="1" width="31.83203125" bestFit="1" customWidth="1"/>
    <col min="9" max="9" width="13.5" customWidth="1"/>
  </cols>
  <sheetData>
    <row r="1" spans="2:13" x14ac:dyDescent="0.2">
      <c r="K1" t="s">
        <v>137</v>
      </c>
      <c r="M1" t="s">
        <v>139</v>
      </c>
    </row>
    <row r="2" spans="2:13" x14ac:dyDescent="0.2">
      <c r="I2" t="s">
        <v>136</v>
      </c>
      <c r="K2" t="s">
        <v>138</v>
      </c>
    </row>
    <row r="3" spans="2:13" x14ac:dyDescent="0.2">
      <c r="B3">
        <v>0.80700000000000005</v>
      </c>
      <c r="C3">
        <v>0.79</v>
      </c>
      <c r="D3">
        <v>0.73199999999999998</v>
      </c>
      <c r="E3">
        <v>0.48199999999999998</v>
      </c>
      <c r="F3">
        <v>20</v>
      </c>
      <c r="G3">
        <v>0</v>
      </c>
      <c r="I3">
        <f>AVERAGE(B3,E3)</f>
        <v>0.64450000000000007</v>
      </c>
      <c r="J3" s="8">
        <v>0</v>
      </c>
      <c r="K3" s="8">
        <f>AVERAGE(B3,B4)</f>
        <v>0.92999999999999994</v>
      </c>
    </row>
    <row r="4" spans="2:13" x14ac:dyDescent="0.2">
      <c r="B4">
        <v>1.0529999999999999</v>
      </c>
      <c r="C4">
        <v>-0.26</v>
      </c>
      <c r="D4">
        <v>0.51600000000000001</v>
      </c>
      <c r="E4">
        <v>0.13400000000000001</v>
      </c>
      <c r="F4">
        <v>20</v>
      </c>
      <c r="G4">
        <v>0</v>
      </c>
      <c r="I4">
        <f t="shared" ref="I4:I29" si="0">AVERAGE(B4,E4)</f>
        <v>0.59349999999999992</v>
      </c>
      <c r="J4" s="8">
        <v>1</v>
      </c>
      <c r="K4" s="8">
        <f>AVERAGE(B5,B6)</f>
        <v>0.49</v>
      </c>
    </row>
    <row r="5" spans="2:13" x14ac:dyDescent="0.2">
      <c r="B5">
        <v>0.33</v>
      </c>
      <c r="C5">
        <v>-0.28000000000000003</v>
      </c>
      <c r="D5">
        <v>-8.8999999999999996E-2</v>
      </c>
      <c r="E5">
        <v>0.22700000000000001</v>
      </c>
      <c r="F5">
        <v>19</v>
      </c>
      <c r="G5">
        <v>1</v>
      </c>
      <c r="I5">
        <f t="shared" si="0"/>
        <v>0.27850000000000003</v>
      </c>
      <c r="J5" s="8">
        <v>2</v>
      </c>
      <c r="K5" s="8">
        <f>AVERAGE(B7,B13)</f>
        <v>0.17649999999999999</v>
      </c>
    </row>
    <row r="6" spans="2:13" x14ac:dyDescent="0.2">
      <c r="B6">
        <v>0.65</v>
      </c>
      <c r="C6">
        <v>0.224</v>
      </c>
      <c r="D6">
        <v>0.33300000000000002</v>
      </c>
      <c r="E6">
        <v>1.3169999999999999</v>
      </c>
      <c r="F6">
        <v>19</v>
      </c>
      <c r="G6">
        <v>1</v>
      </c>
      <c r="I6">
        <f t="shared" si="0"/>
        <v>0.98350000000000004</v>
      </c>
      <c r="J6" s="8">
        <v>3</v>
      </c>
      <c r="K6" s="8">
        <f>AVERAGE(B14,B21)</f>
        <v>0.31200000000000006</v>
      </c>
    </row>
    <row r="7" spans="2:13" x14ac:dyDescent="0.2">
      <c r="B7">
        <v>-0.98799999999999999</v>
      </c>
      <c r="C7">
        <v>-1.5109999999999999</v>
      </c>
      <c r="D7">
        <v>-0.79400000000000004</v>
      </c>
      <c r="E7">
        <v>-0.71299999999999997</v>
      </c>
      <c r="F7">
        <v>18</v>
      </c>
      <c r="G7">
        <v>2</v>
      </c>
      <c r="I7">
        <f t="shared" si="0"/>
        <v>-0.85050000000000003</v>
      </c>
      <c r="J7" s="8">
        <v>4</v>
      </c>
      <c r="K7" s="8">
        <f>AVERAGE(B22, C29)</f>
        <v>-0.71099999999999997</v>
      </c>
    </row>
    <row r="8" spans="2:13" x14ac:dyDescent="0.2">
      <c r="B8">
        <v>-0.35699999999999998</v>
      </c>
      <c r="C8">
        <v>-1.3759999999999999</v>
      </c>
      <c r="D8">
        <v>-1.59</v>
      </c>
      <c r="E8">
        <v>-1.1240000000000001</v>
      </c>
      <c r="F8">
        <v>18</v>
      </c>
      <c r="G8">
        <v>2</v>
      </c>
      <c r="I8">
        <f t="shared" si="0"/>
        <v>-0.74050000000000005</v>
      </c>
      <c r="J8" s="8"/>
      <c r="K8" s="8"/>
    </row>
    <row r="9" spans="2:13" x14ac:dyDescent="0.2">
      <c r="B9">
        <v>0.215</v>
      </c>
      <c r="C9">
        <v>-5.5E-2</v>
      </c>
      <c r="D9">
        <v>-0.37</v>
      </c>
      <c r="E9">
        <v>0.192</v>
      </c>
      <c r="F9">
        <v>18</v>
      </c>
      <c r="G9">
        <v>2</v>
      </c>
      <c r="I9">
        <f t="shared" si="0"/>
        <v>0.20350000000000001</v>
      </c>
      <c r="J9" s="8">
        <v>5</v>
      </c>
      <c r="K9" s="8">
        <f>AVERAGE(B31,B35)</f>
        <v>-0.46300000000000008</v>
      </c>
    </row>
    <row r="10" spans="2:13" x14ac:dyDescent="0.2">
      <c r="B10">
        <v>0.29399999999999998</v>
      </c>
      <c r="C10">
        <v>6.0999999999999999E-2</v>
      </c>
      <c r="D10">
        <v>0</v>
      </c>
      <c r="E10">
        <v>0.313</v>
      </c>
      <c r="F10">
        <v>18</v>
      </c>
      <c r="G10">
        <v>2</v>
      </c>
      <c r="I10">
        <f t="shared" si="0"/>
        <v>0.30349999999999999</v>
      </c>
      <c r="J10" s="8">
        <v>6</v>
      </c>
      <c r="K10" s="8">
        <f>AVERAGE(B36,B37)</f>
        <v>0.26350000000000001</v>
      </c>
    </row>
    <row r="11" spans="2:13" x14ac:dyDescent="0.2">
      <c r="B11">
        <v>0.6</v>
      </c>
      <c r="C11">
        <v>-0.16300000000000001</v>
      </c>
      <c r="D11">
        <v>5.1999999999999998E-2</v>
      </c>
      <c r="E11">
        <v>-0.16500000000000001</v>
      </c>
      <c r="F11">
        <v>18</v>
      </c>
      <c r="G11">
        <v>2</v>
      </c>
      <c r="I11">
        <f t="shared" si="0"/>
        <v>0.21749999999999997</v>
      </c>
      <c r="J11" s="8">
        <v>7</v>
      </c>
      <c r="K11" s="8">
        <f>AVERAGE(B38,B40)</f>
        <v>-0.193</v>
      </c>
    </row>
    <row r="12" spans="2:13" x14ac:dyDescent="0.2">
      <c r="B12">
        <v>1.0509999999999999</v>
      </c>
      <c r="C12">
        <v>0.50600000000000001</v>
      </c>
      <c r="D12">
        <v>0.82399999999999995</v>
      </c>
      <c r="E12">
        <v>0.61499999999999999</v>
      </c>
      <c r="F12">
        <v>18</v>
      </c>
      <c r="G12">
        <v>2</v>
      </c>
      <c r="I12">
        <f t="shared" si="0"/>
        <v>0.83299999999999996</v>
      </c>
    </row>
    <row r="13" spans="2:13" x14ac:dyDescent="0.2">
      <c r="B13">
        <v>1.341</v>
      </c>
      <c r="C13">
        <v>-2.1000000000000001E-2</v>
      </c>
      <c r="D13">
        <v>0.35</v>
      </c>
      <c r="E13">
        <v>0.50700000000000001</v>
      </c>
      <c r="F13">
        <v>18</v>
      </c>
      <c r="G13">
        <v>2</v>
      </c>
      <c r="I13">
        <f t="shared" si="0"/>
        <v>0.92399999999999993</v>
      </c>
    </row>
    <row r="14" spans="2:13" x14ac:dyDescent="0.2">
      <c r="B14">
        <v>-0.42599999999999999</v>
      </c>
      <c r="C14">
        <v>-0.60899999999999999</v>
      </c>
      <c r="D14">
        <v>-0.63800000000000001</v>
      </c>
      <c r="E14">
        <v>-0.27700000000000002</v>
      </c>
      <c r="F14">
        <v>17</v>
      </c>
      <c r="G14">
        <v>3</v>
      </c>
      <c r="I14">
        <f t="shared" si="0"/>
        <v>-0.35150000000000003</v>
      </c>
    </row>
    <row r="15" spans="2:13" x14ac:dyDescent="0.2">
      <c r="B15">
        <v>-0.33700000000000002</v>
      </c>
      <c r="C15">
        <v>-1.32</v>
      </c>
      <c r="D15">
        <v>-1.258</v>
      </c>
      <c r="E15">
        <v>-0.80200000000000005</v>
      </c>
      <c r="F15">
        <v>17</v>
      </c>
      <c r="G15">
        <v>3</v>
      </c>
      <c r="I15">
        <f t="shared" si="0"/>
        <v>-0.56950000000000001</v>
      </c>
    </row>
    <row r="16" spans="2:13" x14ac:dyDescent="0.2">
      <c r="B16">
        <v>0.45900000000000002</v>
      </c>
      <c r="C16">
        <v>4.2000000000000003E-2</v>
      </c>
      <c r="D16">
        <v>6.7000000000000004E-2</v>
      </c>
      <c r="E16">
        <v>0.49099999999999999</v>
      </c>
      <c r="F16">
        <v>17</v>
      </c>
      <c r="G16">
        <v>3</v>
      </c>
      <c r="I16">
        <f t="shared" si="0"/>
        <v>0.47499999999999998</v>
      </c>
    </row>
    <row r="17" spans="2:9" x14ac:dyDescent="0.2">
      <c r="B17">
        <v>0.61699999999999999</v>
      </c>
      <c r="C17">
        <v>-0.47799999999999998</v>
      </c>
      <c r="D17">
        <v>0.62</v>
      </c>
      <c r="E17">
        <v>0.73199999999999998</v>
      </c>
      <c r="F17">
        <v>17</v>
      </c>
      <c r="G17">
        <v>3</v>
      </c>
      <c r="I17">
        <f t="shared" si="0"/>
        <v>0.67449999999999999</v>
      </c>
    </row>
    <row r="18" spans="2:9" x14ac:dyDescent="0.2">
      <c r="B18">
        <v>0.69699999999999995</v>
      </c>
      <c r="C18">
        <v>0.34300000000000003</v>
      </c>
      <c r="D18">
        <v>-0.17399999999999999</v>
      </c>
      <c r="E18">
        <v>4.7E-2</v>
      </c>
      <c r="F18">
        <v>17</v>
      </c>
      <c r="G18">
        <v>3</v>
      </c>
      <c r="I18">
        <f t="shared" si="0"/>
        <v>0.372</v>
      </c>
    </row>
    <row r="19" spans="2:9" x14ac:dyDescent="0.2">
      <c r="B19">
        <v>0.85099999999999998</v>
      </c>
      <c r="C19">
        <v>0.45900000000000002</v>
      </c>
      <c r="D19">
        <v>0.22600000000000001</v>
      </c>
      <c r="E19">
        <v>5.5E-2</v>
      </c>
      <c r="F19">
        <v>17</v>
      </c>
      <c r="G19">
        <v>3</v>
      </c>
      <c r="I19">
        <f t="shared" si="0"/>
        <v>0.45300000000000001</v>
      </c>
    </row>
    <row r="20" spans="2:9" x14ac:dyDescent="0.2">
      <c r="B20">
        <v>0.92600000000000005</v>
      </c>
      <c r="C20">
        <v>1.147</v>
      </c>
      <c r="D20">
        <v>0.24099999999999999</v>
      </c>
      <c r="E20">
        <v>0.72599999999999998</v>
      </c>
      <c r="F20">
        <v>17</v>
      </c>
      <c r="G20">
        <v>3</v>
      </c>
      <c r="I20">
        <f t="shared" si="0"/>
        <v>0.82600000000000007</v>
      </c>
    </row>
    <row r="21" spans="2:9" x14ac:dyDescent="0.2">
      <c r="B21">
        <v>1.05</v>
      </c>
      <c r="C21">
        <v>0.16400000000000001</v>
      </c>
      <c r="D21">
        <v>0.621</v>
      </c>
      <c r="E21">
        <v>0.625</v>
      </c>
      <c r="F21">
        <v>17</v>
      </c>
      <c r="G21">
        <v>3</v>
      </c>
      <c r="I21">
        <f t="shared" si="0"/>
        <v>0.83750000000000002</v>
      </c>
    </row>
    <row r="22" spans="2:9" x14ac:dyDescent="0.2">
      <c r="B22">
        <v>-4.9000000000000002E-2</v>
      </c>
      <c r="C22">
        <v>-1.2290000000000001</v>
      </c>
      <c r="D22">
        <v>-0.69899999999999995</v>
      </c>
      <c r="E22">
        <v>-0.68400000000000005</v>
      </c>
      <c r="F22">
        <v>16</v>
      </c>
      <c r="G22">
        <v>4</v>
      </c>
      <c r="I22">
        <f t="shared" si="0"/>
        <v>-0.36650000000000005</v>
      </c>
    </row>
    <row r="23" spans="2:9" x14ac:dyDescent="0.2">
      <c r="B23">
        <v>0.33100000000000002</v>
      </c>
      <c r="C23">
        <v>-0.52600000000000002</v>
      </c>
      <c r="D23">
        <v>0.80100000000000005</v>
      </c>
      <c r="E23">
        <v>-1.361</v>
      </c>
      <c r="F23">
        <v>16</v>
      </c>
      <c r="G23">
        <v>4</v>
      </c>
      <c r="I23">
        <f t="shared" si="0"/>
        <v>-0.51500000000000001</v>
      </c>
    </row>
    <row r="24" spans="2:9" x14ac:dyDescent="0.2">
      <c r="B24">
        <v>0.47199999999999998</v>
      </c>
      <c r="C24">
        <v>-0.184</v>
      </c>
      <c r="D24">
        <v>-0.47099999999999997</v>
      </c>
      <c r="E24">
        <v>-0.154</v>
      </c>
      <c r="F24">
        <v>16</v>
      </c>
      <c r="G24">
        <v>4</v>
      </c>
      <c r="I24">
        <f t="shared" si="0"/>
        <v>0.15899999999999997</v>
      </c>
    </row>
    <row r="25" spans="2:9" x14ac:dyDescent="0.2">
      <c r="B25">
        <v>0.629</v>
      </c>
      <c r="C25">
        <v>0.38500000000000001</v>
      </c>
      <c r="D25">
        <v>0.30499999999999999</v>
      </c>
      <c r="E25">
        <v>0.29399999999999998</v>
      </c>
      <c r="F25">
        <v>15</v>
      </c>
      <c r="G25">
        <v>4</v>
      </c>
      <c r="I25">
        <f t="shared" si="0"/>
        <v>0.46150000000000002</v>
      </c>
    </row>
    <row r="26" spans="2:9" x14ac:dyDescent="0.2">
      <c r="B26">
        <v>0.81</v>
      </c>
      <c r="C26">
        <v>-1.161</v>
      </c>
      <c r="D26">
        <v>0.86499999999999999</v>
      </c>
      <c r="E26">
        <v>-0.98</v>
      </c>
      <c r="F26">
        <v>16</v>
      </c>
      <c r="G26">
        <v>4</v>
      </c>
      <c r="I26">
        <f t="shared" si="0"/>
        <v>-8.4999999999999964E-2</v>
      </c>
    </row>
    <row r="27" spans="2:9" x14ac:dyDescent="0.2">
      <c r="B27">
        <v>0.82099999999999995</v>
      </c>
      <c r="C27">
        <v>0.25600000000000001</v>
      </c>
      <c r="D27">
        <v>0.36499999999999999</v>
      </c>
      <c r="E27">
        <v>0.32200000000000001</v>
      </c>
      <c r="F27">
        <v>16</v>
      </c>
      <c r="G27">
        <v>4</v>
      </c>
      <c r="I27">
        <f t="shared" si="0"/>
        <v>0.57150000000000001</v>
      </c>
    </row>
    <row r="28" spans="2:9" x14ac:dyDescent="0.2">
      <c r="B28">
        <v>0.88200000000000001</v>
      </c>
      <c r="C28">
        <v>-0.53700000000000003</v>
      </c>
      <c r="D28">
        <v>0.82</v>
      </c>
      <c r="E28">
        <v>1.002</v>
      </c>
      <c r="F28">
        <v>16</v>
      </c>
      <c r="G28">
        <v>4</v>
      </c>
      <c r="I28">
        <f t="shared" si="0"/>
        <v>0.94199999999999995</v>
      </c>
    </row>
    <row r="29" spans="2:9" x14ac:dyDescent="0.2">
      <c r="B29">
        <v>1.0589999999999999</v>
      </c>
      <c r="C29">
        <v>-1.373</v>
      </c>
      <c r="D29">
        <v>-0.79500000000000004</v>
      </c>
      <c r="E29">
        <v>-0.66</v>
      </c>
      <c r="F29">
        <v>16</v>
      </c>
      <c r="G29">
        <v>4</v>
      </c>
      <c r="I29">
        <f t="shared" si="0"/>
        <v>0.19949999999999996</v>
      </c>
    </row>
    <row r="31" spans="2:9" x14ac:dyDescent="0.2">
      <c r="B31">
        <v>-1.37</v>
      </c>
      <c r="C31">
        <v>-1.0920000000000001</v>
      </c>
      <c r="D31">
        <v>1.0169999999999999</v>
      </c>
      <c r="E31">
        <v>-0.11899999999999999</v>
      </c>
      <c r="F31">
        <v>15</v>
      </c>
      <c r="G31">
        <v>5</v>
      </c>
    </row>
    <row r="32" spans="2:9" x14ac:dyDescent="0.2">
      <c r="B32">
        <v>-1.022</v>
      </c>
      <c r="C32">
        <v>-1.004</v>
      </c>
      <c r="D32">
        <v>-0.38900000000000001</v>
      </c>
      <c r="E32">
        <v>-0.621</v>
      </c>
      <c r="F32">
        <v>15</v>
      </c>
      <c r="G32">
        <v>5</v>
      </c>
    </row>
    <row r="33" spans="1:7" x14ac:dyDescent="0.2">
      <c r="B33">
        <v>-5.6000000000000001E-2</v>
      </c>
      <c r="C33">
        <v>-0.14599999999999999</v>
      </c>
      <c r="D33">
        <v>1E-3</v>
      </c>
      <c r="E33">
        <v>8.6999999999999994E-2</v>
      </c>
      <c r="F33">
        <v>15</v>
      </c>
      <c r="G33">
        <v>5</v>
      </c>
    </row>
    <row r="34" spans="1:7" x14ac:dyDescent="0.2">
      <c r="B34">
        <v>0.25600000000000001</v>
      </c>
      <c r="C34">
        <v>-0.19800000000000001</v>
      </c>
      <c r="D34">
        <v>-4.2000000000000003E-2</v>
      </c>
      <c r="E34">
        <v>-0.11</v>
      </c>
      <c r="F34">
        <v>15</v>
      </c>
      <c r="G34">
        <v>5</v>
      </c>
    </row>
    <row r="35" spans="1:7" x14ac:dyDescent="0.2">
      <c r="B35">
        <v>0.44400000000000001</v>
      </c>
      <c r="C35">
        <v>0.60099999999999998</v>
      </c>
      <c r="D35">
        <v>0.497</v>
      </c>
      <c r="E35">
        <v>-0.52900000000000003</v>
      </c>
      <c r="F35">
        <v>15</v>
      </c>
      <c r="G35">
        <v>5</v>
      </c>
    </row>
    <row r="36" spans="1:7" x14ac:dyDescent="0.2">
      <c r="B36">
        <v>-0.125</v>
      </c>
      <c r="C36">
        <v>2.5000000000000001E-2</v>
      </c>
      <c r="D36">
        <v>-0.72299999999999998</v>
      </c>
      <c r="E36">
        <v>-0.747</v>
      </c>
      <c r="F36">
        <v>14</v>
      </c>
      <c r="G36">
        <v>6</v>
      </c>
    </row>
    <row r="37" spans="1:7" x14ac:dyDescent="0.2">
      <c r="B37">
        <v>0.65200000000000002</v>
      </c>
      <c r="C37">
        <v>1.5289999999999999</v>
      </c>
      <c r="D37">
        <v>1.5620000000000001</v>
      </c>
      <c r="E37">
        <v>9.5000000000000001E-2</v>
      </c>
      <c r="F37">
        <v>14</v>
      </c>
      <c r="G37">
        <v>6</v>
      </c>
    </row>
    <row r="38" spans="1:7" x14ac:dyDescent="0.2">
      <c r="B38">
        <v>-1.206</v>
      </c>
      <c r="C38">
        <v>-1.3819999999999999</v>
      </c>
      <c r="D38">
        <v>-1.4710000000000001</v>
      </c>
      <c r="E38">
        <v>-1.002</v>
      </c>
      <c r="F38">
        <v>13</v>
      </c>
      <c r="G38">
        <v>7</v>
      </c>
    </row>
    <row r="39" spans="1:7" x14ac:dyDescent="0.2">
      <c r="B39">
        <v>0.72</v>
      </c>
      <c r="C39">
        <v>0.113</v>
      </c>
      <c r="D39">
        <v>-5.8000000000000003E-2</v>
      </c>
      <c r="E39">
        <v>-0.246</v>
      </c>
      <c r="F39">
        <v>13</v>
      </c>
      <c r="G39">
        <v>7</v>
      </c>
    </row>
    <row r="40" spans="1:7" x14ac:dyDescent="0.2">
      <c r="B40">
        <v>0.82</v>
      </c>
      <c r="C40">
        <v>0.504</v>
      </c>
      <c r="D40">
        <v>0.48299999999999998</v>
      </c>
      <c r="E40">
        <v>0.39800000000000002</v>
      </c>
      <c r="F40">
        <v>13</v>
      </c>
      <c r="G40">
        <v>7</v>
      </c>
    </row>
    <row r="41" spans="1:7" x14ac:dyDescent="0.2">
      <c r="B41">
        <v>-0.80500000000000005</v>
      </c>
      <c r="C41">
        <v>-1.272</v>
      </c>
      <c r="D41">
        <v>-1.5820000000000001</v>
      </c>
      <c r="E41">
        <v>-1.4550000000000001</v>
      </c>
      <c r="F41">
        <v>8</v>
      </c>
      <c r="G41">
        <v>12</v>
      </c>
    </row>
    <row r="42" spans="1:7" x14ac:dyDescent="0.2">
      <c r="A42" t="s">
        <v>135</v>
      </c>
    </row>
    <row r="43" spans="1:7" x14ac:dyDescent="0.2">
      <c r="B43" s="8">
        <f>AVERAGE(B31:B41)</f>
        <v>-0.15381818181818183</v>
      </c>
      <c r="C43" s="8">
        <f>AVERAGE(C31:C41)</f>
        <v>-0.21109090909090911</v>
      </c>
      <c r="D43" s="8">
        <f>AVERAGE(D31:D41)</f>
        <v>-6.4090909090909101E-2</v>
      </c>
      <c r="E43" s="8">
        <f>AVERAGE(E31:E41)</f>
        <v>-0.38627272727272732</v>
      </c>
    </row>
  </sheetData>
  <sortState xmlns:xlrd2="http://schemas.microsoft.com/office/spreadsheetml/2017/richdata2" ref="A1:G38">
    <sortCondition ref="G1"/>
  </sortState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38"/>
  <sheetViews>
    <sheetView workbookViewId="0">
      <selection activeCell="A2" sqref="A2:A39"/>
    </sheetView>
  </sheetViews>
  <sheetFormatPr baseColWidth="10" defaultColWidth="8.83203125" defaultRowHeight="16" x14ac:dyDescent="0.2"/>
  <cols>
    <col min="1" max="1" width="20.83203125" customWidth="1"/>
  </cols>
  <sheetData>
    <row r="1" spans="1:23" x14ac:dyDescent="0.2">
      <c r="A1" t="s">
        <v>161</v>
      </c>
      <c r="B1" t="s">
        <v>162</v>
      </c>
      <c r="C1" t="s">
        <v>163</v>
      </c>
      <c r="D1" t="s">
        <v>164</v>
      </c>
      <c r="E1" t="s">
        <v>165</v>
      </c>
      <c r="F1" t="s">
        <v>166</v>
      </c>
      <c r="G1" t="s">
        <v>167</v>
      </c>
      <c r="I1" t="s">
        <v>165</v>
      </c>
      <c r="J1" t="s">
        <v>164</v>
      </c>
      <c r="K1" t="s">
        <v>163</v>
      </c>
      <c r="L1" t="s">
        <v>162</v>
      </c>
    </row>
    <row r="2" spans="1:23" x14ac:dyDescent="0.2">
      <c r="B2">
        <v>0.80700000000000005</v>
      </c>
      <c r="C2">
        <v>0.79</v>
      </c>
      <c r="D2">
        <v>0.73199999999999998</v>
      </c>
      <c r="E2">
        <v>0.48199999999999998</v>
      </c>
      <c r="F2">
        <v>20</v>
      </c>
      <c r="G2">
        <v>0</v>
      </c>
      <c r="I2">
        <f>CORREL(E2:E38,F2:F38)</f>
        <v>0.43788457810521897</v>
      </c>
      <c r="J2">
        <f>CORREL(D2:D38,F2:F38)</f>
        <v>0.21923751564519398</v>
      </c>
      <c r="K2">
        <f>CORREL(C2:C38,F2:F38)</f>
        <v>0.16173077495964788</v>
      </c>
      <c r="L2">
        <f>CORREL(B2:B38,F2:F38)</f>
        <v>0.35356308803414621</v>
      </c>
    </row>
    <row r="3" spans="1:23" x14ac:dyDescent="0.2">
      <c r="B3">
        <v>1.0529999999999999</v>
      </c>
      <c r="C3">
        <v>-0.26</v>
      </c>
      <c r="D3">
        <v>0.51600000000000001</v>
      </c>
      <c r="E3">
        <v>0.13400000000000001</v>
      </c>
      <c r="F3">
        <v>20</v>
      </c>
      <c r="G3">
        <v>0</v>
      </c>
    </row>
    <row r="4" spans="1:23" x14ac:dyDescent="0.2">
      <c r="B4">
        <v>0.65</v>
      </c>
      <c r="C4">
        <v>0.224</v>
      </c>
      <c r="D4">
        <v>0.33300000000000002</v>
      </c>
      <c r="E4">
        <v>1.3169999999999999</v>
      </c>
      <c r="F4">
        <v>19</v>
      </c>
      <c r="G4">
        <v>1</v>
      </c>
      <c r="I4">
        <f>CORREL(E2:E38,G2:G38)</f>
        <v>-0.44647785743959945</v>
      </c>
      <c r="J4">
        <f>CORREL(D2:D38,G2:G38)</f>
        <v>-0.22483621083148136</v>
      </c>
      <c r="K4">
        <f>CORREL(C2:C38,G2:G38)</f>
        <v>-0.17253663806755926</v>
      </c>
      <c r="L4">
        <f>CORREL(B2:B38,G2:G38)</f>
        <v>-0.36039860855744899</v>
      </c>
    </row>
    <row r="5" spans="1:23" x14ac:dyDescent="0.2">
      <c r="B5">
        <v>0.33</v>
      </c>
      <c r="C5">
        <v>-0.28000000000000003</v>
      </c>
      <c r="D5">
        <v>-8.8999999999999996E-2</v>
      </c>
      <c r="E5">
        <v>0.22700000000000001</v>
      </c>
      <c r="F5">
        <v>19</v>
      </c>
      <c r="G5">
        <v>1</v>
      </c>
    </row>
    <row r="6" spans="1:23" x14ac:dyDescent="0.2">
      <c r="B6">
        <v>-0.35699999999999998</v>
      </c>
      <c r="C6">
        <v>-1.3759999999999999</v>
      </c>
      <c r="D6">
        <v>-1.59</v>
      </c>
      <c r="E6">
        <v>-1.1240000000000001</v>
      </c>
      <c r="F6">
        <v>18</v>
      </c>
      <c r="G6">
        <v>2</v>
      </c>
      <c r="I6" t="s">
        <v>165</v>
      </c>
      <c r="M6" t="s">
        <v>164</v>
      </c>
      <c r="Q6" t="s">
        <v>163</v>
      </c>
      <c r="U6" t="s">
        <v>162</v>
      </c>
    </row>
    <row r="7" spans="1:23" x14ac:dyDescent="0.2">
      <c r="B7">
        <v>1.0509999999999999</v>
      </c>
      <c r="C7">
        <v>0.50600000000000001</v>
      </c>
      <c r="D7">
        <v>0.82399999999999995</v>
      </c>
      <c r="E7">
        <v>0.61499999999999999</v>
      </c>
      <c r="F7">
        <v>18</v>
      </c>
      <c r="G7">
        <v>2</v>
      </c>
      <c r="I7" t="s">
        <v>177</v>
      </c>
      <c r="J7">
        <v>-0.44647785743959945</v>
      </c>
      <c r="M7" t="s">
        <v>177</v>
      </c>
      <c r="N7">
        <v>-0.22483621083148136</v>
      </c>
      <c r="Q7" t="s">
        <v>177</v>
      </c>
      <c r="R7">
        <v>-0.17253663806755926</v>
      </c>
      <c r="U7" t="s">
        <v>177</v>
      </c>
      <c r="V7">
        <v>-0.36039860855744899</v>
      </c>
    </row>
    <row r="8" spans="1:23" x14ac:dyDescent="0.2">
      <c r="B8">
        <v>-0.98799999999999999</v>
      </c>
      <c r="C8">
        <v>-1.5109999999999999</v>
      </c>
      <c r="D8">
        <v>-0.79400000000000004</v>
      </c>
      <c r="E8">
        <v>-0.71299999999999997</v>
      </c>
      <c r="F8">
        <v>18</v>
      </c>
      <c r="G8">
        <v>2</v>
      </c>
    </row>
    <row r="9" spans="1:23" x14ac:dyDescent="0.2">
      <c r="B9">
        <v>0.6</v>
      </c>
      <c r="C9">
        <v>-0.16300000000000001</v>
      </c>
      <c r="D9">
        <v>5.1999999999999998E-2</v>
      </c>
      <c r="E9">
        <v>-0.16500000000000001</v>
      </c>
      <c r="F9">
        <v>18</v>
      </c>
      <c r="G9">
        <v>2</v>
      </c>
      <c r="I9" t="s">
        <v>97</v>
      </c>
      <c r="J9" t="s">
        <v>178</v>
      </c>
      <c r="K9" t="s">
        <v>179</v>
      </c>
      <c r="M9" t="s">
        <v>97</v>
      </c>
      <c r="N9" t="s">
        <v>178</v>
      </c>
      <c r="O9" t="s">
        <v>179</v>
      </c>
      <c r="Q9" t="s">
        <v>97</v>
      </c>
      <c r="R9" t="s">
        <v>178</v>
      </c>
      <c r="S9" t="s">
        <v>179</v>
      </c>
      <c r="U9" t="s">
        <v>97</v>
      </c>
      <c r="V9" t="s">
        <v>178</v>
      </c>
      <c r="W9" t="s">
        <v>179</v>
      </c>
    </row>
    <row r="10" spans="1:23" x14ac:dyDescent="0.2">
      <c r="B10">
        <v>0.215</v>
      </c>
      <c r="C10">
        <v>-5.5E-2</v>
      </c>
      <c r="D10">
        <v>-0.37</v>
      </c>
      <c r="E10">
        <v>0.192</v>
      </c>
      <c r="F10">
        <v>18</v>
      </c>
      <c r="G10">
        <v>2</v>
      </c>
      <c r="I10">
        <v>37</v>
      </c>
      <c r="J10">
        <f>I10-2</f>
        <v>35</v>
      </c>
      <c r="K10">
        <v>0.05</v>
      </c>
      <c r="M10">
        <v>37</v>
      </c>
      <c r="N10">
        <f>M10-2</f>
        <v>35</v>
      </c>
      <c r="O10">
        <v>0.05</v>
      </c>
      <c r="Q10">
        <v>37</v>
      </c>
      <c r="R10">
        <f>Q10-2</f>
        <v>35</v>
      </c>
      <c r="S10">
        <v>0.05</v>
      </c>
      <c r="U10">
        <v>37</v>
      </c>
      <c r="V10">
        <f>U10-2</f>
        <v>35</v>
      </c>
      <c r="W10">
        <v>0.05</v>
      </c>
    </row>
    <row r="11" spans="1:23" x14ac:dyDescent="0.2">
      <c r="B11">
        <v>0.29399999999999998</v>
      </c>
      <c r="C11">
        <v>6.0999999999999999E-2</v>
      </c>
      <c r="D11">
        <v>0</v>
      </c>
      <c r="E11">
        <v>0.313</v>
      </c>
      <c r="F11">
        <v>18</v>
      </c>
      <c r="G11">
        <v>2</v>
      </c>
      <c r="I11" t="s">
        <v>180</v>
      </c>
      <c r="J11" t="s">
        <v>181</v>
      </c>
      <c r="K11" t="s">
        <v>182</v>
      </c>
      <c r="M11" t="s">
        <v>180</v>
      </c>
      <c r="N11" t="s">
        <v>181</v>
      </c>
      <c r="O11" t="s">
        <v>182</v>
      </c>
      <c r="Q11" t="s">
        <v>180</v>
      </c>
      <c r="R11" t="s">
        <v>181</v>
      </c>
      <c r="S11" t="s">
        <v>182</v>
      </c>
      <c r="U11" t="s">
        <v>180</v>
      </c>
      <c r="V11" t="s">
        <v>181</v>
      </c>
      <c r="W11" t="s">
        <v>182</v>
      </c>
    </row>
    <row r="12" spans="1:23" x14ac:dyDescent="0.2">
      <c r="B12">
        <v>1.341</v>
      </c>
      <c r="C12">
        <v>-2.1000000000000001E-2</v>
      </c>
      <c r="D12">
        <v>0.35</v>
      </c>
      <c r="E12">
        <v>0.50700000000000001</v>
      </c>
      <c r="F12">
        <v>18</v>
      </c>
      <c r="G12">
        <v>2</v>
      </c>
      <c r="I12">
        <f>J7/SQRT((1-J7^2)/J10)</f>
        <v>-2.9519605774734528</v>
      </c>
      <c r="J12">
        <f>_xlfn.T.DIST.2T(ABS(I12),J10)</f>
        <v>5.605409579554319E-3</v>
      </c>
      <c r="K12" s="59" t="s">
        <v>185</v>
      </c>
      <c r="M12">
        <f>N7/SQRT((1-N7^2)/N10)</f>
        <v>-1.3651002071340734</v>
      </c>
      <c r="N12">
        <f>_xlfn.T.DIST.2T(ABS(M12),N10)</f>
        <v>0.18093273292110554</v>
      </c>
      <c r="O12" s="59" t="s">
        <v>184</v>
      </c>
      <c r="Q12">
        <f>R7/SQRT((1-R7^2)/R10)</f>
        <v>-1.036281525934962</v>
      </c>
      <c r="R12">
        <f>_xlfn.T.DIST.2T(ABS(Q12),R10)</f>
        <v>0.30717782007672056</v>
      </c>
      <c r="S12" s="59" t="s">
        <v>184</v>
      </c>
      <c r="U12">
        <f>V7/SQRT((1-V7^2)/V10)</f>
        <v>-2.2857532096539774</v>
      </c>
      <c r="V12">
        <f>_xlfn.T.DIST.2T(ABS(U12),V10)</f>
        <v>2.8437005836497681E-2</v>
      </c>
      <c r="W12" s="59" t="s">
        <v>183</v>
      </c>
    </row>
    <row r="13" spans="1:23" x14ac:dyDescent="0.2">
      <c r="B13">
        <v>-0.33700000000000002</v>
      </c>
      <c r="C13">
        <v>-1.32</v>
      </c>
      <c r="D13">
        <v>-1.258</v>
      </c>
      <c r="E13">
        <v>-0.80200000000000005</v>
      </c>
      <c r="F13">
        <v>17</v>
      </c>
      <c r="G13">
        <v>3</v>
      </c>
    </row>
    <row r="14" spans="1:23" x14ac:dyDescent="0.2">
      <c r="B14">
        <v>0.85099999999999998</v>
      </c>
      <c r="C14">
        <v>0.45900000000000002</v>
      </c>
      <c r="D14">
        <v>0.22600000000000001</v>
      </c>
      <c r="E14">
        <v>5.5E-2</v>
      </c>
      <c r="F14">
        <v>17</v>
      </c>
      <c r="G14">
        <v>3</v>
      </c>
    </row>
    <row r="15" spans="1:23" x14ac:dyDescent="0.2">
      <c r="B15">
        <v>-0.42599999999999999</v>
      </c>
      <c r="C15">
        <v>-0.60899999999999999</v>
      </c>
      <c r="D15">
        <v>-0.63800000000000001</v>
      </c>
      <c r="E15">
        <v>-0.27700000000000002</v>
      </c>
      <c r="F15">
        <v>17</v>
      </c>
      <c r="G15">
        <v>3</v>
      </c>
    </row>
    <row r="16" spans="1:23" x14ac:dyDescent="0.2">
      <c r="B16">
        <v>0.45900000000000002</v>
      </c>
      <c r="C16">
        <v>4.2000000000000003E-2</v>
      </c>
      <c r="D16">
        <v>6.7000000000000004E-2</v>
      </c>
      <c r="E16">
        <v>0.49099999999999999</v>
      </c>
      <c r="F16">
        <v>17</v>
      </c>
      <c r="G16">
        <v>3</v>
      </c>
    </row>
    <row r="17" spans="2:7" x14ac:dyDescent="0.2">
      <c r="B17">
        <v>0.69699999999999995</v>
      </c>
      <c r="C17">
        <v>0.34300000000000003</v>
      </c>
      <c r="D17">
        <v>-0.17399999999999999</v>
      </c>
      <c r="E17">
        <v>4.7E-2</v>
      </c>
      <c r="F17">
        <v>17</v>
      </c>
      <c r="G17">
        <v>3</v>
      </c>
    </row>
    <row r="18" spans="2:7" x14ac:dyDescent="0.2">
      <c r="B18">
        <v>0.61699999999999999</v>
      </c>
      <c r="C18">
        <v>-0.47799999999999998</v>
      </c>
      <c r="D18">
        <v>0.62</v>
      </c>
      <c r="E18">
        <v>0.73199999999999998</v>
      </c>
      <c r="F18">
        <v>17</v>
      </c>
      <c r="G18">
        <v>3</v>
      </c>
    </row>
    <row r="19" spans="2:7" x14ac:dyDescent="0.2">
      <c r="B19">
        <v>1.05</v>
      </c>
      <c r="C19">
        <v>0.16400000000000001</v>
      </c>
      <c r="D19">
        <v>0.621</v>
      </c>
      <c r="E19">
        <v>0.625</v>
      </c>
      <c r="F19">
        <v>17</v>
      </c>
      <c r="G19">
        <v>3</v>
      </c>
    </row>
    <row r="20" spans="2:7" x14ac:dyDescent="0.2">
      <c r="B20">
        <v>0.92600000000000005</v>
      </c>
      <c r="C20">
        <v>1.147</v>
      </c>
      <c r="D20">
        <v>0.24099999999999999</v>
      </c>
      <c r="E20">
        <v>0.72599999999999998</v>
      </c>
      <c r="F20">
        <v>17</v>
      </c>
      <c r="G20">
        <v>3</v>
      </c>
    </row>
    <row r="21" spans="2:7" x14ac:dyDescent="0.2">
      <c r="B21">
        <v>0.81</v>
      </c>
      <c r="C21">
        <v>-1.161</v>
      </c>
      <c r="D21">
        <v>0.86499999999999999</v>
      </c>
      <c r="E21">
        <v>-0.98</v>
      </c>
      <c r="F21">
        <v>16</v>
      </c>
      <c r="G21">
        <v>4</v>
      </c>
    </row>
    <row r="22" spans="2:7" x14ac:dyDescent="0.2">
      <c r="B22">
        <v>0.82099999999999995</v>
      </c>
      <c r="C22">
        <v>0.25600000000000001</v>
      </c>
      <c r="D22">
        <v>0.36499999999999999</v>
      </c>
      <c r="E22">
        <v>0.32200000000000001</v>
      </c>
      <c r="F22">
        <v>16</v>
      </c>
      <c r="G22">
        <v>4</v>
      </c>
    </row>
    <row r="23" spans="2:7" x14ac:dyDescent="0.2">
      <c r="B23">
        <v>0.33100000000000002</v>
      </c>
      <c r="C23">
        <v>-0.52600000000000002</v>
      </c>
      <c r="D23">
        <v>0.80100000000000005</v>
      </c>
      <c r="E23">
        <v>-1.361</v>
      </c>
      <c r="F23">
        <v>16</v>
      </c>
      <c r="G23">
        <v>4</v>
      </c>
    </row>
    <row r="24" spans="2:7" x14ac:dyDescent="0.2">
      <c r="B24">
        <v>-4.9000000000000002E-2</v>
      </c>
      <c r="C24">
        <v>-1.2290000000000001</v>
      </c>
      <c r="D24">
        <v>-0.69899999999999995</v>
      </c>
      <c r="E24">
        <v>-0.68400000000000005</v>
      </c>
      <c r="F24">
        <v>16</v>
      </c>
      <c r="G24">
        <v>4</v>
      </c>
    </row>
    <row r="25" spans="2:7" x14ac:dyDescent="0.2">
      <c r="B25">
        <v>1.0589999999999999</v>
      </c>
      <c r="C25">
        <v>-1.373</v>
      </c>
      <c r="D25">
        <v>-0.79500000000000004</v>
      </c>
      <c r="E25">
        <v>-0.66</v>
      </c>
      <c r="F25">
        <v>16</v>
      </c>
      <c r="G25">
        <v>4</v>
      </c>
    </row>
    <row r="26" spans="2:7" x14ac:dyDescent="0.2">
      <c r="B26">
        <v>0.629</v>
      </c>
      <c r="C26">
        <v>0.38500000000000001</v>
      </c>
      <c r="D26">
        <v>0.30499999999999999</v>
      </c>
      <c r="E26">
        <v>0.29399999999999998</v>
      </c>
      <c r="F26">
        <v>15</v>
      </c>
      <c r="G26">
        <v>4</v>
      </c>
    </row>
    <row r="27" spans="2:7" x14ac:dyDescent="0.2">
      <c r="B27">
        <v>0.88200000000000001</v>
      </c>
      <c r="C27">
        <v>-0.53700000000000003</v>
      </c>
      <c r="D27">
        <v>0.82</v>
      </c>
      <c r="E27">
        <v>1.002</v>
      </c>
      <c r="F27">
        <v>16</v>
      </c>
      <c r="G27">
        <v>4</v>
      </c>
    </row>
    <row r="28" spans="2:7" x14ac:dyDescent="0.2">
      <c r="B28">
        <v>0.47199999999999998</v>
      </c>
      <c r="C28">
        <v>-0.184</v>
      </c>
      <c r="D28">
        <v>-0.47099999999999997</v>
      </c>
      <c r="E28">
        <v>-0.154</v>
      </c>
      <c r="F28">
        <v>16</v>
      </c>
      <c r="G28">
        <v>4</v>
      </c>
    </row>
    <row r="29" spans="2:7" x14ac:dyDescent="0.2">
      <c r="B29">
        <v>-1.022</v>
      </c>
      <c r="C29">
        <v>-1.004</v>
      </c>
      <c r="D29">
        <v>-0.38900000000000001</v>
      </c>
      <c r="E29">
        <v>-0.621</v>
      </c>
      <c r="F29">
        <v>15</v>
      </c>
      <c r="G29">
        <v>5</v>
      </c>
    </row>
    <row r="30" spans="2:7" x14ac:dyDescent="0.2">
      <c r="B30">
        <v>0.25600000000000001</v>
      </c>
      <c r="C30">
        <v>-0.19800000000000001</v>
      </c>
      <c r="D30">
        <v>-4.2000000000000003E-2</v>
      </c>
      <c r="E30">
        <v>-0.11</v>
      </c>
      <c r="F30">
        <v>15</v>
      </c>
      <c r="G30">
        <v>5</v>
      </c>
    </row>
    <row r="31" spans="2:7" x14ac:dyDescent="0.2">
      <c r="B31">
        <v>-1.37</v>
      </c>
      <c r="C31">
        <v>-1.0920000000000001</v>
      </c>
      <c r="D31">
        <v>1.0169999999999999</v>
      </c>
      <c r="E31">
        <v>-0.11899999999999999</v>
      </c>
      <c r="F31">
        <v>15</v>
      </c>
      <c r="G31">
        <v>5</v>
      </c>
    </row>
    <row r="32" spans="2:7" x14ac:dyDescent="0.2">
      <c r="B32">
        <v>-5.6000000000000001E-2</v>
      </c>
      <c r="C32">
        <v>-0.14599999999999999</v>
      </c>
      <c r="D32">
        <v>1E-3</v>
      </c>
      <c r="E32">
        <v>8.6999999999999994E-2</v>
      </c>
      <c r="F32">
        <v>15</v>
      </c>
      <c r="G32">
        <v>5</v>
      </c>
    </row>
    <row r="33" spans="2:7" x14ac:dyDescent="0.2">
      <c r="B33">
        <v>0.44400000000000001</v>
      </c>
      <c r="C33">
        <v>0.60099999999999998</v>
      </c>
      <c r="D33">
        <v>0.497</v>
      </c>
      <c r="E33">
        <v>-0.52900000000000003</v>
      </c>
      <c r="F33">
        <v>15</v>
      </c>
      <c r="G33">
        <v>5</v>
      </c>
    </row>
    <row r="34" spans="2:7" x14ac:dyDescent="0.2">
      <c r="B34">
        <v>0.65200000000000002</v>
      </c>
      <c r="C34">
        <v>1.5289999999999999</v>
      </c>
      <c r="D34">
        <v>1.5620000000000001</v>
      </c>
      <c r="E34">
        <v>9.5000000000000001E-2</v>
      </c>
      <c r="F34">
        <v>14</v>
      </c>
      <c r="G34">
        <v>6</v>
      </c>
    </row>
    <row r="35" spans="2:7" x14ac:dyDescent="0.2">
      <c r="B35">
        <v>-1.206</v>
      </c>
      <c r="C35">
        <v>-1.3819999999999999</v>
      </c>
      <c r="D35">
        <v>-1.4710000000000001</v>
      </c>
      <c r="E35">
        <v>-1.002</v>
      </c>
      <c r="F35">
        <v>13</v>
      </c>
      <c r="G35">
        <v>7</v>
      </c>
    </row>
    <row r="36" spans="2:7" x14ac:dyDescent="0.2">
      <c r="B36">
        <v>0.82</v>
      </c>
      <c r="C36">
        <v>0.504</v>
      </c>
      <c r="D36">
        <v>0.48299999999999998</v>
      </c>
      <c r="E36">
        <v>0.39800000000000002</v>
      </c>
      <c r="F36">
        <v>13</v>
      </c>
      <c r="G36">
        <v>7</v>
      </c>
    </row>
    <row r="37" spans="2:7" x14ac:dyDescent="0.2">
      <c r="B37">
        <v>0.72</v>
      </c>
      <c r="C37">
        <v>0.113</v>
      </c>
      <c r="D37">
        <v>-5.8000000000000003E-2</v>
      </c>
      <c r="E37">
        <v>-0.246</v>
      </c>
      <c r="F37">
        <v>13</v>
      </c>
      <c r="G37">
        <v>7</v>
      </c>
    </row>
    <row r="38" spans="2:7" x14ac:dyDescent="0.2">
      <c r="B38">
        <v>-0.80500000000000005</v>
      </c>
      <c r="C38">
        <v>-1.272</v>
      </c>
      <c r="D38">
        <v>-1.5820000000000001</v>
      </c>
      <c r="E38">
        <v>-1.4550000000000001</v>
      </c>
      <c r="F38">
        <v>8</v>
      </c>
      <c r="G38">
        <v>12</v>
      </c>
    </row>
  </sheetData>
  <sortState xmlns:xlrd2="http://schemas.microsoft.com/office/spreadsheetml/2017/richdata2" ref="A2:G38">
    <sortCondition ref="G1"/>
  </sortState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40"/>
  <sheetViews>
    <sheetView workbookViewId="0">
      <selection activeCell="A2" sqref="A2:A40"/>
    </sheetView>
  </sheetViews>
  <sheetFormatPr baseColWidth="10" defaultColWidth="8.83203125" defaultRowHeight="16" x14ac:dyDescent="0.2"/>
  <cols>
    <col min="1" max="1" width="20.83203125" customWidth="1"/>
  </cols>
  <sheetData>
    <row r="1" spans="1:25" x14ac:dyDescent="0.2">
      <c r="A1" t="s">
        <v>161</v>
      </c>
      <c r="B1" t="s">
        <v>162</v>
      </c>
      <c r="C1" t="s">
        <v>163</v>
      </c>
      <c r="D1" t="s">
        <v>164</v>
      </c>
      <c r="E1" t="s">
        <v>165</v>
      </c>
      <c r="F1" t="s">
        <v>186</v>
      </c>
      <c r="G1" t="s">
        <v>166</v>
      </c>
      <c r="H1" t="s">
        <v>167</v>
      </c>
      <c r="J1" t="s">
        <v>186</v>
      </c>
    </row>
    <row r="2" spans="1:25" x14ac:dyDescent="0.2">
      <c r="B2">
        <v>0.80700000000000005</v>
      </c>
      <c r="C2">
        <v>0.79</v>
      </c>
      <c r="D2">
        <v>0.73199999999999998</v>
      </c>
      <c r="E2">
        <v>0.48199999999999998</v>
      </c>
      <c r="F2">
        <f>AVERAGE(B2:E2)</f>
        <v>0.70274999999999999</v>
      </c>
      <c r="G2">
        <v>20</v>
      </c>
      <c r="H2">
        <v>0</v>
      </c>
      <c r="J2">
        <f>CORREL(F2:F38,G2:G38)</f>
        <v>0.3411846366142175</v>
      </c>
    </row>
    <row r="3" spans="1:25" x14ac:dyDescent="0.2">
      <c r="B3">
        <v>1.0529999999999999</v>
      </c>
      <c r="C3">
        <v>-0.26</v>
      </c>
      <c r="D3">
        <v>0.51600000000000001</v>
      </c>
      <c r="E3">
        <v>0.13400000000000001</v>
      </c>
      <c r="F3">
        <f t="shared" ref="F3:F38" si="0">AVERAGE(B3:E3)</f>
        <v>0.36075000000000002</v>
      </c>
      <c r="G3">
        <v>20</v>
      </c>
      <c r="H3">
        <v>0</v>
      </c>
    </row>
    <row r="4" spans="1:25" x14ac:dyDescent="0.2">
      <c r="B4">
        <v>0.65</v>
      </c>
      <c r="C4">
        <v>0.224</v>
      </c>
      <c r="D4">
        <v>0.33300000000000002</v>
      </c>
      <c r="E4">
        <v>1.3169999999999999</v>
      </c>
      <c r="F4">
        <f t="shared" si="0"/>
        <v>0.63100000000000001</v>
      </c>
      <c r="G4">
        <v>19</v>
      </c>
      <c r="H4">
        <v>1</v>
      </c>
      <c r="J4">
        <f>CORREL(F2:F38,H2:H38)</f>
        <v>-0.35067703659529548</v>
      </c>
    </row>
    <row r="5" spans="1:25" x14ac:dyDescent="0.2">
      <c r="B5">
        <v>0.33</v>
      </c>
      <c r="C5">
        <v>-0.28000000000000003</v>
      </c>
      <c r="D5">
        <v>-8.8999999999999996E-2</v>
      </c>
      <c r="E5">
        <v>0.22700000000000001</v>
      </c>
      <c r="F5">
        <f t="shared" si="0"/>
        <v>4.7E-2</v>
      </c>
      <c r="G5">
        <v>19</v>
      </c>
      <c r="H5">
        <v>1</v>
      </c>
    </row>
    <row r="6" spans="1:25" x14ac:dyDescent="0.2">
      <c r="B6">
        <v>-0.35699999999999998</v>
      </c>
      <c r="C6">
        <v>-1.3759999999999999</v>
      </c>
      <c r="D6">
        <v>-1.59</v>
      </c>
      <c r="E6">
        <v>-1.1240000000000001</v>
      </c>
      <c r="F6">
        <f t="shared" si="0"/>
        <v>-1.11175</v>
      </c>
      <c r="G6">
        <v>18</v>
      </c>
      <c r="H6">
        <v>2</v>
      </c>
      <c r="J6" t="s">
        <v>186</v>
      </c>
    </row>
    <row r="7" spans="1:25" x14ac:dyDescent="0.2">
      <c r="B7">
        <v>1.0509999999999999</v>
      </c>
      <c r="C7">
        <v>0.50600000000000001</v>
      </c>
      <c r="D7">
        <v>0.82399999999999995</v>
      </c>
      <c r="E7">
        <v>0.61499999999999999</v>
      </c>
      <c r="F7">
        <f t="shared" si="0"/>
        <v>0.74899999999999989</v>
      </c>
      <c r="G7">
        <v>18</v>
      </c>
      <c r="H7">
        <v>2</v>
      </c>
      <c r="J7" t="s">
        <v>177</v>
      </c>
      <c r="K7">
        <v>-0.35067703659529548</v>
      </c>
    </row>
    <row r="8" spans="1:25" x14ac:dyDescent="0.2">
      <c r="B8">
        <v>-0.98799999999999999</v>
      </c>
      <c r="C8">
        <v>-1.5109999999999999</v>
      </c>
      <c r="D8">
        <v>-0.79400000000000004</v>
      </c>
      <c r="E8">
        <v>-0.71299999999999997</v>
      </c>
      <c r="F8">
        <f t="shared" si="0"/>
        <v>-1.0014999999999998</v>
      </c>
      <c r="G8">
        <v>18</v>
      </c>
      <c r="H8">
        <v>2</v>
      </c>
    </row>
    <row r="9" spans="1:25" x14ac:dyDescent="0.2">
      <c r="B9">
        <v>0.6</v>
      </c>
      <c r="C9">
        <v>-0.16300000000000001</v>
      </c>
      <c r="D9">
        <v>5.1999999999999998E-2</v>
      </c>
      <c r="E9">
        <v>-0.16500000000000001</v>
      </c>
      <c r="F9">
        <f t="shared" si="0"/>
        <v>8.0999999999999989E-2</v>
      </c>
      <c r="G9">
        <v>18</v>
      </c>
      <c r="H9">
        <v>2</v>
      </c>
      <c r="J9" t="s">
        <v>97</v>
      </c>
      <c r="K9" t="s">
        <v>178</v>
      </c>
      <c r="L9" t="s">
        <v>179</v>
      </c>
    </row>
    <row r="10" spans="1:25" x14ac:dyDescent="0.2">
      <c r="B10">
        <v>0.215</v>
      </c>
      <c r="C10">
        <v>-5.5E-2</v>
      </c>
      <c r="D10">
        <v>-0.37</v>
      </c>
      <c r="E10">
        <v>0.192</v>
      </c>
      <c r="F10">
        <f t="shared" si="0"/>
        <v>-4.4999999999999971E-3</v>
      </c>
      <c r="G10">
        <v>18</v>
      </c>
      <c r="H10">
        <v>2</v>
      </c>
      <c r="J10">
        <v>37</v>
      </c>
      <c r="K10">
        <f>J10-2</f>
        <v>35</v>
      </c>
      <c r="L10">
        <v>0.05</v>
      </c>
    </row>
    <row r="11" spans="1:25" x14ac:dyDescent="0.2">
      <c r="B11">
        <v>0.29399999999999998</v>
      </c>
      <c r="C11">
        <v>6.0999999999999999E-2</v>
      </c>
      <c r="D11">
        <v>0</v>
      </c>
      <c r="E11">
        <v>0.313</v>
      </c>
      <c r="F11">
        <f t="shared" si="0"/>
        <v>0.16699999999999998</v>
      </c>
      <c r="G11">
        <v>18</v>
      </c>
      <c r="H11">
        <v>2</v>
      </c>
      <c r="J11" t="s">
        <v>180</v>
      </c>
      <c r="K11" t="s">
        <v>181</v>
      </c>
      <c r="L11" t="s">
        <v>182</v>
      </c>
    </row>
    <row r="12" spans="1:25" x14ac:dyDescent="0.2">
      <c r="B12">
        <v>1.341</v>
      </c>
      <c r="C12">
        <v>-2.1000000000000001E-2</v>
      </c>
      <c r="D12">
        <v>0.35</v>
      </c>
      <c r="E12">
        <v>0.50700000000000001</v>
      </c>
      <c r="F12">
        <f t="shared" si="0"/>
        <v>0.54425000000000001</v>
      </c>
      <c r="G12">
        <v>18</v>
      </c>
      <c r="H12">
        <v>2</v>
      </c>
      <c r="J12">
        <f>K7/SQRT((1-K7^2)/K10)</f>
        <v>-2.2153135857472757</v>
      </c>
      <c r="K12">
        <f>_xlfn.T.DIST.2T(ABS(J12),K10)</f>
        <v>3.3339687885492131E-2</v>
      </c>
      <c r="L12" s="59" t="s">
        <v>183</v>
      </c>
      <c r="Q12" s="59"/>
      <c r="U12" s="59"/>
      <c r="Y12" s="59"/>
    </row>
    <row r="13" spans="1:25" x14ac:dyDescent="0.2">
      <c r="B13">
        <v>-0.33700000000000002</v>
      </c>
      <c r="C13">
        <v>-1.32</v>
      </c>
      <c r="D13">
        <v>-1.258</v>
      </c>
      <c r="E13">
        <v>-0.80200000000000005</v>
      </c>
      <c r="F13">
        <f t="shared" si="0"/>
        <v>-0.92925000000000002</v>
      </c>
      <c r="G13">
        <v>17</v>
      </c>
      <c r="H13">
        <v>3</v>
      </c>
    </row>
    <row r="14" spans="1:25" x14ac:dyDescent="0.2">
      <c r="B14">
        <v>0.85099999999999998</v>
      </c>
      <c r="C14">
        <v>0.45900000000000002</v>
      </c>
      <c r="D14">
        <v>0.22600000000000001</v>
      </c>
      <c r="E14">
        <v>5.5E-2</v>
      </c>
      <c r="F14">
        <f t="shared" si="0"/>
        <v>0.39774999999999999</v>
      </c>
      <c r="G14">
        <v>17</v>
      </c>
      <c r="H14">
        <v>3</v>
      </c>
    </row>
    <row r="15" spans="1:25" x14ac:dyDescent="0.2">
      <c r="B15">
        <v>-0.42599999999999999</v>
      </c>
      <c r="C15">
        <v>-0.60899999999999999</v>
      </c>
      <c r="D15">
        <v>-0.63800000000000001</v>
      </c>
      <c r="E15">
        <v>-0.27700000000000002</v>
      </c>
      <c r="F15">
        <f t="shared" si="0"/>
        <v>-0.48750000000000004</v>
      </c>
      <c r="G15">
        <v>17</v>
      </c>
      <c r="H15">
        <v>3</v>
      </c>
    </row>
    <row r="16" spans="1:25" x14ac:dyDescent="0.2">
      <c r="B16">
        <v>0.45900000000000002</v>
      </c>
      <c r="C16">
        <v>4.2000000000000003E-2</v>
      </c>
      <c r="D16">
        <v>6.7000000000000004E-2</v>
      </c>
      <c r="E16">
        <v>0.49099999999999999</v>
      </c>
      <c r="F16">
        <f t="shared" si="0"/>
        <v>0.26475000000000004</v>
      </c>
      <c r="G16">
        <v>17</v>
      </c>
      <c r="H16">
        <v>3</v>
      </c>
    </row>
    <row r="17" spans="2:8" x14ac:dyDescent="0.2">
      <c r="B17">
        <v>0.69699999999999995</v>
      </c>
      <c r="C17">
        <v>0.34300000000000003</v>
      </c>
      <c r="D17">
        <v>-0.17399999999999999</v>
      </c>
      <c r="E17">
        <v>4.7E-2</v>
      </c>
      <c r="F17">
        <f t="shared" si="0"/>
        <v>0.22825000000000004</v>
      </c>
      <c r="G17">
        <v>17</v>
      </c>
      <c r="H17">
        <v>3</v>
      </c>
    </row>
    <row r="18" spans="2:8" x14ac:dyDescent="0.2">
      <c r="B18">
        <v>0.61699999999999999</v>
      </c>
      <c r="C18">
        <v>-0.47799999999999998</v>
      </c>
      <c r="D18">
        <v>0.62</v>
      </c>
      <c r="E18">
        <v>0.73199999999999998</v>
      </c>
      <c r="F18">
        <f t="shared" si="0"/>
        <v>0.37275000000000003</v>
      </c>
      <c r="G18">
        <v>17</v>
      </c>
      <c r="H18">
        <v>3</v>
      </c>
    </row>
    <row r="19" spans="2:8" x14ac:dyDescent="0.2">
      <c r="B19">
        <v>1.05</v>
      </c>
      <c r="C19">
        <v>0.16400000000000001</v>
      </c>
      <c r="D19">
        <v>0.621</v>
      </c>
      <c r="E19">
        <v>0.625</v>
      </c>
      <c r="F19">
        <f t="shared" si="0"/>
        <v>0.61499999999999999</v>
      </c>
      <c r="G19">
        <v>17</v>
      </c>
      <c r="H19">
        <v>3</v>
      </c>
    </row>
    <row r="20" spans="2:8" x14ac:dyDescent="0.2">
      <c r="B20">
        <v>0.92600000000000005</v>
      </c>
      <c r="C20">
        <v>1.147</v>
      </c>
      <c r="D20">
        <v>0.24099999999999999</v>
      </c>
      <c r="E20">
        <v>0.72599999999999998</v>
      </c>
      <c r="F20">
        <f t="shared" si="0"/>
        <v>0.76</v>
      </c>
      <c r="G20">
        <v>17</v>
      </c>
      <c r="H20">
        <v>3</v>
      </c>
    </row>
    <row r="21" spans="2:8" x14ac:dyDescent="0.2">
      <c r="B21">
        <v>0.81</v>
      </c>
      <c r="C21">
        <v>-1.161</v>
      </c>
      <c r="D21">
        <v>0.86499999999999999</v>
      </c>
      <c r="E21">
        <v>-0.98</v>
      </c>
      <c r="F21">
        <f t="shared" si="0"/>
        <v>-0.11649999999999999</v>
      </c>
      <c r="G21">
        <v>16</v>
      </c>
      <c r="H21">
        <v>4</v>
      </c>
    </row>
    <row r="22" spans="2:8" x14ac:dyDescent="0.2">
      <c r="B22">
        <v>0.82099999999999995</v>
      </c>
      <c r="C22">
        <v>0.25600000000000001</v>
      </c>
      <c r="D22">
        <v>0.36499999999999999</v>
      </c>
      <c r="E22">
        <v>0.32200000000000001</v>
      </c>
      <c r="F22">
        <f t="shared" si="0"/>
        <v>0.441</v>
      </c>
      <c r="G22">
        <v>16</v>
      </c>
      <c r="H22">
        <v>4</v>
      </c>
    </row>
    <row r="23" spans="2:8" x14ac:dyDescent="0.2">
      <c r="B23">
        <v>0.33100000000000002</v>
      </c>
      <c r="C23">
        <v>-0.52600000000000002</v>
      </c>
      <c r="D23">
        <v>0.80100000000000005</v>
      </c>
      <c r="E23">
        <v>-1.361</v>
      </c>
      <c r="F23">
        <f t="shared" si="0"/>
        <v>-0.18874999999999997</v>
      </c>
      <c r="G23">
        <v>16</v>
      </c>
      <c r="H23">
        <v>4</v>
      </c>
    </row>
    <row r="24" spans="2:8" x14ac:dyDescent="0.2">
      <c r="B24">
        <v>-4.9000000000000002E-2</v>
      </c>
      <c r="C24">
        <v>-1.2290000000000001</v>
      </c>
      <c r="D24">
        <v>-0.69899999999999995</v>
      </c>
      <c r="E24">
        <v>-0.68400000000000005</v>
      </c>
      <c r="F24">
        <f t="shared" si="0"/>
        <v>-0.66525000000000001</v>
      </c>
      <c r="G24">
        <v>16</v>
      </c>
      <c r="H24">
        <v>4</v>
      </c>
    </row>
    <row r="25" spans="2:8" x14ac:dyDescent="0.2">
      <c r="B25">
        <v>1.0589999999999999</v>
      </c>
      <c r="C25">
        <v>-1.373</v>
      </c>
      <c r="D25">
        <v>-0.79500000000000004</v>
      </c>
      <c r="E25">
        <v>-0.66</v>
      </c>
      <c r="F25">
        <f t="shared" si="0"/>
        <v>-0.44225000000000003</v>
      </c>
      <c r="G25">
        <v>16</v>
      </c>
      <c r="H25">
        <v>4</v>
      </c>
    </row>
    <row r="26" spans="2:8" x14ac:dyDescent="0.2">
      <c r="B26">
        <v>0.629</v>
      </c>
      <c r="C26">
        <v>0.38500000000000001</v>
      </c>
      <c r="D26">
        <v>0.30499999999999999</v>
      </c>
      <c r="E26">
        <v>0.29399999999999998</v>
      </c>
      <c r="F26">
        <f t="shared" si="0"/>
        <v>0.40325</v>
      </c>
      <c r="G26">
        <v>15</v>
      </c>
      <c r="H26">
        <v>4</v>
      </c>
    </row>
    <row r="27" spans="2:8" x14ac:dyDescent="0.2">
      <c r="B27">
        <v>0.88200000000000001</v>
      </c>
      <c r="C27">
        <v>-0.53700000000000003</v>
      </c>
      <c r="D27">
        <v>0.82</v>
      </c>
      <c r="E27">
        <v>1.002</v>
      </c>
      <c r="F27">
        <f t="shared" si="0"/>
        <v>0.54174999999999995</v>
      </c>
      <c r="G27">
        <v>16</v>
      </c>
      <c r="H27">
        <v>4</v>
      </c>
    </row>
    <row r="28" spans="2:8" x14ac:dyDescent="0.2">
      <c r="B28">
        <v>0.47199999999999998</v>
      </c>
      <c r="C28">
        <v>-0.184</v>
      </c>
      <c r="D28">
        <v>-0.47099999999999997</v>
      </c>
      <c r="E28">
        <v>-0.154</v>
      </c>
      <c r="F28">
        <f t="shared" si="0"/>
        <v>-8.4249999999999992E-2</v>
      </c>
      <c r="G28">
        <v>16</v>
      </c>
      <c r="H28">
        <v>4</v>
      </c>
    </row>
    <row r="29" spans="2:8" x14ac:dyDescent="0.2">
      <c r="B29">
        <v>-1.022</v>
      </c>
      <c r="C29">
        <v>-1.004</v>
      </c>
      <c r="D29">
        <v>-0.38900000000000001</v>
      </c>
      <c r="E29">
        <v>-0.621</v>
      </c>
      <c r="F29">
        <f t="shared" si="0"/>
        <v>-0.75900000000000001</v>
      </c>
      <c r="G29">
        <v>15</v>
      </c>
      <c r="H29">
        <v>5</v>
      </c>
    </row>
    <row r="30" spans="2:8" x14ac:dyDescent="0.2">
      <c r="B30">
        <v>0.25600000000000001</v>
      </c>
      <c r="C30">
        <v>-0.19800000000000001</v>
      </c>
      <c r="D30">
        <v>-4.2000000000000003E-2</v>
      </c>
      <c r="E30">
        <v>-0.11</v>
      </c>
      <c r="F30">
        <f t="shared" si="0"/>
        <v>-2.35E-2</v>
      </c>
      <c r="G30">
        <v>15</v>
      </c>
      <c r="H30">
        <v>5</v>
      </c>
    </row>
    <row r="31" spans="2:8" x14ac:dyDescent="0.2">
      <c r="B31">
        <v>-1.37</v>
      </c>
      <c r="C31">
        <v>-1.0920000000000001</v>
      </c>
      <c r="D31">
        <v>1.0169999999999999</v>
      </c>
      <c r="E31">
        <v>-0.11899999999999999</v>
      </c>
      <c r="F31">
        <f t="shared" si="0"/>
        <v>-0.39100000000000007</v>
      </c>
      <c r="G31">
        <v>15</v>
      </c>
      <c r="H31">
        <v>5</v>
      </c>
    </row>
    <row r="32" spans="2:8" x14ac:dyDescent="0.2">
      <c r="B32">
        <v>-5.6000000000000001E-2</v>
      </c>
      <c r="C32">
        <v>-0.14599999999999999</v>
      </c>
      <c r="D32">
        <v>1E-3</v>
      </c>
      <c r="E32">
        <v>8.6999999999999994E-2</v>
      </c>
      <c r="F32">
        <f t="shared" si="0"/>
        <v>-2.8499999999999998E-2</v>
      </c>
      <c r="G32">
        <v>15</v>
      </c>
      <c r="H32">
        <v>5</v>
      </c>
    </row>
    <row r="33" spans="2:8" x14ac:dyDescent="0.2">
      <c r="B33">
        <v>0.44400000000000001</v>
      </c>
      <c r="C33">
        <v>0.60099999999999998</v>
      </c>
      <c r="D33">
        <v>0.497</v>
      </c>
      <c r="E33">
        <v>-0.52900000000000003</v>
      </c>
      <c r="F33">
        <f t="shared" si="0"/>
        <v>0.25324999999999998</v>
      </c>
      <c r="G33">
        <v>15</v>
      </c>
      <c r="H33">
        <v>5</v>
      </c>
    </row>
    <row r="34" spans="2:8" x14ac:dyDescent="0.2">
      <c r="B34">
        <v>0.65200000000000002</v>
      </c>
      <c r="C34">
        <v>1.5289999999999999</v>
      </c>
      <c r="D34">
        <v>1.5620000000000001</v>
      </c>
      <c r="E34">
        <v>9.5000000000000001E-2</v>
      </c>
      <c r="F34">
        <f t="shared" si="0"/>
        <v>0.95950000000000013</v>
      </c>
      <c r="G34">
        <v>14</v>
      </c>
      <c r="H34">
        <v>6</v>
      </c>
    </row>
    <row r="35" spans="2:8" x14ac:dyDescent="0.2">
      <c r="B35">
        <v>-1.206</v>
      </c>
      <c r="C35">
        <v>-1.3819999999999999</v>
      </c>
      <c r="D35">
        <v>-1.4710000000000001</v>
      </c>
      <c r="E35">
        <v>-1.002</v>
      </c>
      <c r="F35">
        <f t="shared" si="0"/>
        <v>-1.26525</v>
      </c>
      <c r="G35">
        <v>13</v>
      </c>
      <c r="H35">
        <v>7</v>
      </c>
    </row>
    <row r="36" spans="2:8" x14ac:dyDescent="0.2">
      <c r="B36">
        <v>0.82</v>
      </c>
      <c r="C36">
        <v>0.504</v>
      </c>
      <c r="D36">
        <v>0.48299999999999998</v>
      </c>
      <c r="E36">
        <v>0.39800000000000002</v>
      </c>
      <c r="F36">
        <f t="shared" si="0"/>
        <v>0.55125000000000002</v>
      </c>
      <c r="G36">
        <v>13</v>
      </c>
      <c r="H36">
        <v>7</v>
      </c>
    </row>
    <row r="37" spans="2:8" x14ac:dyDescent="0.2">
      <c r="B37">
        <v>0.72</v>
      </c>
      <c r="C37">
        <v>0.113</v>
      </c>
      <c r="D37">
        <v>-5.8000000000000003E-2</v>
      </c>
      <c r="E37">
        <v>-0.246</v>
      </c>
      <c r="F37">
        <f t="shared" si="0"/>
        <v>0.13224999999999998</v>
      </c>
      <c r="G37">
        <v>13</v>
      </c>
      <c r="H37">
        <v>7</v>
      </c>
    </row>
    <row r="38" spans="2:8" x14ac:dyDescent="0.2">
      <c r="B38">
        <v>-0.80500000000000005</v>
      </c>
      <c r="C38">
        <v>-1.272</v>
      </c>
      <c r="D38">
        <v>-1.5820000000000001</v>
      </c>
      <c r="E38">
        <v>-1.4550000000000001</v>
      </c>
      <c r="F38">
        <f t="shared" si="0"/>
        <v>-1.2785</v>
      </c>
      <c r="G38">
        <v>8</v>
      </c>
      <c r="H38">
        <v>12</v>
      </c>
    </row>
    <row r="40" spans="2:8" x14ac:dyDescent="0.2">
      <c r="B40">
        <f>AVERAGE(B2:B38)</f>
        <v>0.33029729729729729</v>
      </c>
      <c r="C40">
        <f t="shared" ref="C40:H40" si="1">AVERAGE(C2:C38)</f>
        <v>-0.24467567567567569</v>
      </c>
      <c r="D40">
        <f t="shared" si="1"/>
        <v>2.3729729729729716E-2</v>
      </c>
      <c r="E40">
        <f t="shared" si="1"/>
        <v>-6.3270270270270282E-2</v>
      </c>
      <c r="F40">
        <f t="shared" si="1"/>
        <v>1.1520270270270278E-2</v>
      </c>
      <c r="G40">
        <f t="shared" si="1"/>
        <v>16.297297297297298</v>
      </c>
      <c r="H40">
        <f t="shared" si="1"/>
        <v>3.6756756756756759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26"/>
  <sheetViews>
    <sheetView workbookViewId="0">
      <selection activeCell="A28" sqref="A28"/>
    </sheetView>
  </sheetViews>
  <sheetFormatPr baseColWidth="10" defaultColWidth="8.83203125" defaultRowHeight="16" x14ac:dyDescent="0.2"/>
  <sheetData>
    <row r="1" spans="1:17" x14ac:dyDescent="0.2">
      <c r="A1" s="76" t="s">
        <v>187</v>
      </c>
      <c r="B1" s="76"/>
      <c r="C1" s="76" t="s">
        <v>188</v>
      </c>
      <c r="D1" s="76"/>
      <c r="E1" s="76" t="s">
        <v>189</v>
      </c>
      <c r="F1" s="76"/>
      <c r="G1" s="76" t="s">
        <v>190</v>
      </c>
      <c r="H1" s="76"/>
      <c r="I1" s="76" t="s">
        <v>191</v>
      </c>
      <c r="J1" s="76"/>
      <c r="K1" s="76" t="s">
        <v>192</v>
      </c>
      <c r="L1" s="76"/>
      <c r="M1" s="76"/>
      <c r="N1" s="76"/>
      <c r="O1" s="76"/>
      <c r="P1" s="76"/>
      <c r="Q1" s="76"/>
    </row>
    <row r="2" spans="1:17" x14ac:dyDescent="0.2">
      <c r="A2" s="75">
        <v>0.80700000000000005</v>
      </c>
      <c r="B2" s="75">
        <v>0.81</v>
      </c>
      <c r="C2" s="75">
        <v>0.79</v>
      </c>
      <c r="D2" s="75">
        <v>-1.161</v>
      </c>
      <c r="E2" s="75">
        <v>0.73199999999999998</v>
      </c>
      <c r="F2" s="75">
        <v>0.86499999999999999</v>
      </c>
      <c r="G2" s="75">
        <v>0.48199999999999998</v>
      </c>
      <c r="H2" s="75">
        <v>-0.98</v>
      </c>
      <c r="I2" s="75">
        <v>0.70274999999999999</v>
      </c>
      <c r="J2" s="75">
        <v>-0.11650000000000001</v>
      </c>
      <c r="K2" s="75">
        <v>0</v>
      </c>
      <c r="L2" s="75">
        <v>4</v>
      </c>
    </row>
    <row r="3" spans="1:17" x14ac:dyDescent="0.2">
      <c r="A3" s="75">
        <v>1.0529999999999999</v>
      </c>
      <c r="B3" s="75">
        <v>0.82099999999999995</v>
      </c>
      <c r="C3" s="75">
        <v>-0.26</v>
      </c>
      <c r="D3" s="75">
        <v>0.25600000000000001</v>
      </c>
      <c r="E3" s="75">
        <v>0.51600000000000001</v>
      </c>
      <c r="F3" s="75">
        <v>0.36499999999999999</v>
      </c>
      <c r="G3" s="75">
        <v>0.13400000000000001</v>
      </c>
      <c r="H3" s="75">
        <v>0.32200000000000001</v>
      </c>
      <c r="I3" s="75">
        <v>0.36075000000000002</v>
      </c>
      <c r="J3" s="75">
        <v>0.441</v>
      </c>
      <c r="K3" s="75">
        <v>0</v>
      </c>
      <c r="L3" s="75">
        <v>4</v>
      </c>
    </row>
    <row r="4" spans="1:17" x14ac:dyDescent="0.2">
      <c r="A4" s="75">
        <v>0.65</v>
      </c>
      <c r="B4" s="75">
        <v>0.33100000000000002</v>
      </c>
      <c r="C4" s="75">
        <v>0.224</v>
      </c>
      <c r="D4" s="75">
        <v>-0.52600000000000002</v>
      </c>
      <c r="E4" s="75">
        <v>0.33300000000000002</v>
      </c>
      <c r="F4" s="75">
        <v>0.80100000000000005</v>
      </c>
      <c r="G4" s="75">
        <v>1.3169999999999999</v>
      </c>
      <c r="H4" s="75">
        <v>-1.361</v>
      </c>
      <c r="I4" s="75">
        <v>0.63100000000000001</v>
      </c>
      <c r="J4" s="75">
        <v>-0.18875</v>
      </c>
      <c r="K4" s="75">
        <v>1</v>
      </c>
      <c r="L4" s="75">
        <v>4</v>
      </c>
    </row>
    <row r="5" spans="1:17" x14ac:dyDescent="0.2">
      <c r="A5" s="75">
        <v>0.33</v>
      </c>
      <c r="B5" s="75">
        <v>-4.9000000000000002E-2</v>
      </c>
      <c r="C5" s="75">
        <v>-0.28000000000000003</v>
      </c>
      <c r="D5" s="75">
        <v>-1.2290000000000001</v>
      </c>
      <c r="E5" s="75">
        <v>-8.8999999999999996E-2</v>
      </c>
      <c r="F5" s="75">
        <v>-0.69899999999999995</v>
      </c>
      <c r="G5" s="75">
        <v>0.22700000000000001</v>
      </c>
      <c r="H5" s="75">
        <v>-0.68400000000000005</v>
      </c>
      <c r="I5" s="75">
        <v>4.7E-2</v>
      </c>
      <c r="J5" s="75">
        <v>-0.66525000000000001</v>
      </c>
      <c r="K5" s="75">
        <v>1</v>
      </c>
      <c r="L5" s="75">
        <v>4</v>
      </c>
    </row>
    <row r="6" spans="1:17" x14ac:dyDescent="0.2">
      <c r="A6" s="75">
        <v>-0.35699999999999998</v>
      </c>
      <c r="B6" s="75">
        <v>1.0589999999999999</v>
      </c>
      <c r="C6" s="75">
        <v>-1.3759999999999999</v>
      </c>
      <c r="D6" s="75">
        <v>-1.373</v>
      </c>
      <c r="E6" s="75">
        <v>-1.59</v>
      </c>
      <c r="F6" s="75">
        <v>-0.79500000000000004</v>
      </c>
      <c r="G6" s="75">
        <v>-1.1240000000000001</v>
      </c>
      <c r="H6" s="75">
        <v>-0.66</v>
      </c>
      <c r="I6" s="75">
        <v>-1.11175</v>
      </c>
      <c r="J6" s="75">
        <v>-0.44224999999999998</v>
      </c>
      <c r="K6" s="75">
        <v>2</v>
      </c>
      <c r="L6" s="75">
        <v>4</v>
      </c>
    </row>
    <row r="7" spans="1:17" x14ac:dyDescent="0.2">
      <c r="A7" s="75">
        <v>1.0509999999999999</v>
      </c>
      <c r="B7" s="75">
        <v>0.629</v>
      </c>
      <c r="C7" s="75">
        <v>0.50600000000000001</v>
      </c>
      <c r="D7" s="75">
        <v>0.38500000000000001</v>
      </c>
      <c r="E7" s="75">
        <v>0.82399999999999995</v>
      </c>
      <c r="F7" s="75">
        <v>0.30499999999999999</v>
      </c>
      <c r="G7" s="75">
        <v>0.61499999999999999</v>
      </c>
      <c r="H7" s="75">
        <v>0.29399999999999998</v>
      </c>
      <c r="I7" s="75">
        <v>0.749</v>
      </c>
      <c r="J7" s="75">
        <v>0.40325</v>
      </c>
      <c r="K7" s="75">
        <v>2</v>
      </c>
      <c r="L7" s="75">
        <v>4</v>
      </c>
    </row>
    <row r="8" spans="1:17" x14ac:dyDescent="0.2">
      <c r="A8" s="75">
        <v>-0.98799999999999999</v>
      </c>
      <c r="B8" s="75">
        <v>0.88200000000000001</v>
      </c>
      <c r="C8" s="75">
        <v>-1.5109999999999999</v>
      </c>
      <c r="D8" s="75">
        <v>-0.53700000000000003</v>
      </c>
      <c r="E8" s="75">
        <v>-0.79400000000000004</v>
      </c>
      <c r="F8" s="75">
        <v>0.82</v>
      </c>
      <c r="G8" s="75">
        <v>-0.71299999999999997</v>
      </c>
      <c r="H8" s="75">
        <v>1.002</v>
      </c>
      <c r="I8" s="75">
        <v>-1.0015000000000001</v>
      </c>
      <c r="J8" s="75">
        <v>0.54174999999999995</v>
      </c>
      <c r="K8" s="75">
        <v>2</v>
      </c>
      <c r="L8" s="75">
        <v>4</v>
      </c>
    </row>
    <row r="9" spans="1:17" x14ac:dyDescent="0.2">
      <c r="A9" s="75">
        <v>0.6</v>
      </c>
      <c r="B9" s="75">
        <v>0.47199999999999998</v>
      </c>
      <c r="C9" s="75">
        <v>-0.16300000000000001</v>
      </c>
      <c r="D9" s="75">
        <v>-0.184</v>
      </c>
      <c r="E9" s="75">
        <v>5.1999999999999998E-2</v>
      </c>
      <c r="F9" s="75">
        <v>-0.47099999999999997</v>
      </c>
      <c r="G9" s="75">
        <v>-0.16500000000000001</v>
      </c>
      <c r="H9" s="75">
        <v>-0.154</v>
      </c>
      <c r="I9" s="75">
        <v>8.1000000000000003E-2</v>
      </c>
      <c r="J9" s="75">
        <v>-8.4250000000000005E-2</v>
      </c>
      <c r="K9" s="75">
        <v>2</v>
      </c>
      <c r="L9" s="75">
        <v>4</v>
      </c>
    </row>
    <row r="10" spans="1:17" x14ac:dyDescent="0.2">
      <c r="A10" s="75">
        <v>0.215</v>
      </c>
      <c r="B10" s="75">
        <v>-1.022</v>
      </c>
      <c r="C10" s="75">
        <v>-5.5E-2</v>
      </c>
      <c r="D10" s="75">
        <v>-1.004</v>
      </c>
      <c r="E10" s="75">
        <v>-0.37</v>
      </c>
      <c r="F10" s="75">
        <v>-0.38900000000000001</v>
      </c>
      <c r="G10" s="75">
        <v>0.192</v>
      </c>
      <c r="H10" s="75">
        <v>-0.621</v>
      </c>
      <c r="I10" s="75">
        <v>-4.4999999999999997E-3</v>
      </c>
      <c r="J10" s="75">
        <v>-0.75900000000000001</v>
      </c>
      <c r="K10" s="75">
        <v>2</v>
      </c>
      <c r="L10" s="75">
        <v>5</v>
      </c>
    </row>
    <row r="11" spans="1:17" x14ac:dyDescent="0.2">
      <c r="A11" s="75">
        <v>0.29399999999999998</v>
      </c>
      <c r="B11" s="75">
        <v>0.25600000000000001</v>
      </c>
      <c r="C11" s="75">
        <v>6.0999999999999999E-2</v>
      </c>
      <c r="D11" s="75">
        <v>-0.19800000000000001</v>
      </c>
      <c r="E11" s="75">
        <v>0</v>
      </c>
      <c r="F11" s="75">
        <v>-4.2000000000000003E-2</v>
      </c>
      <c r="G11" s="75">
        <v>0.313</v>
      </c>
      <c r="H11" s="75">
        <v>-0.11</v>
      </c>
      <c r="I11" s="75">
        <v>0.16700000000000001</v>
      </c>
      <c r="J11" s="75">
        <v>-2.35E-2</v>
      </c>
      <c r="K11" s="75">
        <v>2</v>
      </c>
      <c r="L11" s="75">
        <v>5</v>
      </c>
    </row>
    <row r="12" spans="1:17" x14ac:dyDescent="0.2">
      <c r="A12" s="75">
        <v>1.341</v>
      </c>
      <c r="B12" s="75">
        <v>-1.37</v>
      </c>
      <c r="C12" s="75">
        <v>-2.1000000000000001E-2</v>
      </c>
      <c r="D12" s="75">
        <v>-1.0920000000000001</v>
      </c>
      <c r="E12" s="75">
        <v>0.35</v>
      </c>
      <c r="F12" s="75">
        <v>1.0169999999999999</v>
      </c>
      <c r="G12" s="75">
        <v>0.50700000000000001</v>
      </c>
      <c r="H12" s="75">
        <v>-0.11899999999999999</v>
      </c>
      <c r="I12" s="75">
        <v>0.54425000000000001</v>
      </c>
      <c r="J12" s="75">
        <v>-0.39100000000000001</v>
      </c>
      <c r="K12" s="75">
        <v>2</v>
      </c>
      <c r="L12" s="75">
        <v>5</v>
      </c>
    </row>
    <row r="13" spans="1:17" x14ac:dyDescent="0.2">
      <c r="A13" s="75">
        <v>-0.33700000000000002</v>
      </c>
      <c r="B13" s="75">
        <v>-5.6000000000000001E-2</v>
      </c>
      <c r="C13" s="75">
        <v>-1.32</v>
      </c>
      <c r="D13" s="75">
        <v>-0.14599999999999999</v>
      </c>
      <c r="E13" s="75">
        <v>-1.258</v>
      </c>
      <c r="F13" s="75">
        <v>1E-3</v>
      </c>
      <c r="G13" s="75">
        <v>-0.80200000000000005</v>
      </c>
      <c r="H13" s="75">
        <v>8.6999999999999994E-2</v>
      </c>
      <c r="I13" s="75">
        <v>-0.92925000000000002</v>
      </c>
      <c r="J13" s="75">
        <v>-2.8500000000000001E-2</v>
      </c>
      <c r="K13" s="75">
        <v>3</v>
      </c>
      <c r="L13" s="75">
        <v>5</v>
      </c>
    </row>
    <row r="14" spans="1:17" x14ac:dyDescent="0.2">
      <c r="A14" s="75">
        <v>0.85099999999999998</v>
      </c>
      <c r="B14" s="75">
        <v>0.44400000000000001</v>
      </c>
      <c r="C14" s="75">
        <v>0.45900000000000002</v>
      </c>
      <c r="D14" s="75">
        <v>0.60099999999999998</v>
      </c>
      <c r="E14" s="75">
        <v>0.22600000000000001</v>
      </c>
      <c r="F14" s="75">
        <v>0.497</v>
      </c>
      <c r="G14" s="75">
        <v>5.5E-2</v>
      </c>
      <c r="H14" s="75">
        <v>-0.52900000000000003</v>
      </c>
      <c r="I14" s="75">
        <v>0.39774999999999999</v>
      </c>
      <c r="J14" s="75">
        <v>0.25324999999999998</v>
      </c>
      <c r="K14" s="75">
        <v>3</v>
      </c>
      <c r="L14" s="75">
        <v>5</v>
      </c>
    </row>
    <row r="15" spans="1:17" x14ac:dyDescent="0.2">
      <c r="A15" s="75">
        <v>-0.42599999999999999</v>
      </c>
      <c r="B15" s="75">
        <v>0.65200000000000002</v>
      </c>
      <c r="C15" s="75">
        <v>-0.60899999999999999</v>
      </c>
      <c r="D15" s="75">
        <v>1.5289999999999999</v>
      </c>
      <c r="E15" s="75">
        <v>-0.63800000000000001</v>
      </c>
      <c r="F15" s="75">
        <v>1.5620000000000001</v>
      </c>
      <c r="G15" s="75">
        <v>-0.27700000000000002</v>
      </c>
      <c r="H15" s="75">
        <v>9.5000000000000001E-2</v>
      </c>
      <c r="I15" s="75">
        <v>-0.48749999999999999</v>
      </c>
      <c r="J15" s="75">
        <v>0.95950000000000002</v>
      </c>
      <c r="K15" s="75">
        <v>3</v>
      </c>
      <c r="L15" s="75">
        <v>6</v>
      </c>
    </row>
    <row r="16" spans="1:17" x14ac:dyDescent="0.2">
      <c r="A16" s="75">
        <v>0.45900000000000002</v>
      </c>
      <c r="B16" s="75">
        <v>-1.206</v>
      </c>
      <c r="C16" s="75">
        <v>4.2000000000000003E-2</v>
      </c>
      <c r="D16" s="75">
        <v>-1.3819999999999999</v>
      </c>
      <c r="E16" s="75">
        <v>6.7000000000000004E-2</v>
      </c>
      <c r="F16" s="75">
        <v>-1.4710000000000001</v>
      </c>
      <c r="G16" s="75">
        <v>0.49099999999999999</v>
      </c>
      <c r="H16" s="75">
        <v>-1.002</v>
      </c>
      <c r="I16" s="75">
        <v>0.26474999999999999</v>
      </c>
      <c r="J16" s="75">
        <v>-1.26525</v>
      </c>
      <c r="K16" s="75">
        <v>3</v>
      </c>
      <c r="L16" s="75">
        <v>7</v>
      </c>
    </row>
    <row r="17" spans="1:17" x14ac:dyDescent="0.2">
      <c r="A17" s="75">
        <v>0.69699999999999995</v>
      </c>
      <c r="B17" s="75">
        <v>0.82</v>
      </c>
      <c r="C17" s="75">
        <v>0.34300000000000003</v>
      </c>
      <c r="D17" s="75">
        <v>0.504</v>
      </c>
      <c r="E17" s="75">
        <v>-0.17399999999999999</v>
      </c>
      <c r="F17" s="75">
        <v>0.48299999999999998</v>
      </c>
      <c r="G17" s="75">
        <v>4.7E-2</v>
      </c>
      <c r="H17" s="75">
        <v>0.39800000000000002</v>
      </c>
      <c r="I17" s="75">
        <v>0.22825000000000001</v>
      </c>
      <c r="J17" s="75">
        <v>0.55125000000000002</v>
      </c>
      <c r="K17" s="75">
        <v>3</v>
      </c>
      <c r="L17" s="75">
        <v>7</v>
      </c>
    </row>
    <row r="18" spans="1:17" x14ac:dyDescent="0.2">
      <c r="A18" s="75">
        <v>0.61699999999999999</v>
      </c>
      <c r="B18" s="75">
        <v>0.72</v>
      </c>
      <c r="C18" s="75">
        <v>-0.47799999999999998</v>
      </c>
      <c r="D18" s="75">
        <v>0.113</v>
      </c>
      <c r="E18" s="75">
        <v>0.62</v>
      </c>
      <c r="F18" s="75">
        <v>-5.8000000000000003E-2</v>
      </c>
      <c r="G18" s="75">
        <v>0.73199999999999998</v>
      </c>
      <c r="H18" s="75">
        <v>-0.246</v>
      </c>
      <c r="I18" s="75">
        <v>0.37275000000000003</v>
      </c>
      <c r="J18" s="75">
        <v>0.13225000000000001</v>
      </c>
      <c r="K18" s="75">
        <v>3</v>
      </c>
      <c r="L18" s="75">
        <v>7</v>
      </c>
    </row>
    <row r="19" spans="1:17" x14ac:dyDescent="0.2">
      <c r="A19" s="75">
        <v>1.05</v>
      </c>
      <c r="B19" s="75">
        <v>-0.80500000000000005</v>
      </c>
      <c r="C19" s="75">
        <v>0.16400000000000001</v>
      </c>
      <c r="D19" s="75">
        <v>-1.272</v>
      </c>
      <c r="E19" s="75">
        <v>0.621</v>
      </c>
      <c r="F19" s="75">
        <v>-1.5820000000000001</v>
      </c>
      <c r="G19" s="75">
        <v>0.625</v>
      </c>
      <c r="H19" s="75">
        <v>-1.4550000000000001</v>
      </c>
      <c r="I19" s="75">
        <v>0.61499999999999999</v>
      </c>
      <c r="J19" s="75">
        <v>-1.2785</v>
      </c>
      <c r="K19" s="75">
        <v>3</v>
      </c>
      <c r="L19" s="75">
        <v>12</v>
      </c>
    </row>
    <row r="20" spans="1:17" x14ac:dyDescent="0.2">
      <c r="A20" s="75">
        <v>0.92600000000000005</v>
      </c>
      <c r="B20" s="75"/>
      <c r="C20" s="75">
        <v>1.147</v>
      </c>
      <c r="D20" s="75"/>
      <c r="E20" s="75">
        <v>0.24099999999999999</v>
      </c>
      <c r="F20" s="75"/>
      <c r="G20" s="75">
        <v>0.72599999999999998</v>
      </c>
      <c r="H20" s="75"/>
      <c r="I20" s="75">
        <v>0.76</v>
      </c>
      <c r="J20" s="75"/>
      <c r="K20" s="75">
        <v>3</v>
      </c>
      <c r="L20" s="75"/>
      <c r="M20" s="75"/>
      <c r="N20" s="75"/>
      <c r="O20" s="75"/>
      <c r="P20" s="75"/>
      <c r="Q20" s="75"/>
    </row>
    <row r="22" spans="1:17" x14ac:dyDescent="0.2">
      <c r="A22">
        <f>AVERAGE(A2:A20)</f>
        <v>0.46489473684210519</v>
      </c>
      <c r="B22">
        <f t="shared" ref="B22:J22" si="0">AVERAGE(B2:B20)</f>
        <v>0.18822222222222218</v>
      </c>
      <c r="C22">
        <f t="shared" si="0"/>
        <v>-0.12300000000000004</v>
      </c>
      <c r="D22">
        <f t="shared" si="0"/>
        <v>-0.37311111111111123</v>
      </c>
      <c r="E22">
        <f t="shared" si="0"/>
        <v>-1.7421052631578976E-2</v>
      </c>
      <c r="F22">
        <f t="shared" si="0"/>
        <v>6.7166666666666652E-2</v>
      </c>
      <c r="G22">
        <f t="shared" si="0"/>
        <v>0.17799999999999999</v>
      </c>
      <c r="H22">
        <f t="shared" si="0"/>
        <v>-0.31794444444444436</v>
      </c>
      <c r="I22">
        <f t="shared" si="0"/>
        <v>0.12561842105263157</v>
      </c>
      <c r="J22">
        <f t="shared" si="0"/>
        <v>-0.10891666666666666</v>
      </c>
    </row>
    <row r="25" spans="1:17" x14ac:dyDescent="0.2">
      <c r="A25" s="81" t="s">
        <v>187</v>
      </c>
      <c r="B25" s="81"/>
      <c r="C25" s="81" t="s">
        <v>188</v>
      </c>
      <c r="D25" s="81"/>
      <c r="E25" s="81" t="s">
        <v>189</v>
      </c>
      <c r="F25" s="81"/>
      <c r="G25" s="81" t="s">
        <v>190</v>
      </c>
      <c r="H25" s="81"/>
      <c r="I25" s="81" t="s">
        <v>191</v>
      </c>
      <c r="J25" s="81"/>
    </row>
    <row r="26" spans="1:17" x14ac:dyDescent="0.2">
      <c r="A26">
        <v>0.46489473684210519</v>
      </c>
      <c r="B26">
        <v>0.18822222222222218</v>
      </c>
      <c r="C26">
        <v>-0.12300000000000004</v>
      </c>
      <c r="D26">
        <v>-0.37311111111111123</v>
      </c>
      <c r="E26">
        <v>-1.7421052631578976E-2</v>
      </c>
      <c r="F26">
        <v>6.7166666666666652E-2</v>
      </c>
      <c r="G26">
        <v>0.17799999999999999</v>
      </c>
      <c r="H26">
        <v>-0.31794444444444436</v>
      </c>
      <c r="I26">
        <v>0.12561842105263157</v>
      </c>
      <c r="J26">
        <v>-0.10891666666666666</v>
      </c>
    </row>
  </sheetData>
  <mergeCells count="5">
    <mergeCell ref="A25:B25"/>
    <mergeCell ref="C25:D25"/>
    <mergeCell ref="E25:F25"/>
    <mergeCell ref="G25:H25"/>
    <mergeCell ref="I25:J25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7"/>
  <sheetViews>
    <sheetView tabSelected="1" workbookViewId="0">
      <selection activeCell="F31" sqref="F31"/>
    </sheetView>
  </sheetViews>
  <sheetFormatPr baseColWidth="10" defaultColWidth="8.83203125" defaultRowHeight="16" x14ac:dyDescent="0.2"/>
  <cols>
    <col min="1" max="1" width="27.1640625" customWidth="1"/>
    <col min="2" max="2" width="15.33203125" customWidth="1"/>
    <col min="3" max="3" width="14" customWidth="1"/>
    <col min="4" max="4" width="13.83203125" customWidth="1"/>
    <col min="5" max="5" width="14.6640625" customWidth="1"/>
    <col min="6" max="6" width="15.1640625" customWidth="1"/>
    <col min="7" max="7" width="15.33203125" customWidth="1"/>
    <col min="9" max="9" width="15.1640625" customWidth="1"/>
    <col min="10" max="10" width="14.6640625" customWidth="1"/>
    <col min="11" max="11" width="14" customWidth="1"/>
  </cols>
  <sheetData>
    <row r="1" spans="1:11" x14ac:dyDescent="0.2">
      <c r="A1" s="76"/>
      <c r="B1" s="76" t="s">
        <v>187</v>
      </c>
      <c r="C1" s="76"/>
      <c r="D1" s="76" t="s">
        <v>188</v>
      </c>
      <c r="E1" s="76"/>
      <c r="F1" s="76" t="s">
        <v>189</v>
      </c>
      <c r="G1" s="76"/>
      <c r="H1" s="76" t="s">
        <v>190</v>
      </c>
      <c r="I1" s="76"/>
      <c r="J1" s="76" t="s">
        <v>191</v>
      </c>
      <c r="K1" s="76"/>
    </row>
    <row r="2" spans="1:11" x14ac:dyDescent="0.2">
      <c r="A2" s="77" t="s">
        <v>193</v>
      </c>
      <c r="B2" s="75">
        <v>0</v>
      </c>
      <c r="C2" s="75">
        <v>0</v>
      </c>
      <c r="D2" s="75">
        <v>0</v>
      </c>
      <c r="E2" s="75">
        <v>0</v>
      </c>
      <c r="F2" s="75">
        <v>0</v>
      </c>
      <c r="G2" s="75">
        <v>0</v>
      </c>
      <c r="H2" s="75">
        <v>0</v>
      </c>
      <c r="I2" s="75">
        <v>0</v>
      </c>
      <c r="J2" s="75">
        <v>0</v>
      </c>
      <c r="K2" s="75">
        <v>0</v>
      </c>
    </row>
    <row r="3" spans="1:11" x14ac:dyDescent="0.2">
      <c r="A3" s="77" t="s">
        <v>194</v>
      </c>
      <c r="B3" s="75">
        <v>0.46489999999999998</v>
      </c>
      <c r="C3" s="75">
        <v>0.18820000000000001</v>
      </c>
      <c r="D3" s="75">
        <v>-0.123</v>
      </c>
      <c r="E3" s="75">
        <v>-0.37309999999999999</v>
      </c>
      <c r="F3" s="75">
        <v>-1.7420000000000001E-2</v>
      </c>
      <c r="G3" s="75">
        <v>6.7169999999999994E-2</v>
      </c>
      <c r="H3" s="75">
        <v>0.17799999999999999</v>
      </c>
      <c r="I3" s="75">
        <v>-0.31790000000000002</v>
      </c>
      <c r="J3" s="75">
        <v>0.12559999999999999</v>
      </c>
      <c r="K3" s="75">
        <v>-0.1089</v>
      </c>
    </row>
    <row r="4" spans="1:11" x14ac:dyDescent="0.2">
      <c r="A4" s="77" t="s">
        <v>195</v>
      </c>
      <c r="B4" s="75">
        <v>19</v>
      </c>
      <c r="C4" s="75">
        <v>18</v>
      </c>
      <c r="D4" s="75">
        <v>19</v>
      </c>
      <c r="E4" s="75">
        <v>18</v>
      </c>
      <c r="F4" s="75">
        <v>19</v>
      </c>
      <c r="G4" s="75">
        <v>18</v>
      </c>
      <c r="H4" s="75">
        <v>19</v>
      </c>
      <c r="I4" s="75">
        <v>18</v>
      </c>
      <c r="J4" s="75">
        <v>19</v>
      </c>
      <c r="K4" s="75">
        <v>18</v>
      </c>
    </row>
    <row r="5" spans="1:11" x14ac:dyDescent="0.2">
      <c r="A5" s="77"/>
      <c r="B5" s="75"/>
      <c r="C5" s="75"/>
      <c r="D5" s="75"/>
      <c r="E5" s="75"/>
      <c r="F5" s="75"/>
      <c r="G5" s="75"/>
      <c r="H5" s="75"/>
      <c r="I5" s="75"/>
      <c r="J5" s="75"/>
      <c r="K5" s="75"/>
    </row>
    <row r="6" spans="1:11" x14ac:dyDescent="0.2">
      <c r="A6" s="77" t="s">
        <v>196</v>
      </c>
      <c r="B6" s="75"/>
      <c r="C6" s="75"/>
      <c r="D6" s="75"/>
      <c r="E6" s="75"/>
      <c r="F6" s="75"/>
      <c r="G6" s="75"/>
      <c r="H6" s="75"/>
      <c r="I6" s="75"/>
      <c r="J6" s="75"/>
      <c r="K6" s="75"/>
    </row>
    <row r="7" spans="1:11" x14ac:dyDescent="0.2">
      <c r="A7" s="77" t="s">
        <v>197</v>
      </c>
      <c r="B7" s="75" t="s">
        <v>198</v>
      </c>
      <c r="C7" s="75" t="s">
        <v>199</v>
      </c>
      <c r="D7" s="75" t="s">
        <v>200</v>
      </c>
      <c r="E7" s="75" t="s">
        <v>201</v>
      </c>
      <c r="F7" s="75" t="s">
        <v>202</v>
      </c>
      <c r="G7" s="75" t="s">
        <v>203</v>
      </c>
      <c r="H7" s="75" t="s">
        <v>204</v>
      </c>
      <c r="I7" s="75" t="s">
        <v>205</v>
      </c>
      <c r="J7" s="75" t="s">
        <v>206</v>
      </c>
      <c r="K7" s="75" t="s">
        <v>207</v>
      </c>
    </row>
    <row r="8" spans="1:11" x14ac:dyDescent="0.2">
      <c r="A8" s="77" t="s">
        <v>208</v>
      </c>
      <c r="B8" s="75">
        <v>3.8999999999999998E-3</v>
      </c>
      <c r="C8" s="75">
        <v>0.31769999999999998</v>
      </c>
      <c r="D8" s="75">
        <v>0.45850000000000002</v>
      </c>
      <c r="E8" s="75">
        <v>7.46E-2</v>
      </c>
      <c r="F8" s="75">
        <v>0.91010000000000002</v>
      </c>
      <c r="G8" s="75">
        <v>0.74199999999999999</v>
      </c>
      <c r="H8" s="75">
        <v>0.2104</v>
      </c>
      <c r="I8" s="75">
        <v>5.3199999999999997E-2</v>
      </c>
      <c r="J8" s="75">
        <v>0.36809999999999998</v>
      </c>
      <c r="K8" s="75">
        <v>0.46179999999999999</v>
      </c>
    </row>
    <row r="9" spans="1:11" x14ac:dyDescent="0.2">
      <c r="A9" s="77" t="s">
        <v>209</v>
      </c>
      <c r="B9" s="75" t="s">
        <v>185</v>
      </c>
      <c r="C9" s="75" t="s">
        <v>184</v>
      </c>
      <c r="D9" s="75" t="s">
        <v>184</v>
      </c>
      <c r="E9" s="75" t="s">
        <v>184</v>
      </c>
      <c r="F9" s="75" t="s">
        <v>184</v>
      </c>
      <c r="G9" s="75" t="s">
        <v>184</v>
      </c>
      <c r="H9" s="75" t="s">
        <v>184</v>
      </c>
      <c r="I9" s="75" t="s">
        <v>184</v>
      </c>
      <c r="J9" s="75" t="s">
        <v>184</v>
      </c>
      <c r="K9" s="75" t="s">
        <v>184</v>
      </c>
    </row>
    <row r="10" spans="1:11" x14ac:dyDescent="0.2">
      <c r="A10" s="77" t="s">
        <v>210</v>
      </c>
      <c r="B10" s="75" t="s">
        <v>211</v>
      </c>
      <c r="C10" s="75" t="s">
        <v>212</v>
      </c>
      <c r="D10" s="75" t="s">
        <v>212</v>
      </c>
      <c r="E10" s="75" t="s">
        <v>212</v>
      </c>
      <c r="F10" s="75" t="s">
        <v>212</v>
      </c>
      <c r="G10" s="75" t="s">
        <v>212</v>
      </c>
      <c r="H10" s="75" t="s">
        <v>212</v>
      </c>
      <c r="I10" s="75" t="s">
        <v>212</v>
      </c>
      <c r="J10" s="75" t="s">
        <v>212</v>
      </c>
      <c r="K10" s="75" t="s">
        <v>212</v>
      </c>
    </row>
    <row r="11" spans="1:11" x14ac:dyDescent="0.2">
      <c r="A11" s="77"/>
      <c r="B11" s="75"/>
      <c r="C11" s="75"/>
      <c r="D11" s="75"/>
      <c r="E11" s="75"/>
      <c r="F11" s="75"/>
      <c r="G11" s="75"/>
      <c r="H11" s="75"/>
      <c r="I11" s="75"/>
      <c r="J11" s="75"/>
      <c r="K11" s="75"/>
    </row>
    <row r="12" spans="1:11" x14ac:dyDescent="0.2">
      <c r="A12" s="77" t="s">
        <v>213</v>
      </c>
      <c r="B12" s="75"/>
      <c r="C12" s="75"/>
      <c r="D12" s="75"/>
      <c r="E12" s="75"/>
      <c r="F12" s="75"/>
      <c r="G12" s="75"/>
      <c r="H12" s="75"/>
      <c r="I12" s="75"/>
      <c r="J12" s="75"/>
      <c r="K12" s="75"/>
    </row>
    <row r="13" spans="1:11" x14ac:dyDescent="0.2">
      <c r="A13" s="77" t="s">
        <v>214</v>
      </c>
      <c r="B13" s="75">
        <v>0.46489999999999998</v>
      </c>
      <c r="C13" s="75">
        <v>0.18820000000000001</v>
      </c>
      <c r="D13" s="75">
        <v>-0.123</v>
      </c>
      <c r="E13" s="75">
        <v>-0.37309999999999999</v>
      </c>
      <c r="F13" s="75">
        <v>-1.7420000000000001E-2</v>
      </c>
      <c r="G13" s="75">
        <v>6.7169999999999994E-2</v>
      </c>
      <c r="H13" s="75">
        <v>0.17799999999999999</v>
      </c>
      <c r="I13" s="75">
        <v>-0.31790000000000002</v>
      </c>
      <c r="J13" s="75">
        <v>0.12559999999999999</v>
      </c>
      <c r="K13" s="75">
        <v>-0.1089</v>
      </c>
    </row>
    <row r="14" spans="1:11" x14ac:dyDescent="0.2">
      <c r="A14" s="77" t="s">
        <v>215</v>
      </c>
      <c r="B14" s="75">
        <v>0.6119</v>
      </c>
      <c r="C14" s="75">
        <v>0.77569999999999995</v>
      </c>
      <c r="D14" s="75">
        <v>0.70760000000000001</v>
      </c>
      <c r="E14" s="75">
        <v>0.83330000000000004</v>
      </c>
      <c r="F14" s="75">
        <v>0.6633</v>
      </c>
      <c r="G14" s="75">
        <v>0.85150000000000003</v>
      </c>
      <c r="H14" s="75">
        <v>0.59740000000000004</v>
      </c>
      <c r="I14" s="75">
        <v>0.64910000000000001</v>
      </c>
      <c r="J14" s="75">
        <v>0.59309999999999996</v>
      </c>
      <c r="K14" s="75">
        <v>0.61370000000000002</v>
      </c>
    </row>
    <row r="15" spans="1:11" x14ac:dyDescent="0.2">
      <c r="A15" s="77" t="s">
        <v>216</v>
      </c>
      <c r="B15" s="75">
        <v>0.1404</v>
      </c>
      <c r="C15" s="75">
        <v>0.18279999999999999</v>
      </c>
      <c r="D15" s="75">
        <v>0.1623</v>
      </c>
      <c r="E15" s="75">
        <v>0.19639999999999999</v>
      </c>
      <c r="F15" s="75">
        <v>0.1522</v>
      </c>
      <c r="G15" s="75">
        <v>0.20069999999999999</v>
      </c>
      <c r="H15" s="75">
        <v>0.13700000000000001</v>
      </c>
      <c r="I15" s="75">
        <v>0.153</v>
      </c>
      <c r="J15" s="75">
        <v>0.1361</v>
      </c>
      <c r="K15" s="75">
        <v>0.1447</v>
      </c>
    </row>
    <row r="16" spans="1:11" x14ac:dyDescent="0.2">
      <c r="A16" s="77" t="s">
        <v>217</v>
      </c>
      <c r="B16" s="75" t="s">
        <v>218</v>
      </c>
      <c r="C16" s="75" t="s">
        <v>219</v>
      </c>
      <c r="D16" s="75" t="s">
        <v>220</v>
      </c>
      <c r="E16" s="75" t="s">
        <v>221</v>
      </c>
      <c r="F16" s="75" t="s">
        <v>222</v>
      </c>
      <c r="G16" s="75" t="s">
        <v>223</v>
      </c>
      <c r="H16" s="75" t="s">
        <v>224</v>
      </c>
      <c r="I16" s="75" t="s">
        <v>225</v>
      </c>
      <c r="J16" s="75" t="s">
        <v>226</v>
      </c>
      <c r="K16" s="75" t="s">
        <v>227</v>
      </c>
    </row>
    <row r="17" spans="1:11" x14ac:dyDescent="0.2">
      <c r="A17" s="77" t="s">
        <v>228</v>
      </c>
      <c r="B17" s="75">
        <v>0.37859999999999999</v>
      </c>
      <c r="C17" s="75">
        <v>5.8689999999999999E-2</v>
      </c>
      <c r="D17" s="75">
        <v>3.091E-2</v>
      </c>
      <c r="E17" s="75">
        <v>0.17510000000000001</v>
      </c>
      <c r="F17" s="75">
        <v>7.2769999999999996E-4</v>
      </c>
      <c r="G17" s="75">
        <v>6.5440000000000003E-3</v>
      </c>
      <c r="H17" s="75">
        <v>8.5690000000000002E-2</v>
      </c>
      <c r="I17" s="75">
        <v>0.2026</v>
      </c>
      <c r="J17" s="75">
        <v>4.521E-2</v>
      </c>
      <c r="K17" s="75">
        <v>3.227E-2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Plan2</vt:lpstr>
      <vt:lpstr>Plan1</vt:lpstr>
      <vt:lpstr>Plan3</vt:lpstr>
      <vt:lpstr>Plan4</vt:lpstr>
      <vt:lpstr>Plan5</vt:lpstr>
      <vt:lpstr>Plan6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MAURO REZENDE</dc:creator>
  <cp:lastModifiedBy>Ian Hussey</cp:lastModifiedBy>
  <dcterms:created xsi:type="dcterms:W3CDTF">2017-09-26T20:33:39Z</dcterms:created>
  <dcterms:modified xsi:type="dcterms:W3CDTF">2023-03-21T16:41:04Z</dcterms:modified>
</cp:coreProperties>
</file>