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Ian-Hussey/git/verification_zhao_et_al_2023/data/raw/"/>
    </mc:Choice>
  </mc:AlternateContent>
  <xr:revisionPtr revIDLastSave="0" documentId="13_ncr:1_{94F243B7-B550-5540-9126-C9A5D7DE6D46}" xr6:coauthVersionLast="47" xr6:coauthVersionMax="47" xr10:uidLastSave="{00000000-0000-0000-0000-000000000000}"/>
  <bookViews>
    <workbookView xWindow="1320" yWindow="500" windowWidth="24580" windowHeight="18380" activeTab="1" xr2:uid="{6C13305E-F56E-F543-B315-2D77D63C8F92}"/>
  </bookViews>
  <sheets>
    <sheet name="original" sheetId="3" r:id="rId1"/>
    <sheet name="reextracted" sheetId="4" r:id="rId2"/>
    <sheet name="all"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F12" i="4"/>
  <c r="C12" i="4"/>
  <c r="F7" i="4"/>
  <c r="F9" i="1"/>
  <c r="C9" i="1"/>
  <c r="C15" i="1"/>
  <c r="F15" i="1"/>
  <c r="F16" i="1"/>
  <c r="C16" i="1"/>
</calcChain>
</file>

<file path=xl/sharedStrings.xml><?xml version="1.0" encoding="utf-8"?>
<sst xmlns="http://schemas.openxmlformats.org/spreadsheetml/2006/main" count="193" uniqueCount="55">
  <si>
    <t>Situ Yuyi 2022</t>
  </si>
  <si>
    <t>Shima Tamannaei Far 2017</t>
  </si>
  <si>
    <t>Ren Zhihong 2012</t>
  </si>
  <si>
    <t>Mehdi Zemestani 2020</t>
  </si>
  <si>
    <t>Lappalainen 2015</t>
  </si>
  <si>
    <t>Chunxiao Zhao 2022</t>
  </si>
  <si>
    <t>Chen Juan 2021</t>
  </si>
  <si>
    <t>study</t>
  </si>
  <si>
    <t>mean_exp</t>
  </si>
  <si>
    <t>sd_exp</t>
  </si>
  <si>
    <t>n_exp</t>
  </si>
  <si>
    <t>mean_control</t>
  </si>
  <si>
    <t>sd_control</t>
  </si>
  <si>
    <t>n_control</t>
  </si>
  <si>
    <t>Louise Hayes 2011</t>
  </si>
  <si>
    <t>A-Tjak 2018</t>
  </si>
  <si>
    <t>Wendy T. M. Pots 2016</t>
  </si>
  <si>
    <t>Ernst T. Bohlmeijer 2011</t>
  </si>
  <si>
    <t>outcome_measure</t>
  </si>
  <si>
    <t>HDRS-17</t>
  </si>
  <si>
    <t>BDI-II</t>
  </si>
  <si>
    <t>CES-D</t>
  </si>
  <si>
    <t>HAM-D</t>
  </si>
  <si>
    <t>SDS</t>
  </si>
  <si>
    <t>RADS-2</t>
  </si>
  <si>
    <t>QIDS</t>
  </si>
  <si>
    <t>notes</t>
  </si>
  <si>
    <t>source</t>
  </si>
  <si>
    <t>Hussey extracted</t>
  </si>
  <si>
    <t>Zhao unchecked</t>
  </si>
  <si>
    <t>d</t>
  </si>
  <si>
    <t>checked, correct</t>
  </si>
  <si>
    <t>19. Zemestani M, Mozaffari S. Acceptance and commitment therapy for the treatment of depression in persons with physical disability: a randomized controlled trial. Clin Rehabil. 2020;34(7):938–47. https://doi.org/10.1177/ 0269215520923135.</t>
  </si>
  <si>
    <t>20. Far ST, Gharraee B, Birashk B. Effectiveness of acceptance and commitment therapy and cognitive therapy in patients with major depressive disorder. Iran J Psychiatry Behav Sci. 2017;11(4):e3459. https://doi.org/10. 5812/ijpbs.3459.</t>
  </si>
  <si>
    <t>21. A-Tjak JGL, Morina N, Topper M, Emmelkamp PMG. Randomized controlled trial in routine clinical practice comparing acceptance and commitment therapy with cognitive behavioral therapy for the treatment of major depressive disorder. Psychother Psychosom. 2018; 87(3):154–63.</t>
  </si>
  <si>
    <t>22. Ren ZH. ACT-based computerized treatment for depression: effects, optimal matching, and mechanisms. China: Central China Normal University; 2012.</t>
  </si>
  <si>
    <t>23. Lappalainen P, Langrial S, Oinas-Kukkonen H, Tolvanen A, Lappalainen R. Web-based acceptance and commitment therapy for depressive symptoms with minimal support. Behav Modif. 2015. https://doi.org/10.1177/0145445515598142</t>
  </si>
  <si>
    <t>24. Pots Wendy TM, Martine F, Meulenbeek Peter AM, ten Klooster PM, Schreurs Karlein MG, Bohlmeijer Ernst T. Acceptance and commitment therapy as a web-based intervention for depressive symptoms: randomised controlled trial. Br J Psychiatry. 2016. https://doi.org/10.1192/bjp.bp.114.146068</t>
  </si>
  <si>
    <t>25. Zhao C, Wampold BE, Ren Z, Zhang L, Jiang G. The efficacy and optimal matching of an Internet-based acceptance and commitment therapy intervention for depressive symptoms among university students: a randomized controlled trial in China. J Clin Psychol. 2022;78(7):1354–75. https://doi.org/10.1002/jclp.23329</t>
  </si>
  <si>
    <t>26. Situ YY. Effect of acceptance and commitment therapy on adolescent patients with depression. Chin Foreign Med Res. 2022;20(03):97–100. https://doi.org/10.14033/j.cnki.cfmr.2022.03.026</t>
  </si>
  <si>
    <t>27. Bohlmeijer ET, Fledderus M, Rokx TA, Pieterse ME. Efficacy of an early intervention based on acceptance and commitment therapy for adults with depressive symptomatology: evaluation in a randomized controlled trial. Behav Res Ther. 2011. https://doi.org/10.1016/j.brat.2010.10.003</t>
  </si>
  <si>
    <t>28. Hayes L, Boyd CP, Sewell J. Acceptance and Commitment Therapy for the Treatment of Adolescent Depression: A Pilot Study in a Psychiatric Outpatient Setting. Mindfulness. 2011. https://doi.org/10.1007/ s12671-011-0046-5.</t>
  </si>
  <si>
    <t>reference</t>
  </si>
  <si>
    <t>18. Chen J, Gao Y, Yuan XJ, Wu J. Analysis of the effect of acceptance and commitment therapy in the psychological nursing application of patients with depression. Psychol Monthly. 2021;16(14):49–50. https://doi.org/10.19738/j.cnki.psy.2021.14.020.</t>
  </si>
  <si>
    <t>Zhao checked error</t>
  </si>
  <si>
    <t>Zhao checked correct</t>
  </si>
  <si>
    <t>incorrectly used SE rather than SD</t>
  </si>
  <si>
    <t>did not include QIDS despite seeming to fit their inclusion criteria. should have the d for the two outcomes averaged.</t>
  </si>
  <si>
    <t>original summary stats are suspicious: SD = 16 is very large for BDI-II given no selection criteria mentioned.</t>
  </si>
  <si>
    <t>could not obtain pdf or even URL for such a study</t>
  </si>
  <si>
    <t>could not obtain pdf, doi seems to exist</t>
  </si>
  <si>
    <t>incorrectly extracted. original summary stats are suspicious: SD = 3.4 and maybe even 5.15 are very small for BDI-II given their stated selection criteria.</t>
  </si>
  <si>
    <t>reextracted</t>
  </si>
  <si>
    <t>checked, correct. However the original summary stats are concerning: SD = 16 is very large for BDI-II given no selection criteria mentioned.</t>
  </si>
  <si>
    <t>incorrectly extracted. original summary stats are concerning: SD = 3.4 and maybe even 5.15 are very small for BDI-II given their stated selection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</si>
</sst>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 fontId="0" fillId="0" borderId="0" xfId="0" applyNumberFormat="1"/>
    <xf numFmtId="0" fontId="0" fillId="0" borderId="0" xfId="0" applyAlignment="1">
      <alignment wrapText="1"/>
    </xf>
    <xf numFmtId="2" fontId="0" fillId="2" borderId="0" xfId="0" applyNumberForma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645B4-8E67-9140-A948-49D04829A7D3}">
  <dimension ref="A1:J23"/>
  <sheetViews>
    <sheetView workbookViewId="0">
      <selection activeCell="H1" sqref="H1:H1048576"/>
    </sheetView>
  </sheetViews>
  <sheetFormatPr baseColWidth="10" defaultRowHeight="16" x14ac:dyDescent="0.2"/>
  <cols>
    <col min="1" max="1" width="23" bestFit="1" customWidth="1"/>
    <col min="2" max="2" width="11.83203125" bestFit="1" customWidth="1"/>
    <col min="3" max="3" width="7.33203125" bestFit="1" customWidth="1"/>
    <col min="4" max="4" width="5.6640625" bestFit="1" customWidth="1"/>
    <col min="5" max="6" width="6.1640625" bestFit="1" customWidth="1"/>
    <col min="7" max="7" width="12.33203125" customWidth="1"/>
    <col min="8" max="8" width="18.83203125" customWidth="1"/>
    <col min="9" max="9" width="88.83203125" style="3" customWidth="1"/>
    <col min="10" max="10" width="36.5" style="3" customWidth="1"/>
  </cols>
  <sheetData>
    <row r="1" spans="1:9" ht="17" x14ac:dyDescent="0.2">
      <c r="A1" t="s">
        <v>7</v>
      </c>
      <c r="B1" t="s">
        <v>8</v>
      </c>
      <c r="C1" t="s">
        <v>9</v>
      </c>
      <c r="D1" t="s">
        <v>10</v>
      </c>
      <c r="E1" t="s">
        <v>11</v>
      </c>
      <c r="F1" t="s">
        <v>12</v>
      </c>
      <c r="G1" t="s">
        <v>13</v>
      </c>
      <c r="H1" t="s">
        <v>18</v>
      </c>
      <c r="I1" s="3" t="s">
        <v>42</v>
      </c>
    </row>
    <row r="2" spans="1:9" x14ac:dyDescent="0.2">
      <c r="A2" t="s">
        <v>16</v>
      </c>
      <c r="B2" s="2">
        <v>14.68</v>
      </c>
      <c r="C2" s="2">
        <v>8.0500000000000007</v>
      </c>
      <c r="D2">
        <v>71</v>
      </c>
      <c r="E2" s="2">
        <v>19.34</v>
      </c>
      <c r="F2" s="2">
        <v>8.5500000000000007</v>
      </c>
      <c r="G2">
        <v>78</v>
      </c>
      <c r="H2" t="s">
        <v>21</v>
      </c>
      <c r="I2" t="s">
        <v>37</v>
      </c>
    </row>
    <row r="3" spans="1:9" x14ac:dyDescent="0.2">
      <c r="A3" t="s">
        <v>0</v>
      </c>
      <c r="B3" s="2">
        <v>12.51</v>
      </c>
      <c r="C3" s="2">
        <v>3.26</v>
      </c>
      <c r="D3">
        <v>30</v>
      </c>
      <c r="E3" s="2">
        <v>15.52</v>
      </c>
      <c r="F3" s="2">
        <v>2.35</v>
      </c>
      <c r="G3">
        <v>30</v>
      </c>
      <c r="H3" t="s">
        <v>22</v>
      </c>
      <c r="I3" t="s">
        <v>39</v>
      </c>
    </row>
    <row r="4" spans="1:9" x14ac:dyDescent="0.2">
      <c r="A4" t="s">
        <v>1</v>
      </c>
      <c r="B4" s="2">
        <v>28.2</v>
      </c>
      <c r="C4" s="2">
        <v>16.28</v>
      </c>
      <c r="D4">
        <v>10</v>
      </c>
      <c r="E4" s="2">
        <v>18.54</v>
      </c>
      <c r="F4" s="2">
        <v>7.65</v>
      </c>
      <c r="G4">
        <v>9</v>
      </c>
      <c r="H4" s="1" t="s">
        <v>20</v>
      </c>
      <c r="I4" t="s">
        <v>33</v>
      </c>
    </row>
    <row r="5" spans="1:9" x14ac:dyDescent="0.2">
      <c r="A5" t="s">
        <v>2</v>
      </c>
      <c r="B5" s="2">
        <v>13.61</v>
      </c>
      <c r="C5" s="2">
        <v>9.48</v>
      </c>
      <c r="D5">
        <v>92</v>
      </c>
      <c r="E5" s="2">
        <v>26.05</v>
      </c>
      <c r="F5" s="2">
        <v>10.06</v>
      </c>
      <c r="G5">
        <v>76</v>
      </c>
      <c r="H5" s="1" t="s">
        <v>20</v>
      </c>
      <c r="I5" t="s">
        <v>35</v>
      </c>
    </row>
    <row r="6" spans="1:9" x14ac:dyDescent="0.2">
      <c r="A6" t="s">
        <v>3</v>
      </c>
      <c r="B6" s="2">
        <v>20.7</v>
      </c>
      <c r="C6" s="2">
        <v>3.4</v>
      </c>
      <c r="D6">
        <v>26</v>
      </c>
      <c r="E6" s="2">
        <v>32.57</v>
      </c>
      <c r="F6" s="2">
        <v>5.15</v>
      </c>
      <c r="G6">
        <v>30</v>
      </c>
      <c r="H6" s="1" t="s">
        <v>20</v>
      </c>
      <c r="I6" t="s">
        <v>32</v>
      </c>
    </row>
    <row r="7" spans="1:9" s="3" customFormat="1" x14ac:dyDescent="0.2">
      <c r="A7" t="s">
        <v>14</v>
      </c>
      <c r="B7" s="2">
        <v>66.05</v>
      </c>
      <c r="C7" s="2">
        <v>3.24</v>
      </c>
      <c r="D7">
        <v>19</v>
      </c>
      <c r="E7" s="2">
        <v>70.680000000000007</v>
      </c>
      <c r="F7" s="2">
        <v>4.2</v>
      </c>
      <c r="G7">
        <v>11</v>
      </c>
      <c r="H7" s="1" t="s">
        <v>24</v>
      </c>
      <c r="I7" t="s">
        <v>41</v>
      </c>
    </row>
    <row r="8" spans="1:9" s="3" customFormat="1" x14ac:dyDescent="0.2">
      <c r="A8" t="s">
        <v>4</v>
      </c>
      <c r="B8" s="2">
        <v>13.34</v>
      </c>
      <c r="C8" s="2">
        <v>6.75</v>
      </c>
      <c r="D8">
        <v>18</v>
      </c>
      <c r="E8" s="2">
        <v>17.850000000000001</v>
      </c>
      <c r="F8" s="2">
        <v>7.34</v>
      </c>
      <c r="G8">
        <v>20</v>
      </c>
      <c r="H8" s="1" t="s">
        <v>20</v>
      </c>
      <c r="I8" t="s">
        <v>36</v>
      </c>
    </row>
    <row r="9" spans="1:9" s="3" customFormat="1" x14ac:dyDescent="0.2">
      <c r="A9" t="s">
        <v>17</v>
      </c>
      <c r="B9" s="2">
        <v>15.94</v>
      </c>
      <c r="C9" s="2">
        <v>10.37</v>
      </c>
      <c r="D9">
        <v>39</v>
      </c>
      <c r="E9" s="2">
        <v>22.07</v>
      </c>
      <c r="F9" s="2">
        <v>9.99</v>
      </c>
      <c r="G9">
        <v>42</v>
      </c>
      <c r="H9" t="s">
        <v>21</v>
      </c>
      <c r="I9" t="s">
        <v>40</v>
      </c>
    </row>
    <row r="10" spans="1:9" s="3" customFormat="1" x14ac:dyDescent="0.2">
      <c r="A10" t="s">
        <v>5</v>
      </c>
      <c r="B10" s="2">
        <v>13.61</v>
      </c>
      <c r="C10" s="2">
        <v>9.48</v>
      </c>
      <c r="D10">
        <v>92</v>
      </c>
      <c r="E10" s="2">
        <v>26.05</v>
      </c>
      <c r="F10" s="2">
        <v>10.06</v>
      </c>
      <c r="G10">
        <v>76</v>
      </c>
      <c r="H10" t="s">
        <v>20</v>
      </c>
      <c r="I10" t="s">
        <v>38</v>
      </c>
    </row>
    <row r="11" spans="1:9" s="3" customFormat="1" x14ac:dyDescent="0.2">
      <c r="A11" t="s">
        <v>6</v>
      </c>
      <c r="B11" s="2">
        <v>49.36</v>
      </c>
      <c r="C11" s="2">
        <v>2.1800000000000002</v>
      </c>
      <c r="D11">
        <v>30</v>
      </c>
      <c r="E11" s="2">
        <v>54.36</v>
      </c>
      <c r="F11" s="2">
        <v>3.29</v>
      </c>
      <c r="G11">
        <v>30</v>
      </c>
      <c r="H11" t="s">
        <v>23</v>
      </c>
      <c r="I11" t="s">
        <v>43</v>
      </c>
    </row>
    <row r="12" spans="1:9" s="3" customFormat="1" x14ac:dyDescent="0.2">
      <c r="A12" t="s">
        <v>15</v>
      </c>
      <c r="B12" s="2">
        <v>11.08</v>
      </c>
      <c r="C12" s="2">
        <v>1.36</v>
      </c>
      <c r="D12">
        <v>33</v>
      </c>
      <c r="E12" s="2">
        <v>7.91</v>
      </c>
      <c r="F12" s="2">
        <v>1.51</v>
      </c>
      <c r="G12">
        <v>25</v>
      </c>
      <c r="H12" t="s">
        <v>19</v>
      </c>
      <c r="I12" t="s">
        <v>34</v>
      </c>
    </row>
    <row r="18" spans="1:9" s="3" customFormat="1" x14ac:dyDescent="0.2">
      <c r="A18"/>
      <c r="B18"/>
      <c r="C18"/>
      <c r="D18"/>
      <c r="E18"/>
      <c r="F18"/>
      <c r="G18"/>
      <c r="H18"/>
      <c r="I18"/>
    </row>
    <row r="19" spans="1:9" s="3" customFormat="1" x14ac:dyDescent="0.2">
      <c r="A19"/>
      <c r="B19"/>
      <c r="C19"/>
      <c r="D19"/>
      <c r="E19"/>
      <c r="F19"/>
      <c r="G19"/>
      <c r="H19"/>
      <c r="I19"/>
    </row>
    <row r="20" spans="1:9" s="3" customFormat="1" x14ac:dyDescent="0.2">
      <c r="A20"/>
      <c r="B20"/>
      <c r="C20"/>
      <c r="D20"/>
      <c r="E20"/>
      <c r="F20"/>
      <c r="G20"/>
      <c r="H20"/>
      <c r="I20"/>
    </row>
    <row r="21" spans="1:9" s="3" customFormat="1" x14ac:dyDescent="0.2">
      <c r="A21"/>
      <c r="B21"/>
      <c r="C21"/>
      <c r="D21"/>
      <c r="E21"/>
      <c r="F21"/>
      <c r="G21"/>
      <c r="H21"/>
      <c r="I21"/>
    </row>
    <row r="23" spans="1:9" s="3" customFormat="1" x14ac:dyDescent="0.2">
      <c r="A23"/>
      <c r="B23"/>
      <c r="C23"/>
      <c r="D23"/>
      <c r="E23"/>
      <c r="F23"/>
      <c r="G23"/>
      <c r="H23"/>
      <c r="I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BC98-FE34-B747-830C-FCCEBA494FCC}">
  <dimension ref="A1:N23"/>
  <sheetViews>
    <sheetView tabSelected="1" topLeftCell="J1" workbookViewId="0">
      <selection activeCell="M5" sqref="M5"/>
    </sheetView>
  </sheetViews>
  <sheetFormatPr baseColWidth="10" defaultRowHeight="16" x14ac:dyDescent="0.2"/>
  <cols>
    <col min="1" max="1" width="23" bestFit="1" customWidth="1"/>
    <col min="2" max="2" width="11.83203125" bestFit="1" customWidth="1"/>
    <col min="3" max="3" width="7.33203125" bestFit="1" customWidth="1"/>
    <col min="4" max="4" width="5.6640625" bestFit="1" customWidth="1"/>
    <col min="5" max="6" width="6.1640625" bestFit="1" customWidth="1"/>
    <col min="7" max="9" width="12.33203125" customWidth="1"/>
    <col min="10" max="10" width="18.83203125" customWidth="1"/>
    <col min="11" max="11" width="46.1640625" style="3" customWidth="1"/>
    <col min="12" max="12" width="28.6640625" customWidth="1"/>
    <col min="13" max="13" width="88.83203125" style="3" customWidth="1"/>
    <col min="14" max="14" width="36.5" style="3" customWidth="1"/>
  </cols>
  <sheetData>
    <row r="1" spans="1:13" ht="17" x14ac:dyDescent="0.2">
      <c r="A1" t="s">
        <v>7</v>
      </c>
      <c r="B1" t="s">
        <v>8</v>
      </c>
      <c r="C1" t="s">
        <v>9</v>
      </c>
      <c r="D1" t="s">
        <v>10</v>
      </c>
      <c r="E1" t="s">
        <v>11</v>
      </c>
      <c r="F1" t="s">
        <v>12</v>
      </c>
      <c r="G1" t="s">
        <v>13</v>
      </c>
      <c r="H1" t="s">
        <v>52</v>
      </c>
      <c r="I1" t="s">
        <v>30</v>
      </c>
      <c r="J1" t="s">
        <v>18</v>
      </c>
      <c r="K1" s="3" t="s">
        <v>26</v>
      </c>
      <c r="L1" t="s">
        <v>27</v>
      </c>
      <c r="M1" s="3" t="s">
        <v>42</v>
      </c>
    </row>
    <row r="2" spans="1:13" ht="17" x14ac:dyDescent="0.2">
      <c r="A2" t="s">
        <v>16</v>
      </c>
      <c r="B2" s="2">
        <v>14.68</v>
      </c>
      <c r="C2" s="2">
        <v>8.0500000000000007</v>
      </c>
      <c r="D2">
        <v>71</v>
      </c>
      <c r="E2" s="2">
        <v>19.34</v>
      </c>
      <c r="F2" s="2">
        <v>8.5500000000000007</v>
      </c>
      <c r="G2">
        <v>78</v>
      </c>
      <c r="H2" t="b">
        <v>1</v>
      </c>
      <c r="J2" t="s">
        <v>21</v>
      </c>
      <c r="K2" s="3" t="s">
        <v>31</v>
      </c>
      <c r="L2" t="s">
        <v>45</v>
      </c>
      <c r="M2" t="s">
        <v>37</v>
      </c>
    </row>
    <row r="3" spans="1:13" ht="17" x14ac:dyDescent="0.2">
      <c r="A3" t="s">
        <v>0</v>
      </c>
      <c r="B3" s="2">
        <v>12.51</v>
      </c>
      <c r="C3" s="2">
        <v>3.26</v>
      </c>
      <c r="D3">
        <v>30</v>
      </c>
      <c r="E3" s="2">
        <v>15.52</v>
      </c>
      <c r="F3" s="2">
        <v>2.35</v>
      </c>
      <c r="G3">
        <v>30</v>
      </c>
      <c r="H3" t="b">
        <v>0</v>
      </c>
      <c r="J3" t="s">
        <v>22</v>
      </c>
      <c r="K3" s="3" t="s">
        <v>50</v>
      </c>
      <c r="L3" t="s">
        <v>29</v>
      </c>
      <c r="M3" t="s">
        <v>39</v>
      </c>
    </row>
    <row r="4" spans="1:13" ht="51" x14ac:dyDescent="0.2">
      <c r="A4" t="s">
        <v>1</v>
      </c>
      <c r="B4" s="2">
        <v>28.2</v>
      </c>
      <c r="C4" s="2">
        <v>16.28</v>
      </c>
      <c r="D4">
        <v>10</v>
      </c>
      <c r="E4" s="2">
        <v>18.54</v>
      </c>
      <c r="F4" s="2">
        <v>7.65</v>
      </c>
      <c r="G4">
        <v>9</v>
      </c>
      <c r="H4" s="1" t="b">
        <v>1</v>
      </c>
      <c r="J4" s="1" t="s">
        <v>20</v>
      </c>
      <c r="K4" s="3" t="s">
        <v>53</v>
      </c>
      <c r="L4" t="s">
        <v>45</v>
      </c>
      <c r="M4" t="s">
        <v>33</v>
      </c>
    </row>
    <row r="5" spans="1:13" ht="17" x14ac:dyDescent="0.2">
      <c r="A5" t="s">
        <v>2</v>
      </c>
      <c r="B5" s="2">
        <v>13.61</v>
      </c>
      <c r="C5" s="2">
        <v>9.48</v>
      </c>
      <c r="D5">
        <v>92</v>
      </c>
      <c r="E5" s="2">
        <v>26.05</v>
      </c>
      <c r="F5" s="2">
        <v>10.06</v>
      </c>
      <c r="G5">
        <v>76</v>
      </c>
      <c r="H5" t="b">
        <v>0</v>
      </c>
      <c r="J5" s="1" t="s">
        <v>20</v>
      </c>
      <c r="K5" s="3" t="s">
        <v>49</v>
      </c>
      <c r="L5" t="s">
        <v>29</v>
      </c>
      <c r="M5" t="s">
        <v>35</v>
      </c>
    </row>
    <row r="6" spans="1:13" s="3" customFormat="1" ht="51" x14ac:dyDescent="0.2">
      <c r="A6" t="s">
        <v>3</v>
      </c>
      <c r="B6" s="2">
        <v>20.7</v>
      </c>
      <c r="C6" s="2">
        <v>3.4</v>
      </c>
      <c r="D6" s="5">
        <v>23</v>
      </c>
      <c r="E6" s="2">
        <v>32.57</v>
      </c>
      <c r="F6" s="2">
        <v>5.15</v>
      </c>
      <c r="G6" s="5">
        <v>29</v>
      </c>
      <c r="H6" s="1" t="b">
        <v>1</v>
      </c>
      <c r="I6"/>
      <c r="J6" s="1" t="s">
        <v>20</v>
      </c>
      <c r="K6" s="3" t="s">
        <v>54</v>
      </c>
      <c r="L6" t="s">
        <v>28</v>
      </c>
      <c r="M6" t="s">
        <v>32</v>
      </c>
    </row>
    <row r="7" spans="1:13" s="3" customFormat="1" ht="17" x14ac:dyDescent="0.2">
      <c r="A7" t="s">
        <v>14</v>
      </c>
      <c r="B7" s="2">
        <v>66.05</v>
      </c>
      <c r="C7" s="4">
        <f>3.24 * SQRT(D7)</f>
        <v>14.122832577071785</v>
      </c>
      <c r="D7">
        <v>19</v>
      </c>
      <c r="E7" s="4">
        <v>70.680000000000007</v>
      </c>
      <c r="F7" s="2">
        <f>4.2 * SQRT(G7)</f>
        <v>13.929824119492681</v>
      </c>
      <c r="G7">
        <v>11</v>
      </c>
      <c r="H7" s="1" t="b">
        <v>1</v>
      </c>
      <c r="I7" s="2">
        <v>-0.38</v>
      </c>
      <c r="J7" s="1" t="s">
        <v>24</v>
      </c>
      <c r="K7" s="3" t="s">
        <v>46</v>
      </c>
      <c r="L7" t="s">
        <v>28</v>
      </c>
      <c r="M7" t="s">
        <v>41</v>
      </c>
    </row>
    <row r="8" spans="1:13" s="3" customFormat="1" ht="17" x14ac:dyDescent="0.2">
      <c r="A8" t="s">
        <v>4</v>
      </c>
      <c r="B8" s="2">
        <v>13.34</v>
      </c>
      <c r="C8" s="2">
        <v>6.75</v>
      </c>
      <c r="D8">
        <v>18</v>
      </c>
      <c r="E8" s="2">
        <v>17.850000000000001</v>
      </c>
      <c r="F8" s="2">
        <v>7.34</v>
      </c>
      <c r="G8">
        <v>20</v>
      </c>
      <c r="H8" s="1" t="b">
        <v>1</v>
      </c>
      <c r="I8"/>
      <c r="J8" s="1" t="s">
        <v>20</v>
      </c>
      <c r="K8" s="3" t="s">
        <v>31</v>
      </c>
      <c r="L8" t="s">
        <v>45</v>
      </c>
      <c r="M8" t="s">
        <v>36</v>
      </c>
    </row>
    <row r="9" spans="1:13" s="3" customFormat="1" ht="17" x14ac:dyDescent="0.2">
      <c r="A9" t="s">
        <v>17</v>
      </c>
      <c r="B9" s="2">
        <v>15.94</v>
      </c>
      <c r="C9" s="2">
        <v>10.37</v>
      </c>
      <c r="D9">
        <v>39</v>
      </c>
      <c r="E9" s="2">
        <v>22.07</v>
      </c>
      <c r="F9" s="2">
        <v>9.99</v>
      </c>
      <c r="G9">
        <v>42</v>
      </c>
      <c r="H9" s="1" t="b">
        <v>1</v>
      </c>
      <c r="I9" s="2">
        <v>0.6</v>
      </c>
      <c r="J9" t="s">
        <v>21</v>
      </c>
      <c r="K9" s="3" t="s">
        <v>31</v>
      </c>
      <c r="L9" t="s">
        <v>45</v>
      </c>
      <c r="M9" t="s">
        <v>40</v>
      </c>
    </row>
    <row r="10" spans="1:13" s="3" customFormat="1" ht="17" x14ac:dyDescent="0.2">
      <c r="A10" t="s">
        <v>5</v>
      </c>
      <c r="B10" s="2">
        <v>13.61</v>
      </c>
      <c r="C10" s="2">
        <v>9.48</v>
      </c>
      <c r="D10">
        <v>92</v>
      </c>
      <c r="E10" s="2">
        <v>26.05</v>
      </c>
      <c r="F10" s="2">
        <v>10.06</v>
      </c>
      <c r="G10">
        <v>76</v>
      </c>
      <c r="H10" s="1" t="b">
        <v>1</v>
      </c>
      <c r="I10" s="2">
        <v>1.27</v>
      </c>
      <c r="J10" t="s">
        <v>20</v>
      </c>
      <c r="K10" s="3" t="s">
        <v>31</v>
      </c>
      <c r="L10" t="s">
        <v>45</v>
      </c>
      <c r="M10" t="s">
        <v>38</v>
      </c>
    </row>
    <row r="11" spans="1:13" s="3" customFormat="1" ht="17" x14ac:dyDescent="0.2">
      <c r="A11" t="s">
        <v>6</v>
      </c>
      <c r="B11" s="2">
        <v>49.36</v>
      </c>
      <c r="C11" s="2">
        <v>2.1800000000000002</v>
      </c>
      <c r="D11">
        <v>30</v>
      </c>
      <c r="E11" s="2">
        <v>54.36</v>
      </c>
      <c r="F11" s="2">
        <v>3.29</v>
      </c>
      <c r="G11">
        <v>30</v>
      </c>
      <c r="H11" s="1" t="b">
        <v>0</v>
      </c>
      <c r="I11"/>
      <c r="J11" t="s">
        <v>23</v>
      </c>
      <c r="K11" s="3" t="s">
        <v>50</v>
      </c>
      <c r="L11" t="s">
        <v>29</v>
      </c>
      <c r="M11" t="s">
        <v>43</v>
      </c>
    </row>
    <row r="12" spans="1:13" s="3" customFormat="1" ht="17" x14ac:dyDescent="0.2">
      <c r="A12" t="s">
        <v>15</v>
      </c>
      <c r="B12" s="2">
        <v>11.08</v>
      </c>
      <c r="C12" s="4">
        <f>1.36 * SQRT(D12)</f>
        <v>7.8126051992917196</v>
      </c>
      <c r="D12">
        <v>33</v>
      </c>
      <c r="E12" s="4">
        <v>7.91</v>
      </c>
      <c r="F12" s="2">
        <f>1.51 * SQRT(G12)</f>
        <v>7.55</v>
      </c>
      <c r="G12">
        <v>25</v>
      </c>
      <c r="H12" s="1" t="b">
        <v>1</v>
      </c>
      <c r="I12"/>
      <c r="J12" t="s">
        <v>19</v>
      </c>
      <c r="K12" s="3" t="s">
        <v>46</v>
      </c>
      <c r="L12" t="s">
        <v>28</v>
      </c>
      <c r="M12" t="s">
        <v>34</v>
      </c>
    </row>
    <row r="18" spans="1:13" s="3" customFormat="1" x14ac:dyDescent="0.2">
      <c r="A18"/>
      <c r="B18"/>
      <c r="C18"/>
      <c r="D18"/>
      <c r="E18"/>
      <c r="F18"/>
      <c r="G18"/>
      <c r="H18"/>
      <c r="I18"/>
      <c r="J18"/>
      <c r="L18"/>
      <c r="M18"/>
    </row>
    <row r="19" spans="1:13" s="3" customFormat="1" x14ac:dyDescent="0.2">
      <c r="A19"/>
      <c r="B19"/>
      <c r="C19"/>
      <c r="D19"/>
      <c r="E19"/>
      <c r="F19"/>
      <c r="G19"/>
      <c r="H19"/>
      <c r="I19"/>
      <c r="J19"/>
      <c r="L19"/>
      <c r="M19"/>
    </row>
    <row r="20" spans="1:13" s="3" customFormat="1" x14ac:dyDescent="0.2">
      <c r="A20"/>
      <c r="B20"/>
      <c r="C20"/>
      <c r="D20"/>
      <c r="E20"/>
      <c r="F20"/>
      <c r="G20"/>
      <c r="H20"/>
      <c r="I20"/>
      <c r="J20"/>
      <c r="L20"/>
      <c r="M20"/>
    </row>
    <row r="21" spans="1:13" s="3" customFormat="1" x14ac:dyDescent="0.2">
      <c r="A21"/>
      <c r="B21"/>
      <c r="C21"/>
      <c r="D21"/>
      <c r="E21"/>
      <c r="F21"/>
      <c r="G21"/>
      <c r="H21"/>
      <c r="I21"/>
      <c r="J21"/>
      <c r="L21"/>
      <c r="M21"/>
    </row>
    <row r="23" spans="1:13" s="3" customFormat="1" x14ac:dyDescent="0.2">
      <c r="A23"/>
      <c r="B23"/>
      <c r="C23"/>
      <c r="D23"/>
      <c r="E23"/>
      <c r="F23"/>
      <c r="G23"/>
      <c r="H23"/>
      <c r="I23"/>
      <c r="J23"/>
      <c r="L23"/>
      <c r="M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DD91-8A90-8B4F-B006-AC3421878FA5}">
  <dimension ref="A1:M27"/>
  <sheetViews>
    <sheetView workbookViewId="0">
      <selection activeCell="J14" sqref="J14"/>
    </sheetView>
  </sheetViews>
  <sheetFormatPr baseColWidth="10" defaultRowHeight="16" x14ac:dyDescent="0.2"/>
  <cols>
    <col min="1" max="1" width="23" bestFit="1" customWidth="1"/>
    <col min="2" max="2" width="11.83203125" bestFit="1" customWidth="1"/>
    <col min="3" max="3" width="7.33203125" bestFit="1" customWidth="1"/>
    <col min="4" max="4" width="5.6640625" bestFit="1" customWidth="1"/>
    <col min="5" max="6" width="6.1640625" bestFit="1" customWidth="1"/>
    <col min="7" max="8" width="12.33203125" customWidth="1"/>
    <col min="9" max="9" width="18.83203125" customWidth="1"/>
    <col min="10" max="10" width="46.1640625" style="3" customWidth="1"/>
    <col min="11" max="11" width="28.6640625" customWidth="1"/>
    <col min="12" max="12" width="88.83203125" style="3" customWidth="1"/>
    <col min="13" max="13" width="36.5" style="3" customWidth="1"/>
  </cols>
  <sheetData>
    <row r="1" spans="1:12" ht="17" x14ac:dyDescent="0.2">
      <c r="A1" t="s">
        <v>7</v>
      </c>
      <c r="B1" t="s">
        <v>8</v>
      </c>
      <c r="C1" t="s">
        <v>9</v>
      </c>
      <c r="D1" t="s">
        <v>10</v>
      </c>
      <c r="E1" t="s">
        <v>11</v>
      </c>
      <c r="F1" t="s">
        <v>12</v>
      </c>
      <c r="G1" t="s">
        <v>13</v>
      </c>
      <c r="H1" t="s">
        <v>30</v>
      </c>
      <c r="I1" t="s">
        <v>18</v>
      </c>
      <c r="J1" s="3" t="s">
        <v>26</v>
      </c>
      <c r="K1" t="s">
        <v>27</v>
      </c>
      <c r="L1" s="3" t="s">
        <v>42</v>
      </c>
    </row>
    <row r="2" spans="1:12" x14ac:dyDescent="0.2">
      <c r="A2" t="s">
        <v>16</v>
      </c>
      <c r="B2" s="2">
        <v>14.68</v>
      </c>
      <c r="C2" s="2">
        <v>8.0500000000000007</v>
      </c>
      <c r="D2">
        <v>71</v>
      </c>
      <c r="E2" s="2">
        <v>19.34</v>
      </c>
      <c r="F2" s="2">
        <v>8.5500000000000007</v>
      </c>
      <c r="G2">
        <v>78</v>
      </c>
      <c r="I2" t="s">
        <v>21</v>
      </c>
      <c r="K2" t="s">
        <v>45</v>
      </c>
      <c r="L2" t="s">
        <v>37</v>
      </c>
    </row>
    <row r="3" spans="1:12" ht="17" x14ac:dyDescent="0.2">
      <c r="A3" t="s">
        <v>0</v>
      </c>
      <c r="B3" s="2">
        <v>12.51</v>
      </c>
      <c r="C3" s="2">
        <v>3.26</v>
      </c>
      <c r="D3">
        <v>30</v>
      </c>
      <c r="E3" s="2">
        <v>15.52</v>
      </c>
      <c r="F3" s="2">
        <v>2.35</v>
      </c>
      <c r="G3">
        <v>30</v>
      </c>
      <c r="I3" t="s">
        <v>22</v>
      </c>
      <c r="J3" s="3" t="s">
        <v>50</v>
      </c>
      <c r="K3" t="s">
        <v>29</v>
      </c>
      <c r="L3" t="s">
        <v>39</v>
      </c>
    </row>
    <row r="4" spans="1:12" ht="34" x14ac:dyDescent="0.2">
      <c r="A4" t="s">
        <v>1</v>
      </c>
      <c r="B4" s="2">
        <v>28.2</v>
      </c>
      <c r="C4" s="2">
        <v>16.28</v>
      </c>
      <c r="D4">
        <v>10</v>
      </c>
      <c r="E4" s="2">
        <v>18.54</v>
      </c>
      <c r="F4" s="2">
        <v>7.65</v>
      </c>
      <c r="G4">
        <v>9</v>
      </c>
      <c r="I4" s="1" t="s">
        <v>20</v>
      </c>
      <c r="J4" s="3" t="s">
        <v>48</v>
      </c>
      <c r="K4" t="s">
        <v>45</v>
      </c>
      <c r="L4" t="s">
        <v>33</v>
      </c>
    </row>
    <row r="5" spans="1:12" ht="17" x14ac:dyDescent="0.2">
      <c r="A5" t="s">
        <v>2</v>
      </c>
      <c r="B5" s="2">
        <v>13.61</v>
      </c>
      <c r="C5" s="2">
        <v>9.48</v>
      </c>
      <c r="D5">
        <v>92</v>
      </c>
      <c r="E5" s="2">
        <v>26.05</v>
      </c>
      <c r="F5" s="2">
        <v>10.06</v>
      </c>
      <c r="G5">
        <v>76</v>
      </c>
      <c r="I5" s="1" t="s">
        <v>20</v>
      </c>
      <c r="J5" s="3" t="s">
        <v>49</v>
      </c>
      <c r="K5" t="s">
        <v>29</v>
      </c>
      <c r="L5" t="s">
        <v>35</v>
      </c>
    </row>
    <row r="6" spans="1:12" ht="51" x14ac:dyDescent="0.2">
      <c r="A6" t="s">
        <v>3</v>
      </c>
      <c r="B6" s="2">
        <v>20.7</v>
      </c>
      <c r="C6" s="2">
        <v>3.4</v>
      </c>
      <c r="D6">
        <v>26</v>
      </c>
      <c r="E6" s="2">
        <v>32.57</v>
      </c>
      <c r="F6" s="2">
        <v>5.15</v>
      </c>
      <c r="G6">
        <v>30</v>
      </c>
      <c r="I6" s="1" t="s">
        <v>20</v>
      </c>
      <c r="J6" s="3" t="s">
        <v>51</v>
      </c>
      <c r="K6" t="s">
        <v>44</v>
      </c>
      <c r="L6" t="s">
        <v>32</v>
      </c>
    </row>
    <row r="7" spans="1:12" x14ac:dyDescent="0.2">
      <c r="A7" t="s">
        <v>3</v>
      </c>
      <c r="B7" s="2">
        <v>20.7</v>
      </c>
      <c r="C7" s="2">
        <v>3.4</v>
      </c>
      <c r="D7">
        <v>23</v>
      </c>
      <c r="E7" s="2">
        <v>32.57</v>
      </c>
      <c r="F7" s="2">
        <v>5.15</v>
      </c>
      <c r="G7">
        <v>29</v>
      </c>
      <c r="I7" s="1" t="s">
        <v>20</v>
      </c>
      <c r="K7" t="s">
        <v>28</v>
      </c>
      <c r="L7" t="s">
        <v>32</v>
      </c>
    </row>
    <row r="8" spans="1:12" ht="17" x14ac:dyDescent="0.2">
      <c r="A8" t="s">
        <v>14</v>
      </c>
      <c r="B8" s="2">
        <v>66.05</v>
      </c>
      <c r="C8" s="2">
        <v>3.24</v>
      </c>
      <c r="D8">
        <v>19</v>
      </c>
      <c r="E8" s="2">
        <v>70.680000000000007</v>
      </c>
      <c r="F8" s="2">
        <v>4.2</v>
      </c>
      <c r="G8">
        <v>11</v>
      </c>
      <c r="H8" s="2">
        <v>-0.38</v>
      </c>
      <c r="I8" s="1" t="s">
        <v>24</v>
      </c>
      <c r="J8" s="3" t="s">
        <v>46</v>
      </c>
      <c r="K8" t="s">
        <v>44</v>
      </c>
      <c r="L8" t="s">
        <v>41</v>
      </c>
    </row>
    <row r="9" spans="1:12" x14ac:dyDescent="0.2">
      <c r="A9" t="s">
        <v>14</v>
      </c>
      <c r="B9" s="2">
        <v>66.05</v>
      </c>
      <c r="C9" s="2">
        <f>3.24 * SQRT(D9)</f>
        <v>14.122832577071785</v>
      </c>
      <c r="D9">
        <v>19</v>
      </c>
      <c r="E9" s="2">
        <v>70.680000000000007</v>
      </c>
      <c r="F9" s="2">
        <f>4.2 * SQRT(G9)</f>
        <v>13.929824119492681</v>
      </c>
      <c r="G9">
        <v>11</v>
      </c>
      <c r="H9" s="2">
        <v>-0.38</v>
      </c>
      <c r="I9" s="1" t="s">
        <v>24</v>
      </c>
      <c r="K9" t="s">
        <v>28</v>
      </c>
      <c r="L9" t="s">
        <v>41</v>
      </c>
    </row>
    <row r="10" spans="1:12" ht="17" x14ac:dyDescent="0.2">
      <c r="A10" t="s">
        <v>4</v>
      </c>
      <c r="B10" s="2">
        <v>13.34</v>
      </c>
      <c r="C10" s="2">
        <v>6.75</v>
      </c>
      <c r="D10">
        <v>18</v>
      </c>
      <c r="E10" s="2">
        <v>17.850000000000001</v>
      </c>
      <c r="F10" s="2">
        <v>7.34</v>
      </c>
      <c r="G10">
        <v>20</v>
      </c>
      <c r="I10" s="1" t="s">
        <v>20</v>
      </c>
      <c r="J10" s="3" t="s">
        <v>31</v>
      </c>
      <c r="K10" t="s">
        <v>45</v>
      </c>
      <c r="L10" t="s">
        <v>36</v>
      </c>
    </row>
    <row r="11" spans="1:12" ht="17" x14ac:dyDescent="0.2">
      <c r="A11" t="s">
        <v>17</v>
      </c>
      <c r="B11" s="2">
        <v>15.94</v>
      </c>
      <c r="C11" s="2">
        <v>10.37</v>
      </c>
      <c r="D11">
        <v>39</v>
      </c>
      <c r="E11" s="2">
        <v>22.07</v>
      </c>
      <c r="F11" s="2">
        <v>9.99</v>
      </c>
      <c r="G11">
        <v>42</v>
      </c>
      <c r="H11" s="2">
        <v>0.6</v>
      </c>
      <c r="I11" t="s">
        <v>21</v>
      </c>
      <c r="J11" s="3" t="s">
        <v>31</v>
      </c>
      <c r="K11" t="s">
        <v>45</v>
      </c>
      <c r="L11" t="s">
        <v>40</v>
      </c>
    </row>
    <row r="12" spans="1:12" ht="17" x14ac:dyDescent="0.2">
      <c r="A12" t="s">
        <v>5</v>
      </c>
      <c r="B12" s="2">
        <v>13.61</v>
      </c>
      <c r="C12" s="2">
        <v>9.48</v>
      </c>
      <c r="D12">
        <v>92</v>
      </c>
      <c r="E12" s="2">
        <v>26.05</v>
      </c>
      <c r="F12" s="2">
        <v>10.06</v>
      </c>
      <c r="G12">
        <v>76</v>
      </c>
      <c r="H12" s="2">
        <v>1.27</v>
      </c>
      <c r="I12" t="s">
        <v>20</v>
      </c>
      <c r="J12" s="3" t="s">
        <v>31</v>
      </c>
      <c r="K12" t="s">
        <v>45</v>
      </c>
      <c r="L12" t="s">
        <v>38</v>
      </c>
    </row>
    <row r="13" spans="1:12" ht="17" x14ac:dyDescent="0.2">
      <c r="A13" t="s">
        <v>6</v>
      </c>
      <c r="B13" s="2">
        <v>49.36</v>
      </c>
      <c r="C13" s="2">
        <v>2.1800000000000002</v>
      </c>
      <c r="D13">
        <v>30</v>
      </c>
      <c r="E13" s="2">
        <v>54.36</v>
      </c>
      <c r="F13" s="2">
        <v>3.29</v>
      </c>
      <c r="G13">
        <v>30</v>
      </c>
      <c r="I13" t="s">
        <v>23</v>
      </c>
      <c r="J13" s="3" t="s">
        <v>50</v>
      </c>
      <c r="K13" t="s">
        <v>29</v>
      </c>
      <c r="L13" t="s">
        <v>43</v>
      </c>
    </row>
    <row r="14" spans="1:12" ht="17" x14ac:dyDescent="0.2">
      <c r="A14" t="s">
        <v>15</v>
      </c>
      <c r="B14" s="2">
        <v>11.08</v>
      </c>
      <c r="C14" s="2">
        <v>1.36</v>
      </c>
      <c r="D14">
        <v>33</v>
      </c>
      <c r="E14" s="2">
        <v>7.91</v>
      </c>
      <c r="F14" s="2">
        <v>1.51</v>
      </c>
      <c r="G14">
        <v>25</v>
      </c>
      <c r="H14" s="2">
        <v>0.25</v>
      </c>
      <c r="I14" t="s">
        <v>19</v>
      </c>
      <c r="J14" s="3" t="s">
        <v>46</v>
      </c>
      <c r="K14" t="s">
        <v>44</v>
      </c>
      <c r="L14" t="s">
        <v>34</v>
      </c>
    </row>
    <row r="15" spans="1:12" x14ac:dyDescent="0.2">
      <c r="A15" t="s">
        <v>15</v>
      </c>
      <c r="B15" s="2">
        <v>11.08</v>
      </c>
      <c r="C15" s="2">
        <f>1.36 * SQRT(D15)</f>
        <v>7.8126051992917196</v>
      </c>
      <c r="D15">
        <v>33</v>
      </c>
      <c r="E15" s="2">
        <v>7.91</v>
      </c>
      <c r="F15" s="2">
        <f>1.51 * SQRT(G15)</f>
        <v>7.55</v>
      </c>
      <c r="G15">
        <v>25</v>
      </c>
      <c r="I15" t="s">
        <v>19</v>
      </c>
      <c r="K15" t="s">
        <v>28</v>
      </c>
      <c r="L15" t="s">
        <v>34</v>
      </c>
    </row>
    <row r="16" spans="1:12" ht="51" x14ac:dyDescent="0.2">
      <c r="A16" t="s">
        <v>15</v>
      </c>
      <c r="B16" s="2">
        <v>7.89</v>
      </c>
      <c r="C16" s="2">
        <f>0.88 * SQRT(D16)</f>
        <v>5.0552151289534653</v>
      </c>
      <c r="D16">
        <v>33</v>
      </c>
      <c r="E16" s="2">
        <v>6.31</v>
      </c>
      <c r="F16" s="2">
        <f>0.96 * SQRT(G16)</f>
        <v>4.8</v>
      </c>
      <c r="G16">
        <v>25</v>
      </c>
      <c r="I16" t="s">
        <v>25</v>
      </c>
      <c r="J16" s="3" t="s">
        <v>47</v>
      </c>
      <c r="K16" t="s">
        <v>28</v>
      </c>
      <c r="L16" t="s">
        <v>34</v>
      </c>
    </row>
    <row r="22" spans="12:12" x14ac:dyDescent="0.2">
      <c r="L22"/>
    </row>
    <row r="23" spans="12:12" x14ac:dyDescent="0.2">
      <c r="L23"/>
    </row>
    <row r="24" spans="12:12" x14ac:dyDescent="0.2">
      <c r="L24"/>
    </row>
    <row r="25" spans="12:12" x14ac:dyDescent="0.2">
      <c r="L25"/>
    </row>
    <row r="27" spans="12:12" x14ac:dyDescent="0.2">
      <c r="L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reextracted</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Hussey, Ian (PSY)</dc:creator>
  <cp:lastModifiedBy>Hussey, Ian (PSY)</cp:lastModifiedBy>
  <dcterms:created xsi:type="dcterms:W3CDTF">2024-06-12T13:29:56Z</dcterms:created>
  <dcterms:modified xsi:type="dcterms:W3CDTF">2024-07-26T13:07:38Z</dcterms:modified>
</cp:coreProperties>
</file>