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hodgson/Documents/GitHub/hillsborough_grades/data/FLDOE/"/>
    </mc:Choice>
  </mc:AlternateContent>
  <xr:revisionPtr revIDLastSave="0" documentId="13_ncr:1_{896515D3-1C5B-7546-A97A-6C839D30BA10}" xr6:coauthVersionLast="47" xr6:coauthVersionMax="47" xr10:uidLastSave="{00000000-0000-0000-0000-000000000000}"/>
  <bookViews>
    <workbookView xWindow="2640" yWindow="700" windowWidth="19500" windowHeight="17700" activeTab="1" xr2:uid="{F5DF7167-33E2-4B7E-9F6C-30FFD989D8AF}"/>
  </bookViews>
  <sheets>
    <sheet name="A Schools" sheetId="5" r:id="rId1"/>
    <sheet name="DF Schools" sheetId="1" r:id="rId2"/>
    <sheet name="Hillsborough" sheetId="2" r:id="rId3"/>
    <sheet name="State" sheetId="4" r:id="rId4"/>
    <sheet name="Source" sheetId="3" r:id="rId5"/>
  </sheets>
  <definedNames>
    <definedName name="_xlnm._FilterDatabase" localSheetId="0" hidden="1">'A Schools'!$A$1:$G$58</definedName>
    <definedName name="_xlnm._FilterDatabase" localSheetId="1" hidden="1">'DF Schools'!$A$1:$D$34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9" i="5" l="1"/>
  <c r="I60" i="5" s="1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2" i="5"/>
  <c r="I59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2" i="5"/>
  <c r="H60" i="5"/>
  <c r="H59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2" i="5"/>
</calcChain>
</file>

<file path=xl/sharedStrings.xml><?xml version="1.0" encoding="utf-8"?>
<sst xmlns="http://schemas.openxmlformats.org/spreadsheetml/2006/main" count="330" uniqueCount="145">
  <si>
    <t>SHEEHY ELEMENTARY SCHOOL</t>
  </si>
  <si>
    <t>KIMBELL ELEMENTARY SCHOOL</t>
  </si>
  <si>
    <t>LAMB ELEMENTARY</t>
  </si>
  <si>
    <t>JUST ELEMENTARY SCHOOL</t>
  </si>
  <si>
    <t>BROWARD ELEMENTARY SCHOOL</t>
  </si>
  <si>
    <t>BURNEY ELEMENTARY SCHOOL</t>
  </si>
  <si>
    <t>LOCKHART ELEMENTARY MAGNET SCHOOL</t>
  </si>
  <si>
    <t>EDISON ELEMENTARY SCHOOL</t>
  </si>
  <si>
    <t>FOSTER ELEMENTARY SCHOOL</t>
  </si>
  <si>
    <t>GRAHAM ELEMENTARY SCHOOL</t>
  </si>
  <si>
    <t>IPPOLITO ELEMENTARY SCHOOL</t>
  </si>
  <si>
    <t>JACKSON ELEMENTARY SCHOOL</t>
  </si>
  <si>
    <t>KENLY ELEMENTARY SCHOOL</t>
  </si>
  <si>
    <t>KINGSWOOD ELEMENTARY SCHOOL</t>
  </si>
  <si>
    <t>MANGO ELEMENTARY SCHOOL</t>
  </si>
  <si>
    <t>MILES ELEMENTARY SCHOOL</t>
  </si>
  <si>
    <t>OAK PARK ELEMENTARY SCHOOL</t>
  </si>
  <si>
    <t>PALM RIVER ELEMENTARY SCHOOL</t>
  </si>
  <si>
    <t>POTTER ELEMENTARY SCHOOL</t>
  </si>
  <si>
    <t>ROBLES ELEMENTARY SCHOOL</t>
  </si>
  <si>
    <t>RUSKIN ELEMENTARY SCHOOL</t>
  </si>
  <si>
    <t>SHAW ELEMENTARY SCHOOL</t>
  </si>
  <si>
    <t>TWIN LAKES ELEMENTARY SCHOOL</t>
  </si>
  <si>
    <t>JAMES ELEMENTARY SCHOOL</t>
  </si>
  <si>
    <t>WIMAUMA ELEMENTARY SCHOOL</t>
  </si>
  <si>
    <t>WITTER ELEMENTARY SCHOOL</t>
  </si>
  <si>
    <t>YATES ELEMENTARY SCHOOL</t>
  </si>
  <si>
    <t>ADAMS MIDDLE SCHOOL</t>
  </si>
  <si>
    <t>SHIELDS MIDDLE SCHOOL</t>
  </si>
  <si>
    <t>EISENHOWER MIDDLE SCHOOL</t>
  </si>
  <si>
    <t>SLIGH MIDDLE SCHOOL</t>
  </si>
  <si>
    <t>MONROE MIDDLE MAGNET SCHOOL</t>
  </si>
  <si>
    <t>SULPHUR SPRINGS K-8 SCHOOL</t>
  </si>
  <si>
    <t>Inexperienced Principal</t>
  </si>
  <si>
    <t>Hillsborough School District Report Card</t>
  </si>
  <si>
    <t>School Classification</t>
  </si>
  <si>
    <t>Inexperienced Educator Count</t>
  </si>
  <si>
    <t>Experienced Educator Count</t>
  </si>
  <si>
    <t>Experience Not Reported Count</t>
  </si>
  <si>
    <t>Total Educator Count</t>
  </si>
  <si>
    <t>Inexperienced Educator Percent</t>
  </si>
  <si>
    <t>Totals for All Schools</t>
  </si>
  <si>
    <t>All Schools</t>
  </si>
  <si>
    <t>a</t>
  </si>
  <si>
    <t>Title I Classifications</t>
  </si>
  <si>
    <t>Title I Schools</t>
  </si>
  <si>
    <t>b</t>
  </si>
  <si>
    <t>Non-Title I Schools</t>
  </si>
  <si>
    <t>Poverty Classifications</t>
  </si>
  <si>
    <t>High Poverty Schools</t>
  </si>
  <si>
    <t>c</t>
  </si>
  <si>
    <t>Mid-Range Poverty Schools</t>
  </si>
  <si>
    <t>Low Poverty Schools</t>
  </si>
  <si>
    <t>Minority Classifications</t>
  </si>
  <si>
    <t>High Minority Schools</t>
  </si>
  <si>
    <t>d</t>
  </si>
  <si>
    <t>Mid-Range Minority Schools</t>
  </si>
  <si>
    <t>Low Minority Schools</t>
  </si>
  <si>
    <t>Title I and Poverty Classifications</t>
  </si>
  <si>
    <t>Title I and High Poverty Schools</t>
  </si>
  <si>
    <t>e</t>
  </si>
  <si>
    <t>Title I and Mid-Range Poverty Schools</t>
  </si>
  <si>
    <t>Title I and Low Poverty Schools</t>
  </si>
  <si>
    <t>Non-Title I and High Poverty Schools</t>
  </si>
  <si>
    <t>Non-Title I and Mid-Range Poverty Schools</t>
  </si>
  <si>
    <t>Non-Title I and Low Poverty Schools</t>
  </si>
  <si>
    <t>Title I and Minority Classifications</t>
  </si>
  <si>
    <t>Title I and High Minority Schools</t>
  </si>
  <si>
    <t>f</t>
  </si>
  <si>
    <t>Title I and Mid-Range Minority Schools</t>
  </si>
  <si>
    <t>Title I and Low Minority Schools</t>
  </si>
  <si>
    <t>Non-Title I and High Minority Schools</t>
  </si>
  <si>
    <t>Non-Title I and Mid-Range Minority Schools</t>
  </si>
  <si>
    <t>Non-Title I and Low Minority Schools</t>
  </si>
  <si>
    <t>F</t>
  </si>
  <si>
    <t>T</t>
  </si>
  <si>
    <t>https://edudata.fldoe.org/</t>
  </si>
  <si>
    <t>Florida Report Card</t>
  </si>
  <si>
    <t>FISHHAWK CREEK ELEMENTARY SCHOOL</t>
  </si>
  <si>
    <t>Elementary</t>
  </si>
  <si>
    <t>MACFARLANE PARK ELEMENTARY MAGNET SCHOOL</t>
  </si>
  <si>
    <t>STOWERS ELEMENTARY SCHOOL</t>
  </si>
  <si>
    <t>DEER PARK ELEMENTARY SCHOOL</t>
  </si>
  <si>
    <t>HAMMOND ELEMENTARY SCHOOL</t>
  </si>
  <si>
    <t>ANDERSON ELEMENTARY SCHOOL</t>
  </si>
  <si>
    <t>APOLLO BEACH ELEMENTARY SCHOOL</t>
  </si>
  <si>
    <t>BALLAST POINT ELEMENTARY SCHL</t>
  </si>
  <si>
    <t>BOYETTE SPRINGS ELEM. SCHOOL</t>
  </si>
  <si>
    <t>BEVIS ELEMENTARY SCHOOL</t>
  </si>
  <si>
    <t>BRYANT ELEMENTARY SCHOOL</t>
  </si>
  <si>
    <t>BUCKHORN ELEMENTARY SCHOOL</t>
  </si>
  <si>
    <t>CHILES ELEMENTARY SCHOOL</t>
  </si>
  <si>
    <t>CITRUS PARK ELEMENTARY SCHOOL</t>
  </si>
  <si>
    <t>CIMINO ELEMENTARY SCHOOL</t>
  </si>
  <si>
    <t>CLARK ELEMENTARY SCHOOL</t>
  </si>
  <si>
    <t>GORRIE ELEMENTARY SCHOOL</t>
  </si>
  <si>
    <t>GRADY ELEMENTARY SCHOOL</t>
  </si>
  <si>
    <t>HERITAGE ELEMENTARY SCHOOL</t>
  </si>
  <si>
    <t>HUNTER'S GREEN ELEMENTARY SCHL</t>
  </si>
  <si>
    <t>LIMONA ELEMENTARY SCHOOL</t>
  </si>
  <si>
    <t>LITHIA SPRINGS ELEM. SCHOOL</t>
  </si>
  <si>
    <t>LOWRY ELEMENTARY SCHOOL</t>
  </si>
  <si>
    <t>MABRY ELEMENTARY SCHOOL</t>
  </si>
  <si>
    <t>MITCHELL ELEMENTARY SCHOOL</t>
  </si>
  <si>
    <t>MCKITRICK ELEMENTARY SCHOOL</t>
  </si>
  <si>
    <t>NORTHWEST ELEMENTARY SCHOOL</t>
  </si>
  <si>
    <t>PRIDE ELEMENTARY SCHOOL</t>
  </si>
  <si>
    <t>RIVERHILLS ELEMENTARY MAGNET SCHOOL</t>
  </si>
  <si>
    <t>ROOSEVELT ELEMENTARY SCHOOL</t>
  </si>
  <si>
    <t>SCHWARZKOPF ELEMENTARY SCHOOL</t>
  </si>
  <si>
    <t>TAMPA PALMS ELEMENTARY SCHOOL</t>
  </si>
  <si>
    <t>VALRICO ELEMENTARY SCHOOL</t>
  </si>
  <si>
    <t>WESTCHASE ELEMENTARY SCHOOL</t>
  </si>
  <si>
    <t>BARRINGTON MIDDLE SCHOOL</t>
  </si>
  <si>
    <t>Middle</t>
  </si>
  <si>
    <t>BENITO MIDDLE SCHOOL</t>
  </si>
  <si>
    <t>COLEMAN MIDDLE SCHOOL</t>
  </si>
  <si>
    <t>FARNELL MIDDLE SCHOOL</t>
  </si>
  <si>
    <t>MARTINEZ MIDDLE SCHOOL</t>
  </si>
  <si>
    <t>FERRELL MIDDLE MAGNET SCHOOL</t>
  </si>
  <si>
    <t>RANDALL MIDDLE SCHOOL</t>
  </si>
  <si>
    <t>WALKER MIDDLE MAGNET SCHOOL</t>
  </si>
  <si>
    <t>WILLIAMS MIDDLE MAGNET SCHOOL</t>
  </si>
  <si>
    <t>WILSON MIDDLE SCHOOL</t>
  </si>
  <si>
    <t>STEINBRENNER HIGH SCHOOL</t>
  </si>
  <si>
    <t>High</t>
  </si>
  <si>
    <t>NEWSOME HIGH SCHOOL</t>
  </si>
  <si>
    <t>PLANT HIGH SCHOOL</t>
  </si>
  <si>
    <t>ROBINSON HIGH SCHOOL</t>
  </si>
  <si>
    <t>BLOOMINGDALE HIGH SCHOOL</t>
  </si>
  <si>
    <t>SICKLES HIGH SCHOOL</t>
  </si>
  <si>
    <t>TAMPA BAY TECH HIGH SCHOOL</t>
  </si>
  <si>
    <t>DOROTHY C YORK PK-8 MAGNET SCHOOL</t>
  </si>
  <si>
    <t>LUTZ K-8 SCHOOL</t>
  </si>
  <si>
    <t>MANISCALCO K-8 SCHOOL</t>
  </si>
  <si>
    <t>ROLAND PARK K-8 MAGNET SCHOOL</t>
  </si>
  <si>
    <t>RAMPELLO K-8 MAGNET SCHOOL</t>
  </si>
  <si>
    <t>TINKER K-8 SCHOOL</t>
  </si>
  <si>
    <t>school_name</t>
  </si>
  <si>
    <t>type</t>
  </si>
  <si>
    <t>school_number</t>
  </si>
  <si>
    <t>inexperienced_teachers</t>
  </si>
  <si>
    <t>out_of_field</t>
  </si>
  <si>
    <t>temp_certificates</t>
  </si>
  <si>
    <t>teachers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</si>
</sst>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Lucida Grand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10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C9673-DE81-904B-BB31-5183C463B55B}">
  <dimension ref="A1:J60"/>
  <sheetViews>
    <sheetView topLeftCell="A9" workbookViewId="0">
      <selection activeCell="J53" sqref="A53:J53"/>
    </sheetView>
  </sheetViews>
  <sheetFormatPr baseColWidth="10" defaultRowHeight="15" x14ac:dyDescent="0.2"/>
  <cols>
    <col min="1" max="1" width="35.1640625" customWidth="1"/>
    <col min="7" max="7" width="17.5" customWidth="1"/>
  </cols>
  <sheetData>
    <row r="1" spans="1:10" x14ac:dyDescent="0.2">
      <c r="A1" t="s">
        <v>138</v>
      </c>
      <c r="B1" t="s">
        <v>139</v>
      </c>
      <c r="C1" t="s">
        <v>140</v>
      </c>
      <c r="D1" t="s">
        <v>144</v>
      </c>
      <c r="E1" t="s">
        <v>141</v>
      </c>
      <c r="F1" t="s">
        <v>142</v>
      </c>
      <c r="G1" t="s">
        <v>143</v>
      </c>
    </row>
    <row r="2" spans="1:10" x14ac:dyDescent="0.2">
      <c r="A2" s="3" t="s">
        <v>123</v>
      </c>
      <c r="B2" s="3" t="s">
        <v>114</v>
      </c>
      <c r="C2" s="3">
        <v>4761</v>
      </c>
      <c r="D2" s="3">
        <v>28</v>
      </c>
      <c r="E2">
        <v>7.0999999999999994E-2</v>
      </c>
      <c r="H2">
        <f>ROUND(D2*E2,0)</f>
        <v>2</v>
      </c>
      <c r="I2">
        <f>IF((NOT(B2="High")), H2, 0)</f>
        <v>2</v>
      </c>
      <c r="J2">
        <f>IF(NOT(B2="High"),D2,0)</f>
        <v>28</v>
      </c>
    </row>
    <row r="3" spans="1:10" x14ac:dyDescent="0.2">
      <c r="A3" s="3" t="s">
        <v>122</v>
      </c>
      <c r="B3" s="3" t="s">
        <v>114</v>
      </c>
      <c r="C3" s="3">
        <v>4741</v>
      </c>
      <c r="D3" s="3">
        <v>44</v>
      </c>
      <c r="E3">
        <v>0.159</v>
      </c>
      <c r="H3">
        <f t="shared" ref="H3:H58" si="0">ROUND(D3*E3,0)</f>
        <v>7</v>
      </c>
      <c r="I3">
        <f t="shared" ref="I3:I58" si="1">IF((NOT(B3="High")), H3, 0)</f>
        <v>7</v>
      </c>
      <c r="J3">
        <f t="shared" ref="J3:J59" si="2">IF(NOT(B3="High"),D3,0)</f>
        <v>44</v>
      </c>
    </row>
    <row r="4" spans="1:10" x14ac:dyDescent="0.2">
      <c r="A4" s="3" t="s">
        <v>112</v>
      </c>
      <c r="B4" s="3" t="s">
        <v>79</v>
      </c>
      <c r="C4" s="3">
        <v>4651</v>
      </c>
      <c r="D4" s="3">
        <v>55</v>
      </c>
      <c r="E4">
        <v>0.218</v>
      </c>
      <c r="H4">
        <f t="shared" si="0"/>
        <v>12</v>
      </c>
      <c r="I4">
        <f t="shared" si="1"/>
        <v>12</v>
      </c>
      <c r="J4">
        <f t="shared" si="2"/>
        <v>55</v>
      </c>
    </row>
    <row r="5" spans="1:10" x14ac:dyDescent="0.2">
      <c r="A5" s="3" t="s">
        <v>121</v>
      </c>
      <c r="B5" s="3" t="s">
        <v>114</v>
      </c>
      <c r="C5" s="3">
        <v>4611</v>
      </c>
      <c r="D5" s="3">
        <v>56</v>
      </c>
      <c r="E5">
        <v>0.161</v>
      </c>
      <c r="H5">
        <f t="shared" si="0"/>
        <v>9</v>
      </c>
      <c r="I5">
        <f t="shared" si="1"/>
        <v>9</v>
      </c>
      <c r="J5">
        <f t="shared" si="2"/>
        <v>56</v>
      </c>
    </row>
    <row r="6" spans="1:10" x14ac:dyDescent="0.2">
      <c r="A6" s="3" t="s">
        <v>111</v>
      </c>
      <c r="B6" s="3" t="s">
        <v>79</v>
      </c>
      <c r="C6" s="3">
        <v>4581</v>
      </c>
      <c r="D6" s="3">
        <v>54</v>
      </c>
      <c r="E6">
        <v>9.3000000000000013E-2</v>
      </c>
      <c r="H6">
        <f t="shared" si="0"/>
        <v>5</v>
      </c>
      <c r="I6">
        <f t="shared" si="1"/>
        <v>5</v>
      </c>
      <c r="J6">
        <f t="shared" si="2"/>
        <v>54</v>
      </c>
    </row>
    <row r="7" spans="1:10" x14ac:dyDescent="0.2">
      <c r="A7" s="3" t="s">
        <v>137</v>
      </c>
      <c r="B7" s="3" t="s">
        <v>114</v>
      </c>
      <c r="C7" s="3">
        <v>4381</v>
      </c>
      <c r="D7" s="3">
        <v>42</v>
      </c>
      <c r="E7">
        <v>0.26200000000000001</v>
      </c>
      <c r="H7">
        <f t="shared" si="0"/>
        <v>11</v>
      </c>
      <c r="I7">
        <f t="shared" si="1"/>
        <v>11</v>
      </c>
      <c r="J7">
        <f t="shared" si="2"/>
        <v>42</v>
      </c>
    </row>
    <row r="8" spans="1:10" x14ac:dyDescent="0.2">
      <c r="A8" s="3" t="s">
        <v>110</v>
      </c>
      <c r="B8" s="3" t="s">
        <v>79</v>
      </c>
      <c r="C8" s="3">
        <v>4261</v>
      </c>
      <c r="D8" s="3">
        <v>54</v>
      </c>
      <c r="E8">
        <v>0.13</v>
      </c>
      <c r="H8">
        <f t="shared" si="0"/>
        <v>7</v>
      </c>
      <c r="I8">
        <f t="shared" si="1"/>
        <v>7</v>
      </c>
      <c r="J8">
        <f t="shared" si="2"/>
        <v>54</v>
      </c>
    </row>
    <row r="9" spans="1:10" x14ac:dyDescent="0.2">
      <c r="A9" s="3" t="s">
        <v>136</v>
      </c>
      <c r="B9" s="3" t="s">
        <v>114</v>
      </c>
      <c r="C9" s="3">
        <v>4251</v>
      </c>
      <c r="D9" s="3">
        <v>50</v>
      </c>
      <c r="E9">
        <v>0.32</v>
      </c>
      <c r="H9">
        <f t="shared" si="0"/>
        <v>16</v>
      </c>
      <c r="I9">
        <f t="shared" si="1"/>
        <v>16</v>
      </c>
      <c r="J9">
        <f t="shared" si="2"/>
        <v>50</v>
      </c>
    </row>
    <row r="10" spans="1:10" x14ac:dyDescent="0.2">
      <c r="A10" s="3" t="s">
        <v>131</v>
      </c>
      <c r="B10" s="3" t="s">
        <v>125</v>
      </c>
      <c r="C10" s="3">
        <v>4221</v>
      </c>
      <c r="D10" s="3">
        <v>96</v>
      </c>
      <c r="E10">
        <v>0.156</v>
      </c>
      <c r="H10">
        <f t="shared" si="0"/>
        <v>15</v>
      </c>
      <c r="I10">
        <f t="shared" si="1"/>
        <v>0</v>
      </c>
      <c r="J10">
        <f t="shared" si="2"/>
        <v>0</v>
      </c>
    </row>
    <row r="11" spans="1:10" x14ac:dyDescent="0.2">
      <c r="A11" s="3" t="s">
        <v>130</v>
      </c>
      <c r="B11" s="3" t="s">
        <v>125</v>
      </c>
      <c r="C11" s="3">
        <v>4151</v>
      </c>
      <c r="D11" s="3">
        <v>105</v>
      </c>
      <c r="E11">
        <v>0.13300000000000001</v>
      </c>
      <c r="H11">
        <f t="shared" si="0"/>
        <v>14</v>
      </c>
      <c r="I11">
        <f t="shared" si="1"/>
        <v>0</v>
      </c>
      <c r="J11">
        <f t="shared" si="2"/>
        <v>0</v>
      </c>
    </row>
    <row r="12" spans="1:10" x14ac:dyDescent="0.2">
      <c r="A12" s="3" t="s">
        <v>129</v>
      </c>
      <c r="B12" s="3" t="s">
        <v>125</v>
      </c>
      <c r="C12" s="3">
        <v>4141</v>
      </c>
      <c r="D12" s="3">
        <v>104</v>
      </c>
      <c r="E12">
        <v>0.17300000000000001</v>
      </c>
      <c r="H12">
        <f t="shared" si="0"/>
        <v>18</v>
      </c>
      <c r="I12">
        <f t="shared" si="1"/>
        <v>0</v>
      </c>
      <c r="J12">
        <f t="shared" si="2"/>
        <v>0</v>
      </c>
    </row>
    <row r="13" spans="1:10" x14ac:dyDescent="0.2">
      <c r="A13" s="3" t="s">
        <v>109</v>
      </c>
      <c r="B13" s="3" t="s">
        <v>79</v>
      </c>
      <c r="C13" s="3">
        <v>3861</v>
      </c>
      <c r="D13" s="3">
        <v>41</v>
      </c>
      <c r="E13">
        <v>0.17100000000000001</v>
      </c>
      <c r="H13">
        <f t="shared" si="0"/>
        <v>7</v>
      </c>
      <c r="I13">
        <f t="shared" si="1"/>
        <v>7</v>
      </c>
      <c r="J13">
        <f t="shared" si="2"/>
        <v>41</v>
      </c>
    </row>
    <row r="14" spans="1:10" x14ac:dyDescent="0.2">
      <c r="A14" s="3" t="s">
        <v>135</v>
      </c>
      <c r="B14" s="3" t="s">
        <v>114</v>
      </c>
      <c r="C14" s="3">
        <v>3802</v>
      </c>
      <c r="D14" s="3">
        <v>54</v>
      </c>
      <c r="E14">
        <v>0.13</v>
      </c>
      <c r="H14">
        <f t="shared" si="0"/>
        <v>7</v>
      </c>
      <c r="I14">
        <f t="shared" si="1"/>
        <v>7</v>
      </c>
      <c r="J14">
        <f t="shared" si="2"/>
        <v>54</v>
      </c>
    </row>
    <row r="15" spans="1:10" x14ac:dyDescent="0.2">
      <c r="A15" s="3" t="s">
        <v>108</v>
      </c>
      <c r="B15" s="3" t="s">
        <v>79</v>
      </c>
      <c r="C15" s="3">
        <v>3801</v>
      </c>
      <c r="D15" s="3">
        <v>46</v>
      </c>
      <c r="E15">
        <v>0.30399999999999999</v>
      </c>
      <c r="H15">
        <f t="shared" si="0"/>
        <v>14</v>
      </c>
      <c r="I15">
        <f t="shared" si="1"/>
        <v>14</v>
      </c>
      <c r="J15">
        <f t="shared" si="2"/>
        <v>46</v>
      </c>
    </row>
    <row r="16" spans="1:10" x14ac:dyDescent="0.2">
      <c r="A16" s="3" t="s">
        <v>128</v>
      </c>
      <c r="B16" s="3" t="s">
        <v>125</v>
      </c>
      <c r="C16" s="3">
        <v>3731</v>
      </c>
      <c r="D16" s="3">
        <v>73</v>
      </c>
      <c r="E16">
        <v>0.17800000000000002</v>
      </c>
      <c r="H16">
        <f t="shared" si="0"/>
        <v>13</v>
      </c>
      <c r="I16">
        <f t="shared" si="1"/>
        <v>0</v>
      </c>
      <c r="J16">
        <f t="shared" si="2"/>
        <v>0</v>
      </c>
    </row>
    <row r="17" spans="1:10" x14ac:dyDescent="0.2">
      <c r="A17" s="3" t="s">
        <v>107</v>
      </c>
      <c r="B17" s="3" t="s">
        <v>79</v>
      </c>
      <c r="C17" s="3">
        <v>3622</v>
      </c>
      <c r="D17" s="3">
        <v>36</v>
      </c>
      <c r="E17">
        <v>0.16699999999999998</v>
      </c>
      <c r="H17">
        <f t="shared" si="0"/>
        <v>6</v>
      </c>
      <c r="I17">
        <f t="shared" si="1"/>
        <v>6</v>
      </c>
      <c r="J17">
        <f t="shared" si="2"/>
        <v>36</v>
      </c>
    </row>
    <row r="18" spans="1:10" x14ac:dyDescent="0.2">
      <c r="A18" s="3" t="s">
        <v>120</v>
      </c>
      <c r="B18" s="3" t="s">
        <v>114</v>
      </c>
      <c r="C18" s="3">
        <v>3620</v>
      </c>
      <c r="D18" s="3">
        <v>65</v>
      </c>
      <c r="E18">
        <v>0.13800000000000001</v>
      </c>
      <c r="H18">
        <f t="shared" si="0"/>
        <v>9</v>
      </c>
      <c r="I18">
        <f t="shared" si="1"/>
        <v>9</v>
      </c>
      <c r="J18">
        <f t="shared" si="2"/>
        <v>65</v>
      </c>
    </row>
    <row r="19" spans="1:10" x14ac:dyDescent="0.2">
      <c r="A19" s="3" t="s">
        <v>106</v>
      </c>
      <c r="B19" s="3" t="s">
        <v>79</v>
      </c>
      <c r="C19" s="3">
        <v>3441</v>
      </c>
      <c r="D19" s="3">
        <v>59</v>
      </c>
      <c r="E19">
        <v>0.11900000000000001</v>
      </c>
      <c r="H19">
        <f t="shared" si="0"/>
        <v>7</v>
      </c>
      <c r="I19">
        <f t="shared" si="1"/>
        <v>7</v>
      </c>
      <c r="J19">
        <f t="shared" si="2"/>
        <v>59</v>
      </c>
    </row>
    <row r="20" spans="1:10" x14ac:dyDescent="0.2">
      <c r="A20" s="3" t="s">
        <v>127</v>
      </c>
      <c r="B20" s="3" t="s">
        <v>125</v>
      </c>
      <c r="C20" s="3">
        <v>3411</v>
      </c>
      <c r="D20" s="3">
        <v>110</v>
      </c>
      <c r="E20">
        <v>0.109</v>
      </c>
      <c r="H20">
        <f t="shared" si="0"/>
        <v>12</v>
      </c>
      <c r="I20">
        <f t="shared" si="1"/>
        <v>0</v>
      </c>
      <c r="J20">
        <f t="shared" si="2"/>
        <v>0</v>
      </c>
    </row>
    <row r="21" spans="1:10" x14ac:dyDescent="0.2">
      <c r="A21" s="3" t="s">
        <v>126</v>
      </c>
      <c r="B21" s="3" t="s">
        <v>125</v>
      </c>
      <c r="C21" s="3">
        <v>3171</v>
      </c>
      <c r="D21" s="3">
        <v>135</v>
      </c>
      <c r="E21">
        <v>0.215</v>
      </c>
      <c r="H21">
        <f t="shared" si="0"/>
        <v>29</v>
      </c>
      <c r="I21">
        <f t="shared" si="1"/>
        <v>0</v>
      </c>
      <c r="J21">
        <f t="shared" si="2"/>
        <v>0</v>
      </c>
    </row>
    <row r="22" spans="1:10" x14ac:dyDescent="0.2">
      <c r="A22" s="3" t="s">
        <v>105</v>
      </c>
      <c r="B22" s="3" t="s">
        <v>79</v>
      </c>
      <c r="C22" s="3">
        <v>3151</v>
      </c>
      <c r="D22" s="3">
        <v>47</v>
      </c>
      <c r="E22">
        <v>6.4000000000000001E-2</v>
      </c>
      <c r="H22">
        <f t="shared" si="0"/>
        <v>3</v>
      </c>
      <c r="I22">
        <f t="shared" si="1"/>
        <v>3</v>
      </c>
      <c r="J22">
        <f t="shared" si="2"/>
        <v>47</v>
      </c>
    </row>
    <row r="23" spans="1:10" x14ac:dyDescent="0.2">
      <c r="A23" s="3" t="s">
        <v>104</v>
      </c>
      <c r="B23" s="3" t="s">
        <v>79</v>
      </c>
      <c r="C23" s="3">
        <v>3082</v>
      </c>
      <c r="D23" s="3">
        <v>62</v>
      </c>
      <c r="E23">
        <v>6.5000000000000002E-2</v>
      </c>
      <c r="H23">
        <f t="shared" si="0"/>
        <v>4</v>
      </c>
      <c r="I23">
        <f t="shared" si="1"/>
        <v>4</v>
      </c>
      <c r="J23">
        <f t="shared" si="2"/>
        <v>62</v>
      </c>
    </row>
    <row r="24" spans="1:10" x14ac:dyDescent="0.2">
      <c r="A24" s="3" t="s">
        <v>103</v>
      </c>
      <c r="B24" s="3" t="s">
        <v>79</v>
      </c>
      <c r="C24" s="3">
        <v>3081</v>
      </c>
      <c r="D24" s="3">
        <v>46</v>
      </c>
      <c r="E24">
        <v>0.19600000000000001</v>
      </c>
      <c r="H24">
        <f t="shared" si="0"/>
        <v>9</v>
      </c>
      <c r="I24">
        <f t="shared" si="1"/>
        <v>9</v>
      </c>
      <c r="J24">
        <f t="shared" si="2"/>
        <v>46</v>
      </c>
    </row>
    <row r="25" spans="1:10" x14ac:dyDescent="0.2">
      <c r="A25" s="3" t="s">
        <v>119</v>
      </c>
      <c r="B25" s="3" t="s">
        <v>114</v>
      </c>
      <c r="C25" s="3">
        <v>3001</v>
      </c>
      <c r="D25" s="3">
        <v>25</v>
      </c>
      <c r="E25">
        <v>0.16</v>
      </c>
      <c r="H25">
        <f t="shared" si="0"/>
        <v>4</v>
      </c>
      <c r="I25">
        <f t="shared" si="1"/>
        <v>4</v>
      </c>
      <c r="J25">
        <f t="shared" si="2"/>
        <v>25</v>
      </c>
    </row>
    <row r="26" spans="1:10" x14ac:dyDescent="0.2">
      <c r="A26" s="3" t="s">
        <v>118</v>
      </c>
      <c r="B26" s="3" t="s">
        <v>114</v>
      </c>
      <c r="C26" s="3">
        <v>2851</v>
      </c>
      <c r="D26" s="3">
        <v>55</v>
      </c>
      <c r="E26">
        <v>1.8000000000000002E-2</v>
      </c>
      <c r="H26">
        <f t="shared" si="0"/>
        <v>1</v>
      </c>
      <c r="I26">
        <f t="shared" si="1"/>
        <v>1</v>
      </c>
      <c r="J26">
        <f t="shared" si="2"/>
        <v>55</v>
      </c>
    </row>
    <row r="27" spans="1:10" x14ac:dyDescent="0.2">
      <c r="A27" s="3" t="s">
        <v>134</v>
      </c>
      <c r="B27" s="3" t="s">
        <v>114</v>
      </c>
      <c r="C27" s="3">
        <v>2771</v>
      </c>
      <c r="D27" s="3">
        <v>55</v>
      </c>
      <c r="E27">
        <v>0.109</v>
      </c>
      <c r="H27">
        <f t="shared" si="0"/>
        <v>6</v>
      </c>
      <c r="I27">
        <f t="shared" si="1"/>
        <v>6</v>
      </c>
      <c r="J27">
        <f t="shared" si="2"/>
        <v>55</v>
      </c>
    </row>
    <row r="28" spans="1:10" x14ac:dyDescent="0.2">
      <c r="A28" s="3" t="s">
        <v>102</v>
      </c>
      <c r="B28" s="3" t="s">
        <v>79</v>
      </c>
      <c r="C28" s="3">
        <v>2601</v>
      </c>
      <c r="D28" s="3">
        <v>57</v>
      </c>
      <c r="E28">
        <v>0.14000000000000001</v>
      </c>
      <c r="H28">
        <f t="shared" si="0"/>
        <v>8</v>
      </c>
      <c r="I28">
        <f t="shared" si="1"/>
        <v>8</v>
      </c>
      <c r="J28">
        <f t="shared" si="2"/>
        <v>57</v>
      </c>
    </row>
    <row r="29" spans="1:10" x14ac:dyDescent="0.2">
      <c r="A29" s="3" t="s">
        <v>133</v>
      </c>
      <c r="B29" s="3" t="s">
        <v>114</v>
      </c>
      <c r="C29" s="3">
        <v>2561</v>
      </c>
      <c r="D29" s="3">
        <v>52</v>
      </c>
      <c r="E29">
        <v>3.7999999999999999E-2</v>
      </c>
      <c r="H29">
        <f t="shared" si="0"/>
        <v>2</v>
      </c>
      <c r="I29">
        <f t="shared" si="1"/>
        <v>2</v>
      </c>
      <c r="J29">
        <f t="shared" si="2"/>
        <v>52</v>
      </c>
    </row>
    <row r="30" spans="1:10" x14ac:dyDescent="0.2">
      <c r="A30" s="3" t="s">
        <v>101</v>
      </c>
      <c r="B30" s="3" t="s">
        <v>79</v>
      </c>
      <c r="C30" s="3">
        <v>2551</v>
      </c>
      <c r="D30" s="3">
        <v>49</v>
      </c>
      <c r="E30">
        <v>0.02</v>
      </c>
      <c r="H30">
        <f t="shared" si="0"/>
        <v>1</v>
      </c>
      <c r="I30">
        <f t="shared" si="1"/>
        <v>1</v>
      </c>
      <c r="J30">
        <f t="shared" si="2"/>
        <v>49</v>
      </c>
    </row>
    <row r="31" spans="1:10" x14ac:dyDescent="0.2">
      <c r="A31" s="3" t="s">
        <v>100</v>
      </c>
      <c r="B31" s="3" t="s">
        <v>79</v>
      </c>
      <c r="C31" s="3">
        <v>2461</v>
      </c>
      <c r="D31" s="3">
        <v>38</v>
      </c>
      <c r="E31">
        <v>0.13200000000000001</v>
      </c>
      <c r="H31">
        <f t="shared" si="0"/>
        <v>5</v>
      </c>
      <c r="I31">
        <f t="shared" si="1"/>
        <v>5</v>
      </c>
      <c r="J31">
        <f t="shared" si="2"/>
        <v>38</v>
      </c>
    </row>
    <row r="32" spans="1:10" x14ac:dyDescent="0.2">
      <c r="A32" s="3" t="s">
        <v>99</v>
      </c>
      <c r="B32" s="3" t="s">
        <v>79</v>
      </c>
      <c r="C32" s="3">
        <v>2431</v>
      </c>
      <c r="D32" s="3">
        <v>36</v>
      </c>
      <c r="E32">
        <v>0.111</v>
      </c>
      <c r="H32">
        <f t="shared" si="0"/>
        <v>4</v>
      </c>
      <c r="I32">
        <f t="shared" si="1"/>
        <v>4</v>
      </c>
      <c r="J32">
        <f t="shared" si="2"/>
        <v>36</v>
      </c>
    </row>
    <row r="33" spans="1:10" x14ac:dyDescent="0.2">
      <c r="A33" s="3" t="s">
        <v>98</v>
      </c>
      <c r="B33" s="3" t="s">
        <v>79</v>
      </c>
      <c r="C33" s="3">
        <v>1941</v>
      </c>
      <c r="D33" s="3">
        <v>50</v>
      </c>
      <c r="E33">
        <v>0.04</v>
      </c>
      <c r="H33">
        <f t="shared" si="0"/>
        <v>2</v>
      </c>
      <c r="I33">
        <f t="shared" si="1"/>
        <v>2</v>
      </c>
      <c r="J33">
        <f t="shared" si="2"/>
        <v>50</v>
      </c>
    </row>
    <row r="34" spans="1:10" x14ac:dyDescent="0.2">
      <c r="A34" s="3" t="s">
        <v>97</v>
      </c>
      <c r="B34" s="3" t="s">
        <v>79</v>
      </c>
      <c r="C34" s="3">
        <v>1831</v>
      </c>
      <c r="D34" s="3">
        <v>40</v>
      </c>
      <c r="E34">
        <v>0.05</v>
      </c>
      <c r="H34">
        <f t="shared" si="0"/>
        <v>2</v>
      </c>
      <c r="I34">
        <f t="shared" si="1"/>
        <v>2</v>
      </c>
      <c r="J34">
        <f t="shared" si="2"/>
        <v>40</v>
      </c>
    </row>
    <row r="35" spans="1:10" x14ac:dyDescent="0.2">
      <c r="A35" s="3" t="s">
        <v>96</v>
      </c>
      <c r="B35" s="3" t="s">
        <v>79</v>
      </c>
      <c r="C35" s="3">
        <v>1721</v>
      </c>
      <c r="D35" s="3">
        <v>40</v>
      </c>
      <c r="E35">
        <v>0.125</v>
      </c>
      <c r="H35">
        <f t="shared" si="0"/>
        <v>5</v>
      </c>
      <c r="I35">
        <f t="shared" si="1"/>
        <v>5</v>
      </c>
      <c r="J35">
        <f t="shared" si="2"/>
        <v>40</v>
      </c>
    </row>
    <row r="36" spans="1:10" x14ac:dyDescent="0.2">
      <c r="A36" s="3" t="s">
        <v>95</v>
      </c>
      <c r="B36" s="3" t="s">
        <v>79</v>
      </c>
      <c r="C36" s="3">
        <v>1681</v>
      </c>
      <c r="D36" s="3">
        <v>35</v>
      </c>
      <c r="E36">
        <v>0.2</v>
      </c>
      <c r="H36">
        <f t="shared" si="0"/>
        <v>7</v>
      </c>
      <c r="I36">
        <f t="shared" si="1"/>
        <v>7</v>
      </c>
      <c r="J36">
        <f t="shared" si="2"/>
        <v>35</v>
      </c>
    </row>
    <row r="37" spans="1:10" x14ac:dyDescent="0.2">
      <c r="A37" s="3" t="s">
        <v>117</v>
      </c>
      <c r="B37" s="3" t="s">
        <v>114</v>
      </c>
      <c r="C37" s="3">
        <v>1441</v>
      </c>
      <c r="D37" s="3">
        <v>58</v>
      </c>
      <c r="E37">
        <v>3.4000000000000002E-2</v>
      </c>
      <c r="H37">
        <f t="shared" si="0"/>
        <v>2</v>
      </c>
      <c r="I37">
        <f t="shared" si="1"/>
        <v>2</v>
      </c>
      <c r="J37">
        <f t="shared" si="2"/>
        <v>58</v>
      </c>
    </row>
    <row r="38" spans="1:10" x14ac:dyDescent="0.2">
      <c r="A38" s="3" t="s">
        <v>116</v>
      </c>
      <c r="B38" s="3" t="s">
        <v>114</v>
      </c>
      <c r="C38" s="3">
        <v>921</v>
      </c>
      <c r="D38" s="3">
        <v>52</v>
      </c>
      <c r="E38">
        <v>0.192</v>
      </c>
      <c r="H38">
        <f t="shared" si="0"/>
        <v>10</v>
      </c>
      <c r="I38">
        <f t="shared" si="1"/>
        <v>10</v>
      </c>
      <c r="J38">
        <f t="shared" si="2"/>
        <v>52</v>
      </c>
    </row>
    <row r="39" spans="1:10" x14ac:dyDescent="0.2">
      <c r="A39" s="3" t="s">
        <v>94</v>
      </c>
      <c r="B39" s="3" t="s">
        <v>79</v>
      </c>
      <c r="C39" s="3">
        <v>851</v>
      </c>
      <c r="D39" s="3">
        <v>59</v>
      </c>
      <c r="E39">
        <v>5.0999999999999997E-2</v>
      </c>
      <c r="H39">
        <f t="shared" si="0"/>
        <v>3</v>
      </c>
      <c r="I39">
        <f t="shared" si="1"/>
        <v>3</v>
      </c>
      <c r="J39">
        <f t="shared" si="2"/>
        <v>59</v>
      </c>
    </row>
    <row r="40" spans="1:10" x14ac:dyDescent="0.2">
      <c r="A40" s="3" t="s">
        <v>93</v>
      </c>
      <c r="B40" s="3" t="s">
        <v>79</v>
      </c>
      <c r="C40" s="3">
        <v>802</v>
      </c>
      <c r="D40" s="3">
        <v>57</v>
      </c>
      <c r="E40">
        <v>7.0000000000000007E-2</v>
      </c>
      <c r="H40">
        <f t="shared" si="0"/>
        <v>4</v>
      </c>
      <c r="I40">
        <f t="shared" si="1"/>
        <v>4</v>
      </c>
      <c r="J40">
        <f t="shared" si="2"/>
        <v>57</v>
      </c>
    </row>
    <row r="41" spans="1:10" x14ac:dyDescent="0.2">
      <c r="A41" s="3" t="s">
        <v>92</v>
      </c>
      <c r="B41" s="3" t="s">
        <v>79</v>
      </c>
      <c r="C41" s="3">
        <v>801</v>
      </c>
      <c r="D41" s="3">
        <v>45</v>
      </c>
      <c r="E41">
        <v>2.2000000000000002E-2</v>
      </c>
      <c r="H41">
        <f t="shared" si="0"/>
        <v>1</v>
      </c>
      <c r="I41">
        <f t="shared" si="1"/>
        <v>1</v>
      </c>
      <c r="J41">
        <f t="shared" si="2"/>
        <v>45</v>
      </c>
    </row>
    <row r="42" spans="1:10" x14ac:dyDescent="0.2">
      <c r="A42" s="3" t="s">
        <v>91</v>
      </c>
      <c r="B42" s="3" t="s">
        <v>79</v>
      </c>
      <c r="C42" s="3">
        <v>772</v>
      </c>
      <c r="D42" s="3">
        <v>56</v>
      </c>
      <c r="E42">
        <v>0.107</v>
      </c>
      <c r="H42">
        <f t="shared" si="0"/>
        <v>6</v>
      </c>
      <c r="I42">
        <f t="shared" si="1"/>
        <v>6</v>
      </c>
      <c r="J42">
        <f t="shared" si="2"/>
        <v>56</v>
      </c>
    </row>
    <row r="43" spans="1:10" x14ac:dyDescent="0.2">
      <c r="A43" s="3" t="s">
        <v>90</v>
      </c>
      <c r="B43" s="3" t="s">
        <v>79</v>
      </c>
      <c r="C43" s="3">
        <v>571</v>
      </c>
      <c r="D43" s="3">
        <v>54</v>
      </c>
      <c r="E43">
        <v>1.9E-2</v>
      </c>
      <c r="H43">
        <f t="shared" si="0"/>
        <v>1</v>
      </c>
      <c r="I43">
        <f t="shared" si="1"/>
        <v>1</v>
      </c>
      <c r="J43">
        <f t="shared" si="2"/>
        <v>54</v>
      </c>
    </row>
    <row r="44" spans="1:10" x14ac:dyDescent="0.2">
      <c r="A44" s="3" t="s">
        <v>89</v>
      </c>
      <c r="B44" s="3" t="s">
        <v>79</v>
      </c>
      <c r="C44" s="3">
        <v>527</v>
      </c>
      <c r="D44" s="3">
        <v>56</v>
      </c>
      <c r="E44">
        <v>7.0999999999999994E-2</v>
      </c>
      <c r="H44">
        <f t="shared" si="0"/>
        <v>4</v>
      </c>
      <c r="I44">
        <f t="shared" si="1"/>
        <v>4</v>
      </c>
      <c r="J44">
        <f t="shared" si="2"/>
        <v>56</v>
      </c>
    </row>
    <row r="45" spans="1:10" x14ac:dyDescent="0.2">
      <c r="A45" s="3" t="s">
        <v>88</v>
      </c>
      <c r="B45" s="3" t="s">
        <v>79</v>
      </c>
      <c r="C45" s="3">
        <v>361</v>
      </c>
      <c r="D45" s="3">
        <v>56</v>
      </c>
      <c r="E45">
        <v>8.900000000000001E-2</v>
      </c>
      <c r="H45">
        <f t="shared" si="0"/>
        <v>5</v>
      </c>
      <c r="I45">
        <f t="shared" si="1"/>
        <v>5</v>
      </c>
      <c r="J45">
        <f t="shared" si="2"/>
        <v>56</v>
      </c>
    </row>
    <row r="46" spans="1:10" x14ac:dyDescent="0.2">
      <c r="A46" s="3" t="s">
        <v>87</v>
      </c>
      <c r="B46" s="3" t="s">
        <v>79</v>
      </c>
      <c r="C46" s="3">
        <v>311</v>
      </c>
      <c r="D46" s="3">
        <v>51</v>
      </c>
      <c r="E46">
        <v>7.8E-2</v>
      </c>
      <c r="H46">
        <f t="shared" si="0"/>
        <v>4</v>
      </c>
      <c r="I46">
        <f t="shared" si="1"/>
        <v>4</v>
      </c>
      <c r="J46">
        <f t="shared" si="2"/>
        <v>51</v>
      </c>
    </row>
    <row r="47" spans="1:10" x14ac:dyDescent="0.2">
      <c r="A47" s="3" t="s">
        <v>115</v>
      </c>
      <c r="B47" s="3" t="s">
        <v>114</v>
      </c>
      <c r="C47" s="3">
        <v>201</v>
      </c>
      <c r="D47" s="3">
        <v>52</v>
      </c>
      <c r="E47">
        <v>9.6000000000000002E-2</v>
      </c>
      <c r="H47">
        <f t="shared" si="0"/>
        <v>5</v>
      </c>
      <c r="I47">
        <f t="shared" si="1"/>
        <v>5</v>
      </c>
      <c r="J47">
        <f t="shared" si="2"/>
        <v>52</v>
      </c>
    </row>
    <row r="48" spans="1:10" x14ac:dyDescent="0.2">
      <c r="A48" s="3" t="s">
        <v>86</v>
      </c>
      <c r="B48" s="3" t="s">
        <v>79</v>
      </c>
      <c r="C48" s="3">
        <v>161</v>
      </c>
      <c r="D48" s="3">
        <v>33</v>
      </c>
      <c r="E48">
        <v>0.27300000000000002</v>
      </c>
      <c r="H48">
        <f t="shared" si="0"/>
        <v>9</v>
      </c>
      <c r="I48">
        <f t="shared" si="1"/>
        <v>9</v>
      </c>
      <c r="J48">
        <f t="shared" si="2"/>
        <v>33</v>
      </c>
    </row>
    <row r="49" spans="1:10" x14ac:dyDescent="0.2">
      <c r="A49" s="3" t="s">
        <v>85</v>
      </c>
      <c r="B49" s="3" t="s">
        <v>79</v>
      </c>
      <c r="C49" s="3">
        <v>141</v>
      </c>
      <c r="D49" s="3">
        <v>38</v>
      </c>
      <c r="E49">
        <v>2.6000000000000002E-2</v>
      </c>
      <c r="H49">
        <f t="shared" si="0"/>
        <v>1</v>
      </c>
      <c r="I49">
        <f t="shared" si="1"/>
        <v>1</v>
      </c>
      <c r="J49">
        <f t="shared" si="2"/>
        <v>38</v>
      </c>
    </row>
    <row r="50" spans="1:10" x14ac:dyDescent="0.2">
      <c r="A50" s="3" t="s">
        <v>84</v>
      </c>
      <c r="B50" s="3" t="s">
        <v>79</v>
      </c>
      <c r="C50" s="3">
        <v>121</v>
      </c>
      <c r="D50" s="3">
        <v>20</v>
      </c>
      <c r="E50">
        <v>0.2</v>
      </c>
      <c r="H50">
        <f t="shared" si="0"/>
        <v>4</v>
      </c>
      <c r="I50">
        <f t="shared" si="1"/>
        <v>4</v>
      </c>
      <c r="J50">
        <f t="shared" si="2"/>
        <v>20</v>
      </c>
    </row>
    <row r="51" spans="1:10" x14ac:dyDescent="0.2">
      <c r="A51" s="3" t="s">
        <v>83</v>
      </c>
      <c r="B51" s="3" t="s">
        <v>79</v>
      </c>
      <c r="C51" s="3">
        <v>102</v>
      </c>
      <c r="D51" s="3">
        <v>54</v>
      </c>
      <c r="E51">
        <v>7.400000000000001E-2</v>
      </c>
      <c r="H51">
        <f t="shared" si="0"/>
        <v>4</v>
      </c>
      <c r="I51">
        <f t="shared" si="1"/>
        <v>4</v>
      </c>
      <c r="J51">
        <f t="shared" si="2"/>
        <v>54</v>
      </c>
    </row>
    <row r="52" spans="1:10" x14ac:dyDescent="0.2">
      <c r="A52" s="3" t="s">
        <v>82</v>
      </c>
      <c r="B52" s="3" t="s">
        <v>79</v>
      </c>
      <c r="C52" s="3">
        <v>100</v>
      </c>
      <c r="D52" s="3">
        <v>60</v>
      </c>
      <c r="E52">
        <v>6.7000000000000004E-2</v>
      </c>
      <c r="H52">
        <f t="shared" si="0"/>
        <v>4</v>
      </c>
      <c r="I52">
        <f t="shared" si="1"/>
        <v>4</v>
      </c>
      <c r="J52">
        <f t="shared" si="2"/>
        <v>60</v>
      </c>
    </row>
    <row r="53" spans="1:10" x14ac:dyDescent="0.2">
      <c r="A53" s="3" t="s">
        <v>124</v>
      </c>
      <c r="B53" s="3" t="s">
        <v>125</v>
      </c>
      <c r="C53" s="3">
        <v>89</v>
      </c>
      <c r="D53" s="3">
        <v>107</v>
      </c>
      <c r="E53">
        <v>8.4000000000000005E-2</v>
      </c>
      <c r="H53">
        <f t="shared" si="0"/>
        <v>9</v>
      </c>
      <c r="I53">
        <f t="shared" si="1"/>
        <v>0</v>
      </c>
      <c r="J53">
        <f t="shared" si="2"/>
        <v>0</v>
      </c>
    </row>
    <row r="54" spans="1:10" x14ac:dyDescent="0.2">
      <c r="A54" s="3" t="s">
        <v>113</v>
      </c>
      <c r="B54" s="3" t="s">
        <v>114</v>
      </c>
      <c r="C54" s="3">
        <v>86</v>
      </c>
      <c r="D54" s="3">
        <v>66</v>
      </c>
      <c r="E54">
        <v>0.13600000000000001</v>
      </c>
      <c r="H54">
        <f t="shared" si="0"/>
        <v>9</v>
      </c>
      <c r="I54">
        <f t="shared" si="1"/>
        <v>9</v>
      </c>
      <c r="J54">
        <f t="shared" si="2"/>
        <v>66</v>
      </c>
    </row>
    <row r="55" spans="1:10" x14ac:dyDescent="0.2">
      <c r="A55" s="3" t="s">
        <v>81</v>
      </c>
      <c r="B55" s="3" t="s">
        <v>79</v>
      </c>
      <c r="C55" s="3">
        <v>85</v>
      </c>
      <c r="D55" s="3">
        <v>62</v>
      </c>
      <c r="E55">
        <v>0.129</v>
      </c>
      <c r="H55">
        <f t="shared" si="0"/>
        <v>8</v>
      </c>
      <c r="I55">
        <f t="shared" si="1"/>
        <v>8</v>
      </c>
      <c r="J55">
        <f t="shared" si="2"/>
        <v>62</v>
      </c>
    </row>
    <row r="56" spans="1:10" x14ac:dyDescent="0.2">
      <c r="A56" s="3" t="s">
        <v>80</v>
      </c>
      <c r="B56" s="3" t="s">
        <v>79</v>
      </c>
      <c r="C56" s="3">
        <v>60</v>
      </c>
      <c r="D56" s="3">
        <v>28</v>
      </c>
      <c r="E56">
        <v>0.214</v>
      </c>
      <c r="H56">
        <f t="shared" si="0"/>
        <v>6</v>
      </c>
      <c r="I56">
        <f t="shared" si="1"/>
        <v>6</v>
      </c>
      <c r="J56">
        <f t="shared" si="2"/>
        <v>28</v>
      </c>
    </row>
    <row r="57" spans="1:10" x14ac:dyDescent="0.2">
      <c r="A57" s="3" t="s">
        <v>78</v>
      </c>
      <c r="B57" s="3" t="s">
        <v>79</v>
      </c>
      <c r="C57" s="3">
        <v>59</v>
      </c>
      <c r="D57" s="3">
        <v>69</v>
      </c>
      <c r="E57">
        <v>4.2999999999999997E-2</v>
      </c>
      <c r="H57">
        <f t="shared" si="0"/>
        <v>3</v>
      </c>
      <c r="I57">
        <f t="shared" si="1"/>
        <v>3</v>
      </c>
      <c r="J57">
        <f t="shared" si="2"/>
        <v>69</v>
      </c>
    </row>
    <row r="58" spans="1:10" x14ac:dyDescent="0.2">
      <c r="A58" s="3" t="s">
        <v>132</v>
      </c>
      <c r="B58" s="3" t="s">
        <v>114</v>
      </c>
      <c r="C58" s="3">
        <v>11</v>
      </c>
      <c r="D58" s="3">
        <v>84</v>
      </c>
      <c r="E58">
        <v>0.13100000000000001</v>
      </c>
      <c r="H58">
        <f t="shared" si="0"/>
        <v>11</v>
      </c>
      <c r="I58">
        <f t="shared" si="1"/>
        <v>11</v>
      </c>
      <c r="J58">
        <f t="shared" si="2"/>
        <v>84</v>
      </c>
    </row>
    <row r="59" spans="1:10" x14ac:dyDescent="0.2">
      <c r="H59">
        <f>SUM(H2:H58)</f>
        <v>396</v>
      </c>
      <c r="I59">
        <f>SUM(I2:I58)</f>
        <v>286</v>
      </c>
      <c r="J59">
        <f>SUM(J2:J58)</f>
        <v>2481</v>
      </c>
    </row>
    <row r="60" spans="1:10" x14ac:dyDescent="0.2">
      <c r="H60">
        <f>H59/SUM(D:D)</f>
        <v>0.1233260666459047</v>
      </c>
      <c r="I60">
        <f>I59/J59</f>
        <v>0.11527609834744054</v>
      </c>
    </row>
  </sheetData>
  <autoFilter ref="A1:G58" xr:uid="{79AC9673-DE81-904B-BB31-5183C463B55B}">
    <sortState xmlns:xlrd2="http://schemas.microsoft.com/office/spreadsheetml/2017/richdata2" ref="A2:G58">
      <sortCondition descending="1" ref="C1:C58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554FD-6E1F-49CC-8E9D-B65A41FAA933}">
  <dimension ref="A1:D34"/>
  <sheetViews>
    <sheetView tabSelected="1" workbookViewId="0">
      <selection activeCell="F2" sqref="F2:F34"/>
    </sheetView>
  </sheetViews>
  <sheetFormatPr baseColWidth="10" defaultColWidth="8.83203125" defaultRowHeight="15" x14ac:dyDescent="0.2"/>
  <cols>
    <col min="1" max="1" width="20.5" customWidth="1"/>
  </cols>
  <sheetData>
    <row r="1" spans="1:4" x14ac:dyDescent="0.2">
      <c r="A1" t="s">
        <v>138</v>
      </c>
      <c r="B1" t="s">
        <v>140</v>
      </c>
      <c r="C1" t="s">
        <v>141</v>
      </c>
      <c r="D1" t="s">
        <v>33</v>
      </c>
    </row>
    <row r="2" spans="1:4" x14ac:dyDescent="0.2">
      <c r="A2" t="s">
        <v>27</v>
      </c>
      <c r="B2">
        <v>41</v>
      </c>
      <c r="C2">
        <v>0.41399999999999998</v>
      </c>
      <c r="D2" t="s">
        <v>74</v>
      </c>
    </row>
    <row r="3" spans="1:4" x14ac:dyDescent="0.2">
      <c r="A3" t="s">
        <v>4</v>
      </c>
      <c r="B3">
        <v>441</v>
      </c>
      <c r="C3">
        <v>0.115</v>
      </c>
      <c r="D3" t="s">
        <v>74</v>
      </c>
    </row>
    <row r="4" spans="1:4" x14ac:dyDescent="0.2">
      <c r="A4" t="s">
        <v>5</v>
      </c>
      <c r="B4">
        <v>641</v>
      </c>
      <c r="C4">
        <v>0.219</v>
      </c>
      <c r="D4" t="s">
        <v>74</v>
      </c>
    </row>
    <row r="5" spans="1:4" x14ac:dyDescent="0.2">
      <c r="A5" t="s">
        <v>7</v>
      </c>
      <c r="B5">
        <v>1361</v>
      </c>
      <c r="C5">
        <v>0.25800000000000001</v>
      </c>
      <c r="D5" t="s">
        <v>74</v>
      </c>
    </row>
    <row r="6" spans="1:4" x14ac:dyDescent="0.2">
      <c r="A6" t="s">
        <v>29</v>
      </c>
      <c r="B6">
        <v>1324</v>
      </c>
      <c r="C6">
        <v>0.379</v>
      </c>
      <c r="D6" t="s">
        <v>75</v>
      </c>
    </row>
    <row r="7" spans="1:4" x14ac:dyDescent="0.2">
      <c r="A7" t="s">
        <v>8</v>
      </c>
      <c r="B7">
        <v>1481</v>
      </c>
      <c r="C7">
        <v>0.379</v>
      </c>
    </row>
    <row r="8" spans="1:4" x14ac:dyDescent="0.2">
      <c r="A8" t="s">
        <v>9</v>
      </c>
      <c r="B8">
        <v>1761</v>
      </c>
      <c r="C8">
        <v>0.19</v>
      </c>
      <c r="D8" t="s">
        <v>74</v>
      </c>
    </row>
    <row r="9" spans="1:4" x14ac:dyDescent="0.2">
      <c r="A9" t="s">
        <v>10</v>
      </c>
      <c r="B9">
        <v>1951</v>
      </c>
      <c r="C9">
        <v>0.5</v>
      </c>
    </row>
    <row r="10" spans="1:4" x14ac:dyDescent="0.2">
      <c r="A10" t="s">
        <v>11</v>
      </c>
      <c r="B10">
        <v>2041</v>
      </c>
      <c r="C10">
        <v>0.23699999999999999</v>
      </c>
      <c r="D10" t="s">
        <v>74</v>
      </c>
    </row>
    <row r="11" spans="1:4" x14ac:dyDescent="0.2">
      <c r="A11" t="s">
        <v>23</v>
      </c>
      <c r="B11">
        <v>4747</v>
      </c>
      <c r="C11">
        <v>0.379</v>
      </c>
      <c r="D11" t="s">
        <v>74</v>
      </c>
    </row>
    <row r="12" spans="1:4" x14ac:dyDescent="0.2">
      <c r="A12" t="s">
        <v>3</v>
      </c>
      <c r="B12">
        <v>282</v>
      </c>
      <c r="C12">
        <v>0.46200000000000002</v>
      </c>
      <c r="D12" t="s">
        <v>74</v>
      </c>
    </row>
    <row r="13" spans="1:4" x14ac:dyDescent="0.2">
      <c r="A13" t="s">
        <v>12</v>
      </c>
      <c r="B13">
        <v>2201</v>
      </c>
      <c r="C13">
        <v>0.35099999999999998</v>
      </c>
      <c r="D13" t="s">
        <v>75</v>
      </c>
    </row>
    <row r="14" spans="1:4" x14ac:dyDescent="0.2">
      <c r="A14" t="s">
        <v>1</v>
      </c>
      <c r="B14">
        <v>120</v>
      </c>
      <c r="C14">
        <v>0.48</v>
      </c>
      <c r="D14" t="s">
        <v>75</v>
      </c>
    </row>
    <row r="15" spans="1:4" x14ac:dyDescent="0.2">
      <c r="A15" t="s">
        <v>13</v>
      </c>
      <c r="B15">
        <v>2261</v>
      </c>
      <c r="C15">
        <v>0.16700000000000001</v>
      </c>
      <c r="D15" t="s">
        <v>74</v>
      </c>
    </row>
    <row r="16" spans="1:4" x14ac:dyDescent="0.2">
      <c r="A16" t="s">
        <v>2</v>
      </c>
      <c r="B16">
        <v>128</v>
      </c>
      <c r="C16">
        <v>0.55600000000000005</v>
      </c>
      <c r="D16" t="s">
        <v>75</v>
      </c>
    </row>
    <row r="17" spans="1:4" x14ac:dyDescent="0.2">
      <c r="A17" t="s">
        <v>6</v>
      </c>
      <c r="B17">
        <v>962</v>
      </c>
      <c r="C17">
        <v>0.30299999999999999</v>
      </c>
      <c r="D17" t="s">
        <v>74</v>
      </c>
    </row>
    <row r="18" spans="1:4" x14ac:dyDescent="0.2">
      <c r="A18" t="s">
        <v>14</v>
      </c>
      <c r="B18">
        <v>2721</v>
      </c>
      <c r="C18">
        <v>0.34</v>
      </c>
      <c r="D18" t="s">
        <v>74</v>
      </c>
    </row>
    <row r="19" spans="1:4" x14ac:dyDescent="0.2">
      <c r="A19" t="s">
        <v>15</v>
      </c>
      <c r="B19">
        <v>3041</v>
      </c>
      <c r="C19">
        <v>0.255</v>
      </c>
      <c r="D19" t="s">
        <v>75</v>
      </c>
    </row>
    <row r="20" spans="1:4" x14ac:dyDescent="0.2">
      <c r="A20" t="s">
        <v>31</v>
      </c>
      <c r="B20">
        <v>2362</v>
      </c>
      <c r="C20">
        <v>0.46200000000000002</v>
      </c>
      <c r="D20" t="s">
        <v>74</v>
      </c>
    </row>
    <row r="21" spans="1:4" x14ac:dyDescent="0.2">
      <c r="A21" t="s">
        <v>16</v>
      </c>
      <c r="B21">
        <v>3201</v>
      </c>
      <c r="C21">
        <v>0.35699999999999998</v>
      </c>
      <c r="D21" t="s">
        <v>74</v>
      </c>
    </row>
    <row r="22" spans="1:4" x14ac:dyDescent="0.2">
      <c r="A22" t="s">
        <v>17</v>
      </c>
      <c r="B22">
        <v>3281</v>
      </c>
      <c r="C22">
        <v>0.34399999999999997</v>
      </c>
      <c r="D22" t="s">
        <v>74</v>
      </c>
    </row>
    <row r="23" spans="1:4" x14ac:dyDescent="0.2">
      <c r="A23" t="s">
        <v>18</v>
      </c>
      <c r="B23">
        <v>3521</v>
      </c>
      <c r="C23">
        <v>0.26500000000000001</v>
      </c>
      <c r="D23" t="s">
        <v>74</v>
      </c>
    </row>
    <row r="24" spans="1:4" x14ac:dyDescent="0.2">
      <c r="A24" t="s">
        <v>19</v>
      </c>
      <c r="B24">
        <v>3761</v>
      </c>
      <c r="C24">
        <v>0.4</v>
      </c>
      <c r="D24" t="s">
        <v>75</v>
      </c>
    </row>
    <row r="25" spans="1:4" x14ac:dyDescent="0.2">
      <c r="A25" t="s">
        <v>20</v>
      </c>
      <c r="B25">
        <v>3841</v>
      </c>
      <c r="C25">
        <v>0.33300000000000002</v>
      </c>
      <c r="D25" t="s">
        <v>74</v>
      </c>
    </row>
    <row r="26" spans="1:4" x14ac:dyDescent="0.2">
      <c r="A26" t="s">
        <v>21</v>
      </c>
      <c r="B26">
        <v>3951</v>
      </c>
      <c r="C26">
        <v>0.29399999999999998</v>
      </c>
      <c r="D26" t="s">
        <v>74</v>
      </c>
    </row>
    <row r="27" spans="1:4" x14ac:dyDescent="0.2">
      <c r="A27" t="s">
        <v>0</v>
      </c>
      <c r="B27">
        <v>51</v>
      </c>
      <c r="C27">
        <v>0.33300000000000002</v>
      </c>
      <c r="D27" t="s">
        <v>74</v>
      </c>
    </row>
    <row r="28" spans="1:4" x14ac:dyDescent="0.2">
      <c r="A28" t="s">
        <v>28</v>
      </c>
      <c r="B28">
        <v>55</v>
      </c>
      <c r="C28">
        <v>0.46700000000000003</v>
      </c>
      <c r="D28" t="s">
        <v>74</v>
      </c>
    </row>
    <row r="29" spans="1:4" x14ac:dyDescent="0.2">
      <c r="A29" t="s">
        <v>30</v>
      </c>
      <c r="B29">
        <v>1482</v>
      </c>
      <c r="C29">
        <v>0.32400000000000001</v>
      </c>
      <c r="D29" t="s">
        <v>74</v>
      </c>
    </row>
    <row r="30" spans="1:4" x14ac:dyDescent="0.2">
      <c r="A30" t="s">
        <v>32</v>
      </c>
      <c r="B30">
        <v>4201</v>
      </c>
      <c r="C30">
        <v>0.27300000000000002</v>
      </c>
      <c r="D30" t="s">
        <v>74</v>
      </c>
    </row>
    <row r="31" spans="1:4" x14ac:dyDescent="0.2">
      <c r="A31" t="s">
        <v>22</v>
      </c>
      <c r="B31">
        <v>4561</v>
      </c>
      <c r="C31">
        <v>0.41</v>
      </c>
      <c r="D31" t="s">
        <v>74</v>
      </c>
    </row>
    <row r="32" spans="1:4" x14ac:dyDescent="0.2">
      <c r="A32" t="s">
        <v>24</v>
      </c>
      <c r="B32">
        <v>4841</v>
      </c>
      <c r="C32">
        <v>0.128</v>
      </c>
      <c r="D32" t="s">
        <v>74</v>
      </c>
    </row>
    <row r="33" spans="1:4" x14ac:dyDescent="0.2">
      <c r="A33" t="s">
        <v>25</v>
      </c>
      <c r="B33">
        <v>4921</v>
      </c>
      <c r="C33">
        <v>0.30599999999999999</v>
      </c>
      <c r="D33" t="s">
        <v>74</v>
      </c>
    </row>
    <row r="34" spans="1:4" x14ac:dyDescent="0.2">
      <c r="A34" t="s">
        <v>26</v>
      </c>
      <c r="B34">
        <v>4961</v>
      </c>
      <c r="C34">
        <v>0.432</v>
      </c>
      <c r="D34" t="s">
        <v>74</v>
      </c>
    </row>
  </sheetData>
  <autoFilter ref="A1:D34" xr:uid="{7EA554FD-6E1F-49CC-8E9D-B65A41FAA933}">
    <sortState xmlns:xlrd2="http://schemas.microsoft.com/office/spreadsheetml/2017/richdata2" ref="A2:D34">
      <sortCondition ref="A1:A34"/>
    </sortState>
  </autoFilter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5CE323-F725-445F-9E80-27B40C752E99}">
  <dimension ref="A1:H24"/>
  <sheetViews>
    <sheetView workbookViewId="0">
      <selection activeCell="B5" sqref="B5"/>
    </sheetView>
  </sheetViews>
  <sheetFormatPr baseColWidth="10" defaultColWidth="8.83203125" defaultRowHeight="15" x14ac:dyDescent="0.2"/>
  <cols>
    <col min="1" max="1" width="18.6640625" customWidth="1"/>
  </cols>
  <sheetData>
    <row r="1" spans="1:8" x14ac:dyDescent="0.2">
      <c r="A1" t="s">
        <v>34</v>
      </c>
    </row>
    <row r="3" spans="1:8" x14ac:dyDescent="0.2">
      <c r="B3" t="s">
        <v>35</v>
      </c>
      <c r="C3" t="s">
        <v>36</v>
      </c>
      <c r="D3" t="s">
        <v>37</v>
      </c>
      <c r="E3" t="s">
        <v>38</v>
      </c>
      <c r="F3" t="s">
        <v>39</v>
      </c>
      <c r="G3" t="s">
        <v>40</v>
      </c>
    </row>
    <row r="4" spans="1:8" x14ac:dyDescent="0.2">
      <c r="A4" t="s">
        <v>41</v>
      </c>
      <c r="B4" t="s">
        <v>42</v>
      </c>
      <c r="C4" s="1">
        <v>3589</v>
      </c>
      <c r="D4" s="1">
        <v>9318</v>
      </c>
      <c r="E4">
        <v>0</v>
      </c>
      <c r="F4" s="1">
        <v>12907</v>
      </c>
      <c r="G4" s="2">
        <v>0.27800000000000002</v>
      </c>
      <c r="H4" t="s">
        <v>43</v>
      </c>
    </row>
    <row r="5" spans="1:8" x14ac:dyDescent="0.2">
      <c r="A5" t="s">
        <v>44</v>
      </c>
      <c r="B5" t="s">
        <v>45</v>
      </c>
      <c r="C5" s="1">
        <v>1824</v>
      </c>
      <c r="D5" s="1">
        <v>4598</v>
      </c>
      <c r="E5">
        <v>0</v>
      </c>
      <c r="F5" s="1">
        <v>6422</v>
      </c>
      <c r="G5" s="2">
        <v>0.28399999999999997</v>
      </c>
      <c r="H5" t="s">
        <v>46</v>
      </c>
    </row>
    <row r="6" spans="1:8" x14ac:dyDescent="0.2">
      <c r="A6" t="s">
        <v>44</v>
      </c>
      <c r="B6" t="s">
        <v>47</v>
      </c>
      <c r="C6" s="1">
        <v>1765</v>
      </c>
      <c r="D6" s="1">
        <v>4720</v>
      </c>
      <c r="E6">
        <v>0</v>
      </c>
      <c r="F6" s="1">
        <v>6485</v>
      </c>
      <c r="G6" s="2">
        <v>0.27200000000000002</v>
      </c>
      <c r="H6" t="s">
        <v>46</v>
      </c>
    </row>
    <row r="7" spans="1:8" x14ac:dyDescent="0.2">
      <c r="A7" t="s">
        <v>48</v>
      </c>
      <c r="B7" t="s">
        <v>49</v>
      </c>
      <c r="C7" s="1">
        <v>1149</v>
      </c>
      <c r="D7" s="1">
        <v>3092</v>
      </c>
      <c r="E7">
        <v>0</v>
      </c>
      <c r="F7" s="1">
        <v>4241</v>
      </c>
      <c r="G7" s="2">
        <v>0.27100000000000002</v>
      </c>
      <c r="H7" t="s">
        <v>50</v>
      </c>
    </row>
    <row r="8" spans="1:8" x14ac:dyDescent="0.2">
      <c r="A8" t="s">
        <v>48</v>
      </c>
      <c r="B8" t="s">
        <v>51</v>
      </c>
      <c r="C8" s="1">
        <v>1364</v>
      </c>
      <c r="D8" s="1">
        <v>3624</v>
      </c>
      <c r="E8">
        <v>0</v>
      </c>
      <c r="F8" s="1">
        <v>4988</v>
      </c>
      <c r="G8" s="2">
        <v>0.27300000000000002</v>
      </c>
      <c r="H8" t="s">
        <v>50</v>
      </c>
    </row>
    <row r="9" spans="1:8" x14ac:dyDescent="0.2">
      <c r="A9" t="s">
        <v>48</v>
      </c>
      <c r="B9" t="s">
        <v>52</v>
      </c>
      <c r="C9" s="1">
        <v>1076</v>
      </c>
      <c r="D9" s="1">
        <v>2602</v>
      </c>
      <c r="E9">
        <v>0</v>
      </c>
      <c r="F9" s="1">
        <v>3678</v>
      </c>
      <c r="G9" s="2">
        <v>0.29299999999999998</v>
      </c>
      <c r="H9" t="s">
        <v>50</v>
      </c>
    </row>
    <row r="10" spans="1:8" x14ac:dyDescent="0.2">
      <c r="A10" t="s">
        <v>53</v>
      </c>
      <c r="B10" t="s">
        <v>54</v>
      </c>
      <c r="C10">
        <v>687</v>
      </c>
      <c r="D10" s="1">
        <v>1493</v>
      </c>
      <c r="E10">
        <v>0</v>
      </c>
      <c r="F10" s="1">
        <v>2180</v>
      </c>
      <c r="G10" s="2">
        <v>0.315</v>
      </c>
      <c r="H10" t="s">
        <v>55</v>
      </c>
    </row>
    <row r="11" spans="1:8" x14ac:dyDescent="0.2">
      <c r="A11" t="s">
        <v>53</v>
      </c>
      <c r="B11" t="s">
        <v>56</v>
      </c>
      <c r="C11" s="1">
        <v>2650</v>
      </c>
      <c r="D11" s="1">
        <v>6408</v>
      </c>
      <c r="E11">
        <v>0</v>
      </c>
      <c r="F11" s="1">
        <v>9058</v>
      </c>
      <c r="G11" s="2">
        <v>0.29299999999999998</v>
      </c>
      <c r="H11" t="s">
        <v>55</v>
      </c>
    </row>
    <row r="12" spans="1:8" x14ac:dyDescent="0.2">
      <c r="A12" t="s">
        <v>53</v>
      </c>
      <c r="B12" t="s">
        <v>57</v>
      </c>
      <c r="C12">
        <v>252</v>
      </c>
      <c r="D12" s="1">
        <v>1417</v>
      </c>
      <c r="E12">
        <v>0</v>
      </c>
      <c r="F12" s="1">
        <v>1669</v>
      </c>
      <c r="G12" s="2">
        <v>0.151</v>
      </c>
      <c r="H12" t="s">
        <v>55</v>
      </c>
    </row>
    <row r="13" spans="1:8" x14ac:dyDescent="0.2">
      <c r="A13" t="s">
        <v>58</v>
      </c>
      <c r="B13" t="s">
        <v>59</v>
      </c>
      <c r="C13" s="1">
        <v>1143</v>
      </c>
      <c r="D13" s="1">
        <v>3042</v>
      </c>
      <c r="E13">
        <v>0</v>
      </c>
      <c r="F13" s="1">
        <v>4185</v>
      </c>
      <c r="G13" s="2">
        <v>0.27300000000000002</v>
      </c>
      <c r="H13" t="s">
        <v>60</v>
      </c>
    </row>
    <row r="14" spans="1:8" x14ac:dyDescent="0.2">
      <c r="A14" t="s">
        <v>58</v>
      </c>
      <c r="B14" t="s">
        <v>61</v>
      </c>
      <c r="C14">
        <v>661</v>
      </c>
      <c r="D14" s="1">
        <v>1548</v>
      </c>
      <c r="E14">
        <v>0</v>
      </c>
      <c r="F14" s="1">
        <v>2209</v>
      </c>
      <c r="G14" s="2">
        <v>0.29899999999999999</v>
      </c>
      <c r="H14" t="s">
        <v>60</v>
      </c>
    </row>
    <row r="15" spans="1:8" x14ac:dyDescent="0.2">
      <c r="A15" t="s">
        <v>58</v>
      </c>
      <c r="B15" t="s">
        <v>62</v>
      </c>
      <c r="C15">
        <v>20</v>
      </c>
      <c r="D15">
        <v>8</v>
      </c>
      <c r="E15">
        <v>0</v>
      </c>
      <c r="F15">
        <v>28</v>
      </c>
      <c r="G15" s="2">
        <v>0.71399999999999997</v>
      </c>
      <c r="H15" t="s">
        <v>60</v>
      </c>
    </row>
    <row r="16" spans="1:8" x14ac:dyDescent="0.2">
      <c r="A16" t="s">
        <v>58</v>
      </c>
      <c r="B16" t="s">
        <v>63</v>
      </c>
      <c r="C16">
        <v>6</v>
      </c>
      <c r="D16">
        <v>50</v>
      </c>
      <c r="E16">
        <v>0</v>
      </c>
      <c r="F16">
        <v>56</v>
      </c>
      <c r="G16" s="2">
        <v>0.107</v>
      </c>
      <c r="H16" t="s">
        <v>60</v>
      </c>
    </row>
    <row r="17" spans="1:8" x14ac:dyDescent="0.2">
      <c r="A17" t="s">
        <v>58</v>
      </c>
      <c r="B17" t="s">
        <v>64</v>
      </c>
      <c r="C17">
        <v>703</v>
      </c>
      <c r="D17" s="1">
        <v>2076</v>
      </c>
      <c r="E17">
        <v>0</v>
      </c>
      <c r="F17" s="1">
        <v>2779</v>
      </c>
      <c r="G17" s="2">
        <v>0.253</v>
      </c>
      <c r="H17" t="s">
        <v>60</v>
      </c>
    </row>
    <row r="18" spans="1:8" x14ac:dyDescent="0.2">
      <c r="A18" t="s">
        <v>58</v>
      </c>
      <c r="B18" t="s">
        <v>65</v>
      </c>
      <c r="C18" s="1">
        <v>1056</v>
      </c>
      <c r="D18" s="1">
        <v>2594</v>
      </c>
      <c r="E18">
        <v>0</v>
      </c>
      <c r="F18" s="1">
        <v>3650</v>
      </c>
      <c r="G18" s="2">
        <v>0.28899999999999998</v>
      </c>
      <c r="H18" t="s">
        <v>60</v>
      </c>
    </row>
    <row r="19" spans="1:8" x14ac:dyDescent="0.2">
      <c r="A19" t="s">
        <v>66</v>
      </c>
      <c r="B19" t="s">
        <v>67</v>
      </c>
      <c r="C19">
        <v>680</v>
      </c>
      <c r="D19" s="1">
        <v>1490</v>
      </c>
      <c r="E19">
        <v>0</v>
      </c>
      <c r="F19" s="1">
        <v>2170</v>
      </c>
      <c r="G19" s="2">
        <v>0.313</v>
      </c>
      <c r="H19" t="s">
        <v>68</v>
      </c>
    </row>
    <row r="20" spans="1:8" x14ac:dyDescent="0.2">
      <c r="A20" t="s">
        <v>66</v>
      </c>
      <c r="B20" t="s">
        <v>69</v>
      </c>
      <c r="C20" s="1">
        <v>1142</v>
      </c>
      <c r="D20" s="1">
        <v>3073</v>
      </c>
      <c r="E20">
        <v>0</v>
      </c>
      <c r="F20" s="1">
        <v>4215</v>
      </c>
      <c r="G20" s="2">
        <v>0.27100000000000002</v>
      </c>
      <c r="H20" t="s">
        <v>68</v>
      </c>
    </row>
    <row r="21" spans="1:8" x14ac:dyDescent="0.2">
      <c r="A21" t="s">
        <v>66</v>
      </c>
      <c r="B21" t="s">
        <v>70</v>
      </c>
      <c r="C21">
        <v>2</v>
      </c>
      <c r="D21">
        <v>35</v>
      </c>
      <c r="E21">
        <v>0</v>
      </c>
      <c r="F21">
        <v>37</v>
      </c>
      <c r="G21" s="2">
        <v>5.3999999999999999E-2</v>
      </c>
      <c r="H21" t="s">
        <v>68</v>
      </c>
    </row>
    <row r="22" spans="1:8" x14ac:dyDescent="0.2">
      <c r="A22" t="s">
        <v>66</v>
      </c>
      <c r="B22" t="s">
        <v>71</v>
      </c>
      <c r="C22">
        <v>7</v>
      </c>
      <c r="D22">
        <v>3</v>
      </c>
      <c r="E22">
        <v>0</v>
      </c>
      <c r="F22">
        <v>10</v>
      </c>
      <c r="G22" s="2">
        <v>0.7</v>
      </c>
      <c r="H22" t="s">
        <v>68</v>
      </c>
    </row>
    <row r="23" spans="1:8" x14ac:dyDescent="0.2">
      <c r="A23" t="s">
        <v>66</v>
      </c>
      <c r="B23" t="s">
        <v>72</v>
      </c>
      <c r="C23" s="1">
        <v>1508</v>
      </c>
      <c r="D23" s="1">
        <v>3335</v>
      </c>
      <c r="E23">
        <v>0</v>
      </c>
      <c r="F23" s="1">
        <v>4843</v>
      </c>
      <c r="G23" s="2">
        <v>0.311</v>
      </c>
      <c r="H23" t="s">
        <v>68</v>
      </c>
    </row>
    <row r="24" spans="1:8" x14ac:dyDescent="0.2">
      <c r="A24" t="s">
        <v>66</v>
      </c>
      <c r="B24" t="s">
        <v>73</v>
      </c>
      <c r="C24">
        <v>250</v>
      </c>
      <c r="D24" s="1">
        <v>1382</v>
      </c>
      <c r="E24">
        <v>0</v>
      </c>
      <c r="F24" s="1">
        <v>1632</v>
      </c>
      <c r="G24" s="2">
        <v>0.153</v>
      </c>
      <c r="H24" t="s">
        <v>68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B4D33-7E46-4847-A70B-B187C5D6B584}">
  <dimension ref="A1:H24"/>
  <sheetViews>
    <sheetView workbookViewId="0">
      <selection activeCell="G4" sqref="G4"/>
    </sheetView>
  </sheetViews>
  <sheetFormatPr baseColWidth="10" defaultColWidth="8.83203125" defaultRowHeight="15" x14ac:dyDescent="0.2"/>
  <cols>
    <col min="1" max="1" width="22" customWidth="1"/>
  </cols>
  <sheetData>
    <row r="1" spans="1:8" x14ac:dyDescent="0.2">
      <c r="A1" t="s">
        <v>77</v>
      </c>
    </row>
    <row r="3" spans="1:8" x14ac:dyDescent="0.2">
      <c r="B3" t="s">
        <v>35</v>
      </c>
      <c r="C3" t="s">
        <v>36</v>
      </c>
      <c r="D3" t="s">
        <v>37</v>
      </c>
      <c r="E3" t="s">
        <v>38</v>
      </c>
      <c r="F3" t="s">
        <v>39</v>
      </c>
      <c r="G3" t="s">
        <v>40</v>
      </c>
    </row>
    <row r="4" spans="1:8" x14ac:dyDescent="0.2">
      <c r="A4" t="s">
        <v>41</v>
      </c>
      <c r="B4" t="s">
        <v>42</v>
      </c>
      <c r="C4" s="1">
        <v>50598</v>
      </c>
      <c r="D4" s="1">
        <v>113484</v>
      </c>
      <c r="E4" s="1">
        <v>3236</v>
      </c>
      <c r="F4" s="1">
        <v>167318</v>
      </c>
      <c r="G4" s="2">
        <v>0.30199999999999999</v>
      </c>
      <c r="H4" t="s">
        <v>43</v>
      </c>
    </row>
    <row r="5" spans="1:8" x14ac:dyDescent="0.2">
      <c r="A5" t="s">
        <v>44</v>
      </c>
      <c r="B5" t="s">
        <v>45</v>
      </c>
      <c r="C5" s="1">
        <v>28910</v>
      </c>
      <c r="D5" s="1">
        <v>56780</v>
      </c>
      <c r="E5">
        <v>991</v>
      </c>
      <c r="F5" s="1">
        <v>86681</v>
      </c>
      <c r="G5" s="2">
        <v>0.33400000000000002</v>
      </c>
      <c r="H5" t="s">
        <v>46</v>
      </c>
    </row>
    <row r="6" spans="1:8" x14ac:dyDescent="0.2">
      <c r="A6" t="s">
        <v>44</v>
      </c>
      <c r="B6" t="s">
        <v>47</v>
      </c>
      <c r="C6" s="1">
        <v>21688</v>
      </c>
      <c r="D6" s="1">
        <v>56704</v>
      </c>
      <c r="E6" s="1">
        <v>2245</v>
      </c>
      <c r="F6" s="1">
        <v>80637</v>
      </c>
      <c r="G6" s="2">
        <v>0.26900000000000002</v>
      </c>
      <c r="H6" t="s">
        <v>46</v>
      </c>
    </row>
    <row r="7" spans="1:8" x14ac:dyDescent="0.2">
      <c r="A7" t="s">
        <v>48</v>
      </c>
      <c r="B7" t="s">
        <v>49</v>
      </c>
      <c r="C7" s="1">
        <v>13995</v>
      </c>
      <c r="D7" s="1">
        <v>26667</v>
      </c>
      <c r="E7">
        <v>575</v>
      </c>
      <c r="F7" s="1">
        <v>41237</v>
      </c>
      <c r="G7" s="2">
        <v>0.33900000000000002</v>
      </c>
      <c r="H7" t="s">
        <v>50</v>
      </c>
    </row>
    <row r="8" spans="1:8" x14ac:dyDescent="0.2">
      <c r="A8" t="s">
        <v>48</v>
      </c>
      <c r="B8" t="s">
        <v>51</v>
      </c>
      <c r="C8" s="1">
        <v>25540</v>
      </c>
      <c r="D8" s="1">
        <v>58138</v>
      </c>
      <c r="E8" s="1">
        <v>1019</v>
      </c>
      <c r="F8" s="1">
        <v>84697</v>
      </c>
      <c r="G8" s="2">
        <v>0.30199999999999999</v>
      </c>
      <c r="H8" t="s">
        <v>50</v>
      </c>
    </row>
    <row r="9" spans="1:8" x14ac:dyDescent="0.2">
      <c r="A9" t="s">
        <v>48</v>
      </c>
      <c r="B9" t="s">
        <v>52</v>
      </c>
      <c r="C9" s="1">
        <v>11063</v>
      </c>
      <c r="D9" s="1">
        <v>28679</v>
      </c>
      <c r="E9" s="1">
        <v>1642</v>
      </c>
      <c r="F9" s="1">
        <v>41384</v>
      </c>
      <c r="G9" s="2">
        <v>0.26700000000000002</v>
      </c>
      <c r="H9" t="s">
        <v>50</v>
      </c>
    </row>
    <row r="10" spans="1:8" x14ac:dyDescent="0.2">
      <c r="A10" t="s">
        <v>53</v>
      </c>
      <c r="B10" t="s">
        <v>54</v>
      </c>
      <c r="C10" s="1">
        <v>11598</v>
      </c>
      <c r="D10" s="1">
        <v>22942</v>
      </c>
      <c r="E10">
        <v>451</v>
      </c>
      <c r="F10" s="1">
        <v>34991</v>
      </c>
      <c r="G10" s="2">
        <v>0.33100000000000002</v>
      </c>
      <c r="H10" t="s">
        <v>55</v>
      </c>
    </row>
    <row r="11" spans="1:8" x14ac:dyDescent="0.2">
      <c r="A11" t="s">
        <v>53</v>
      </c>
      <c r="B11" t="s">
        <v>56</v>
      </c>
      <c r="C11" s="1">
        <v>27715</v>
      </c>
      <c r="D11" s="1">
        <v>59698</v>
      </c>
      <c r="E11" s="1">
        <v>1447</v>
      </c>
      <c r="F11" s="1">
        <v>88860</v>
      </c>
      <c r="G11" s="2">
        <v>0.312</v>
      </c>
      <c r="H11" t="s">
        <v>55</v>
      </c>
    </row>
    <row r="12" spans="1:8" x14ac:dyDescent="0.2">
      <c r="A12" t="s">
        <v>53</v>
      </c>
      <c r="B12" t="s">
        <v>57</v>
      </c>
      <c r="C12" s="1">
        <v>11285</v>
      </c>
      <c r="D12" s="1">
        <v>30844</v>
      </c>
      <c r="E12" s="1">
        <v>1338</v>
      </c>
      <c r="F12" s="1">
        <v>43467</v>
      </c>
      <c r="G12" s="2">
        <v>0.26</v>
      </c>
      <c r="H12" t="s">
        <v>55</v>
      </c>
    </row>
    <row r="13" spans="1:8" x14ac:dyDescent="0.2">
      <c r="A13" t="s">
        <v>58</v>
      </c>
      <c r="B13" t="s">
        <v>59</v>
      </c>
      <c r="C13" s="1">
        <v>13356</v>
      </c>
      <c r="D13" s="1">
        <v>25152</v>
      </c>
      <c r="E13">
        <v>546</v>
      </c>
      <c r="F13" s="1">
        <v>39054</v>
      </c>
      <c r="G13" s="2">
        <v>0.34200000000000003</v>
      </c>
      <c r="H13" t="s">
        <v>60</v>
      </c>
    </row>
    <row r="14" spans="1:8" x14ac:dyDescent="0.2">
      <c r="A14" t="s">
        <v>58</v>
      </c>
      <c r="B14" t="s">
        <v>61</v>
      </c>
      <c r="C14" s="1">
        <v>15098</v>
      </c>
      <c r="D14" s="1">
        <v>30620</v>
      </c>
      <c r="E14">
        <v>438</v>
      </c>
      <c r="F14" s="1">
        <v>46156</v>
      </c>
      <c r="G14" s="2">
        <v>0.32700000000000001</v>
      </c>
      <c r="H14" t="s">
        <v>60</v>
      </c>
    </row>
    <row r="15" spans="1:8" x14ac:dyDescent="0.2">
      <c r="A15" t="s">
        <v>58</v>
      </c>
      <c r="B15" t="s">
        <v>62</v>
      </c>
      <c r="C15">
        <v>456</v>
      </c>
      <c r="D15" s="1">
        <v>1008</v>
      </c>
      <c r="E15">
        <v>7</v>
      </c>
      <c r="F15" s="1">
        <v>1471</v>
      </c>
      <c r="G15" s="2">
        <v>0.31</v>
      </c>
      <c r="H15" t="s">
        <v>60</v>
      </c>
    </row>
    <row r="16" spans="1:8" x14ac:dyDescent="0.2">
      <c r="A16" t="s">
        <v>58</v>
      </c>
      <c r="B16" t="s">
        <v>63</v>
      </c>
      <c r="C16">
        <v>639</v>
      </c>
      <c r="D16" s="1">
        <v>1515</v>
      </c>
      <c r="E16">
        <v>29</v>
      </c>
      <c r="F16" s="1">
        <v>2183</v>
      </c>
      <c r="G16" s="2">
        <v>0.29299999999999998</v>
      </c>
      <c r="H16" t="s">
        <v>60</v>
      </c>
    </row>
    <row r="17" spans="1:8" x14ac:dyDescent="0.2">
      <c r="A17" t="s">
        <v>58</v>
      </c>
      <c r="B17" t="s">
        <v>64</v>
      </c>
      <c r="C17" s="1">
        <v>10442</v>
      </c>
      <c r="D17" s="1">
        <v>27518</v>
      </c>
      <c r="E17">
        <v>581</v>
      </c>
      <c r="F17" s="1">
        <v>38541</v>
      </c>
      <c r="G17" s="2">
        <v>0.27100000000000002</v>
      </c>
      <c r="H17" t="s">
        <v>60</v>
      </c>
    </row>
    <row r="18" spans="1:8" x14ac:dyDescent="0.2">
      <c r="A18" t="s">
        <v>58</v>
      </c>
      <c r="B18" t="s">
        <v>65</v>
      </c>
      <c r="C18" s="1">
        <v>10607</v>
      </c>
      <c r="D18" s="1">
        <v>27671</v>
      </c>
      <c r="E18" s="1">
        <v>1635</v>
      </c>
      <c r="F18" s="1">
        <v>39913</v>
      </c>
      <c r="G18" s="2">
        <v>0.26600000000000001</v>
      </c>
      <c r="H18" t="s">
        <v>60</v>
      </c>
    </row>
    <row r="19" spans="1:8" x14ac:dyDescent="0.2">
      <c r="A19" t="s">
        <v>66</v>
      </c>
      <c r="B19" t="s">
        <v>67</v>
      </c>
      <c r="C19" s="1">
        <v>9627</v>
      </c>
      <c r="D19" s="1">
        <v>19001</v>
      </c>
      <c r="E19">
        <v>320</v>
      </c>
      <c r="F19" s="1">
        <v>28948</v>
      </c>
      <c r="G19" s="2">
        <v>0.33300000000000002</v>
      </c>
      <c r="H19" t="s">
        <v>68</v>
      </c>
    </row>
    <row r="20" spans="1:8" x14ac:dyDescent="0.2">
      <c r="A20" t="s">
        <v>66</v>
      </c>
      <c r="B20" t="s">
        <v>69</v>
      </c>
      <c r="C20" s="1">
        <v>15871</v>
      </c>
      <c r="D20" s="1">
        <v>29716</v>
      </c>
      <c r="E20">
        <v>494</v>
      </c>
      <c r="F20" s="1">
        <v>46081</v>
      </c>
      <c r="G20" s="2">
        <v>0.34399999999999997</v>
      </c>
      <c r="H20" t="s">
        <v>68</v>
      </c>
    </row>
    <row r="21" spans="1:8" x14ac:dyDescent="0.2">
      <c r="A21" t="s">
        <v>66</v>
      </c>
      <c r="B21" t="s">
        <v>70</v>
      </c>
      <c r="C21" s="1">
        <v>3412</v>
      </c>
      <c r="D21" s="1">
        <v>8063</v>
      </c>
      <c r="E21">
        <v>177</v>
      </c>
      <c r="F21" s="1">
        <v>11652</v>
      </c>
      <c r="G21" s="2">
        <v>0.29299999999999998</v>
      </c>
      <c r="H21" t="s">
        <v>68</v>
      </c>
    </row>
    <row r="22" spans="1:8" x14ac:dyDescent="0.2">
      <c r="A22" t="s">
        <v>66</v>
      </c>
      <c r="B22" t="s">
        <v>71</v>
      </c>
      <c r="C22" s="1">
        <v>1971</v>
      </c>
      <c r="D22" s="1">
        <v>3941</v>
      </c>
      <c r="E22">
        <v>131</v>
      </c>
      <c r="F22" s="1">
        <v>6043</v>
      </c>
      <c r="G22" s="2">
        <v>0.32600000000000001</v>
      </c>
      <c r="H22" t="s">
        <v>68</v>
      </c>
    </row>
    <row r="23" spans="1:8" x14ac:dyDescent="0.2">
      <c r="A23" t="s">
        <v>66</v>
      </c>
      <c r="B23" t="s">
        <v>72</v>
      </c>
      <c r="C23" s="1">
        <v>11844</v>
      </c>
      <c r="D23" s="1">
        <v>29982</v>
      </c>
      <c r="E23">
        <v>953</v>
      </c>
      <c r="F23" s="1">
        <v>42779</v>
      </c>
      <c r="G23" s="2">
        <v>0.27700000000000002</v>
      </c>
      <c r="H23" t="s">
        <v>68</v>
      </c>
    </row>
    <row r="24" spans="1:8" x14ac:dyDescent="0.2">
      <c r="A24" t="s">
        <v>66</v>
      </c>
      <c r="B24" t="s">
        <v>73</v>
      </c>
      <c r="C24" s="1">
        <v>7873</v>
      </c>
      <c r="D24" s="1">
        <v>22781</v>
      </c>
      <c r="E24" s="1">
        <v>1161</v>
      </c>
      <c r="F24" s="1">
        <v>31815</v>
      </c>
      <c r="G24" s="2">
        <v>0.247</v>
      </c>
      <c r="H24" t="s">
        <v>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063E3-D156-415D-A47E-D554352EC55C}">
  <dimension ref="A1"/>
  <sheetViews>
    <sheetView workbookViewId="0"/>
  </sheetViews>
  <sheetFormatPr baseColWidth="10" defaultColWidth="8.83203125" defaultRowHeight="15" x14ac:dyDescent="0.2"/>
  <sheetData>
    <row r="1" spans="1:1" x14ac:dyDescent="0.2">
      <c r="A1" t="s">
        <v>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 Schools</vt:lpstr>
      <vt:lpstr>DF Schools</vt:lpstr>
      <vt:lpstr>Hillsborough</vt:lpstr>
      <vt:lpstr>State</vt:lpstr>
      <vt:lpstr>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Hodgson</dc:creator>
  <cp:lastModifiedBy>Ian Hodgson</cp:lastModifiedBy>
  <dcterms:created xsi:type="dcterms:W3CDTF">2024-04-09T23:56:02Z</dcterms:created>
  <dcterms:modified xsi:type="dcterms:W3CDTF">2024-04-22T20:41:31Z</dcterms:modified>
</cp:coreProperties>
</file>