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hodgson/Documents/GitHub/TBTimes_quickturns/data/FAFSA/output/"/>
    </mc:Choice>
  </mc:AlternateContent>
  <xr:revisionPtr revIDLastSave="0" documentId="13_ncr:40009_{A5E823F0-3F66-E144-90FB-8586BBBAADF9}" xr6:coauthVersionLast="47" xr6:coauthVersionMax="47" xr10:uidLastSave="{00000000-0000-0000-0000-000000000000}"/>
  <bookViews>
    <workbookView minimized="1" xWindow="2920" yWindow="1760" windowWidth="27240" windowHeight="16440" activeTab="1"/>
  </bookViews>
  <sheets>
    <sheet name="lunch_status_quanti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C2" i="2"/>
  <c r="B2" i="2"/>
  <c r="D9" i="2"/>
  <c r="D10" i="2"/>
  <c r="D11" i="2"/>
  <c r="D3" i="2"/>
  <c r="D2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<sst xmlns="http://schemas.openxmlformats.org/spreadsheetml/2006/main" count="36" uniqueCount="16">
  <si>
    <t>lunch_quantile</t>
  </si>
  <si>
    <t>class</t>
  </si>
  <si>
    <t>submission_rate</t>
  </si>
  <si>
    <t>count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</si>
  <si>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</si>
  <si>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</si>
  <si>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</si>
  <si>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</si>
  <si>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</si>
  <si>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</si>
  <si>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</si>
  <si>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</si>
  <si>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</si>
  <si>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</si>
  <si>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Diff</t>
  </si>
  <si>
    <t>Decile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</si>
</sst>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D2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13</v>
      </c>
      <c r="B2">
        <v>2023</v>
      </c>
      <c r="C2">
        <v>0.48515111695137902</v>
      </c>
      <c r="D2">
        <v>49</v>
      </c>
    </row>
    <row r="3" spans="1:4" x14ac:dyDescent="0.2">
      <c r="A3" t="s">
        <v>4</v>
      </c>
      <c r="B3">
        <v>2023</v>
      </c>
      <c r="C3">
        <v>0.31867030965391602</v>
      </c>
      <c r="D3">
        <v>50</v>
      </c>
    </row>
    <row r="4" spans="1:4" x14ac:dyDescent="0.2">
      <c r="A4" t="s">
        <v>5</v>
      </c>
      <c r="B4">
        <v>2023</v>
      </c>
      <c r="C4">
        <v>0.33216656608328299</v>
      </c>
      <c r="D4">
        <v>50</v>
      </c>
    </row>
    <row r="5" spans="1:4" x14ac:dyDescent="0.2">
      <c r="A5" t="s">
        <v>6</v>
      </c>
      <c r="B5">
        <v>2023</v>
      </c>
      <c r="C5">
        <v>0.34680095476509198</v>
      </c>
      <c r="D5">
        <v>50</v>
      </c>
    </row>
    <row r="6" spans="1:4" x14ac:dyDescent="0.2">
      <c r="A6" t="s">
        <v>7</v>
      </c>
      <c r="B6">
        <v>2023</v>
      </c>
      <c r="C6">
        <v>0.35952874158467102</v>
      </c>
      <c r="D6">
        <v>50</v>
      </c>
    </row>
    <row r="7" spans="1:4" x14ac:dyDescent="0.2">
      <c r="A7" t="s">
        <v>8</v>
      </c>
      <c r="B7">
        <v>2023</v>
      </c>
      <c r="C7">
        <v>0.352722640908608</v>
      </c>
      <c r="D7">
        <v>50</v>
      </c>
    </row>
    <row r="8" spans="1:4" x14ac:dyDescent="0.2">
      <c r="A8" t="s">
        <v>9</v>
      </c>
      <c r="B8">
        <v>2023</v>
      </c>
      <c r="C8">
        <v>0.38736223365172601</v>
      </c>
      <c r="D8">
        <v>50</v>
      </c>
    </row>
    <row r="9" spans="1:4" x14ac:dyDescent="0.2">
      <c r="A9" t="s">
        <v>10</v>
      </c>
      <c r="B9">
        <v>2023</v>
      </c>
      <c r="C9">
        <v>0.38766134325092899</v>
      </c>
      <c r="D9">
        <v>50</v>
      </c>
    </row>
    <row r="10" spans="1:4" x14ac:dyDescent="0.2">
      <c r="A10" t="s">
        <v>11</v>
      </c>
      <c r="B10">
        <v>2023</v>
      </c>
      <c r="C10">
        <v>0.427698574338085</v>
      </c>
      <c r="D10">
        <v>51</v>
      </c>
    </row>
    <row r="11" spans="1:4" x14ac:dyDescent="0.2">
      <c r="A11" t="s">
        <v>12</v>
      </c>
      <c r="B11">
        <v>2023</v>
      </c>
      <c r="C11">
        <v>0.46563348628148699</v>
      </c>
      <c r="D11">
        <v>49</v>
      </c>
    </row>
    <row r="12" spans="1:4" x14ac:dyDescent="0.2">
      <c r="A12" t="s">
        <v>13</v>
      </c>
      <c r="B12">
        <v>2024</v>
      </c>
      <c r="C12">
        <v>0.34155019059720398</v>
      </c>
      <c r="D12">
        <v>50</v>
      </c>
    </row>
    <row r="13" spans="1:4" x14ac:dyDescent="0.2">
      <c r="A13" t="s">
        <v>4</v>
      </c>
      <c r="B13">
        <v>2024</v>
      </c>
      <c r="C13">
        <v>0.17918874315990599</v>
      </c>
      <c r="D13">
        <v>50</v>
      </c>
    </row>
    <row r="14" spans="1:4" x14ac:dyDescent="0.2">
      <c r="A14" t="s">
        <v>5</v>
      </c>
      <c r="B14">
        <v>2024</v>
      </c>
      <c r="C14">
        <v>0.19975310093468901</v>
      </c>
      <c r="D14">
        <v>50</v>
      </c>
    </row>
    <row r="15" spans="1:4" x14ac:dyDescent="0.2">
      <c r="A15" t="s">
        <v>6</v>
      </c>
      <c r="B15">
        <v>2024</v>
      </c>
      <c r="C15">
        <v>0.21099038625632799</v>
      </c>
      <c r="D15">
        <v>50</v>
      </c>
    </row>
    <row r="16" spans="1:4" x14ac:dyDescent="0.2">
      <c r="A16" t="s">
        <v>7</v>
      </c>
      <c r="B16">
        <v>2024</v>
      </c>
      <c r="C16">
        <v>0.22745047759471701</v>
      </c>
      <c r="D16">
        <v>50</v>
      </c>
    </row>
    <row r="17" spans="1:4" x14ac:dyDescent="0.2">
      <c r="A17" t="s">
        <v>8</v>
      </c>
      <c r="B17">
        <v>2024</v>
      </c>
      <c r="C17">
        <v>0.223637470821069</v>
      </c>
      <c r="D17">
        <v>50</v>
      </c>
    </row>
    <row r="18" spans="1:4" x14ac:dyDescent="0.2">
      <c r="A18" t="s">
        <v>9</v>
      </c>
      <c r="B18">
        <v>2024</v>
      </c>
      <c r="C18">
        <v>0.26560684237437798</v>
      </c>
      <c r="D18">
        <v>50</v>
      </c>
    </row>
    <row r="19" spans="1:4" x14ac:dyDescent="0.2">
      <c r="A19" t="s">
        <v>10</v>
      </c>
      <c r="B19">
        <v>2024</v>
      </c>
      <c r="C19">
        <v>0.259054406211774</v>
      </c>
      <c r="D19">
        <v>50</v>
      </c>
    </row>
    <row r="20" spans="1:4" x14ac:dyDescent="0.2">
      <c r="A20" t="s">
        <v>11</v>
      </c>
      <c r="B20">
        <v>2024</v>
      </c>
      <c r="C20">
        <v>0.284650470073536</v>
      </c>
      <c r="D20">
        <v>50</v>
      </c>
    </row>
    <row r="21" spans="1:4" x14ac:dyDescent="0.2">
      <c r="A21" t="s">
        <v>12</v>
      </c>
      <c r="B21">
        <v>2024</v>
      </c>
      <c r="C21">
        <v>0.31839776432230998</v>
      </c>
      <c r="D21"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31" sqref="E31:G34"/>
    </sheetView>
  </sheetViews>
  <sheetFormatPr baseColWidth="10" defaultRowHeight="16" x14ac:dyDescent="0.2"/>
  <sheetData>
    <row r="1" spans="1:4" x14ac:dyDescent="0.2">
      <c r="A1" t="s">
        <v>15</v>
      </c>
      <c r="B1">
        <v>2023</v>
      </c>
      <c r="C1">
        <v>2024</v>
      </c>
      <c r="D1" t="s">
        <v>14</v>
      </c>
    </row>
    <row r="2" spans="1:4" x14ac:dyDescent="0.2">
      <c r="A2" t="s">
        <v>4</v>
      </c>
      <c r="B2">
        <f>SUMIFS(lunch_status_quantile!$C:$C, lunch_status_quantile!$A:$A, Sheet1!$A2, lunch_status_quantile!$B:$B, 2023)*100</f>
        <v>31.867030965391603</v>
      </c>
      <c r="C2">
        <f>SUMIFS(lunch_status_quantile!$C:$C, lunch_status_quantile!$A:$A, Sheet1!$A2, lunch_status_quantile!$B:$B, 2024)*100</f>
        <v>17.9188743159906</v>
      </c>
      <c r="D2">
        <f>B2-C2</f>
        <v>13.948156649401003</v>
      </c>
    </row>
    <row r="3" spans="1:4" x14ac:dyDescent="0.2">
      <c r="A3" t="s">
        <v>5</v>
      </c>
      <c r="B3">
        <f>SUMIFS(lunch_status_quantile!$C:$C, lunch_status_quantile!$A:$A, Sheet1!$A3, lunch_status_quantile!$B:$B, 2023)*100</f>
        <v>33.2166566083283</v>
      </c>
      <c r="C3">
        <f>SUMIFS(lunch_status_quantile!$C:$C, lunch_status_quantile!$A:$A, Sheet1!$A3, lunch_status_quantile!$B:$B, 2024)*100</f>
        <v>19.975310093468902</v>
      </c>
      <c r="D3">
        <f t="shared" ref="D3:D11" si="0">B3-C3</f>
        <v>13.241346514859398</v>
      </c>
    </row>
    <row r="4" spans="1:4" x14ac:dyDescent="0.2">
      <c r="A4" t="s">
        <v>6</v>
      </c>
      <c r="B4">
        <f>SUMIFS(lunch_status_quantile!$C:$C, lunch_status_quantile!$A:$A, Sheet1!$A4, lunch_status_quantile!$B:$B, 2023)*100</f>
        <v>34.680095476509202</v>
      </c>
      <c r="C4">
        <f>SUMIFS(lunch_status_quantile!$C:$C, lunch_status_quantile!$A:$A, Sheet1!$A4, lunch_status_quantile!$B:$B, 2024)*100</f>
        <v>21.099038625632797</v>
      </c>
      <c r="D4">
        <f t="shared" si="0"/>
        <v>13.581056850876404</v>
      </c>
    </row>
    <row r="5" spans="1:4" x14ac:dyDescent="0.2">
      <c r="A5" t="s">
        <v>7</v>
      </c>
      <c r="B5">
        <f>SUMIFS(lunch_status_quantile!$C:$C, lunch_status_quantile!$A:$A, Sheet1!$A5, lunch_status_quantile!$B:$B, 2023)*100</f>
        <v>35.952874158467104</v>
      </c>
      <c r="C5">
        <f>SUMIFS(lunch_status_quantile!$C:$C, lunch_status_quantile!$A:$A, Sheet1!$A5, lunch_status_quantile!$B:$B, 2024)*100</f>
        <v>22.745047759471699</v>
      </c>
      <c r="D5">
        <f t="shared" si="0"/>
        <v>13.207826398995405</v>
      </c>
    </row>
    <row r="6" spans="1:4" x14ac:dyDescent="0.2">
      <c r="A6" t="s">
        <v>8</v>
      </c>
      <c r="B6">
        <f>SUMIFS(lunch_status_quantile!$C:$C, lunch_status_quantile!$A:$A, Sheet1!$A6, lunch_status_quantile!$B:$B, 2023)*100</f>
        <v>35.272264090860801</v>
      </c>
      <c r="C6">
        <f>SUMIFS(lunch_status_quantile!$C:$C, lunch_status_quantile!$A:$A, Sheet1!$A6, lunch_status_quantile!$B:$B, 2024)*100</f>
        <v>22.363747082106901</v>
      </c>
      <c r="D6">
        <f t="shared" si="0"/>
        <v>12.908517008753901</v>
      </c>
    </row>
    <row r="7" spans="1:4" x14ac:dyDescent="0.2">
      <c r="A7" t="s">
        <v>9</v>
      </c>
      <c r="B7">
        <f>SUMIFS(lunch_status_quantile!$C:$C, lunch_status_quantile!$A:$A, Sheet1!$A7, lunch_status_quantile!$B:$B, 2023)*100</f>
        <v>38.736223365172599</v>
      </c>
      <c r="C7">
        <f>SUMIFS(lunch_status_quantile!$C:$C, lunch_status_quantile!$A:$A, Sheet1!$A7, lunch_status_quantile!$B:$B, 2024)*100</f>
        <v>26.560684237437798</v>
      </c>
      <c r="D7">
        <f t="shared" si="0"/>
        <v>12.175539127734801</v>
      </c>
    </row>
    <row r="8" spans="1:4" x14ac:dyDescent="0.2">
      <c r="A8" t="s">
        <v>10</v>
      </c>
      <c r="B8">
        <f>SUMIFS(lunch_status_quantile!$C:$C, lunch_status_quantile!$A:$A, Sheet1!$A8, lunch_status_quantile!$B:$B, 2023)*100</f>
        <v>38.766134325092899</v>
      </c>
      <c r="C8">
        <f>SUMIFS(lunch_status_quantile!$C:$C, lunch_status_quantile!$A:$A, Sheet1!$A8, lunch_status_quantile!$B:$B, 2024)*100</f>
        <v>25.905440621177402</v>
      </c>
      <c r="D8">
        <f t="shared" si="0"/>
        <v>12.860693703915498</v>
      </c>
    </row>
    <row r="9" spans="1:4" x14ac:dyDescent="0.2">
      <c r="A9" t="s">
        <v>11</v>
      </c>
      <c r="B9">
        <f>SUMIFS(lunch_status_quantile!$C:$C, lunch_status_quantile!$A:$A, Sheet1!$A9, lunch_status_quantile!$B:$B, 2023)*100</f>
        <v>42.769857433808497</v>
      </c>
      <c r="C9">
        <f>SUMIFS(lunch_status_quantile!$C:$C, lunch_status_quantile!$A:$A, Sheet1!$A9, lunch_status_quantile!$B:$B, 2024)*100</f>
        <v>28.465047007353601</v>
      </c>
      <c r="D9">
        <f t="shared" si="0"/>
        <v>14.304810426454896</v>
      </c>
    </row>
    <row r="10" spans="1:4" x14ac:dyDescent="0.2">
      <c r="A10" t="s">
        <v>12</v>
      </c>
      <c r="B10">
        <f>SUMIFS(lunch_status_quantile!$C:$C, lunch_status_quantile!$A:$A, Sheet1!$A10, lunch_status_quantile!$B:$B, 2023)*100</f>
        <v>46.563348628148695</v>
      </c>
      <c r="C10">
        <f>SUMIFS(lunch_status_quantile!$C:$C, lunch_status_quantile!$A:$A, Sheet1!$A10, lunch_status_quantile!$B:$B, 2024)*100</f>
        <v>31.839776432230998</v>
      </c>
      <c r="D10">
        <f t="shared" si="0"/>
        <v>14.723572195917697</v>
      </c>
    </row>
    <row r="11" spans="1:4" x14ac:dyDescent="0.2">
      <c r="A11" t="s">
        <v>13</v>
      </c>
      <c r="B11">
        <f>SUMIFS(lunch_status_quantile!$C:$C, lunch_status_quantile!$A:$A, Sheet1!$A11, lunch_status_quantile!$B:$B, 2023)*100</f>
        <v>48.515111695137904</v>
      </c>
      <c r="C11">
        <f>SUMIFS(lunch_status_quantile!$C:$C, lunch_status_quantile!$A:$A, Sheet1!$A11, lunch_status_quantile!$B:$B, 2024)*100</f>
        <v>34.155019059720395</v>
      </c>
      <c r="D11">
        <f t="shared" si="0"/>
        <v>14.360092635417509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lunch_status_quantile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Hodgson</dc:creator>
  <cp:lastModifiedBy>Ian Hodgson</cp:lastModifiedBy>
  <dcterms:created xsi:type="dcterms:W3CDTF">2024-04-04T15:52:58Z</dcterms:created>
  <dcterms:modified xsi:type="dcterms:W3CDTF">2024-04-19T17:27:17Z</dcterms:modified>
</cp:coreProperties>
</file>