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kit\Downloads\"/>
    </mc:Choice>
  </mc:AlternateContent>
  <xr:revisionPtr revIDLastSave="0" documentId="13_ncr:1_{83EDE849-4D8B-46C8-812D-2D9D2B16C61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movies" sheetId="1" r:id="rId1"/>
    <sheet name="financials" sheetId="2" r:id="rId2"/>
    <sheet name="actors" sheetId="3" r:id="rId3"/>
    <sheet name="movie_actor" sheetId="4" r:id="rId4"/>
    <sheet name="languages" sheetId="5" r:id="rId5"/>
    <sheet name="movies (2)" sheetId="6" r:id="rId6"/>
    <sheet name="Sheet2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3" i="1" l="1"/>
  <c r="N12" i="1"/>
  <c r="N9" i="1"/>
  <c r="N2" i="6"/>
  <c r="N3" i="6"/>
  <c r="N4" i="6"/>
  <c r="N5" i="6"/>
  <c r="N6" i="6"/>
  <c r="N7" i="6"/>
  <c r="N8" i="6"/>
  <c r="N9" i="6"/>
  <c r="N10" i="6"/>
  <c r="N11" i="6"/>
  <c r="N12" i="6"/>
  <c r="N13" i="6"/>
  <c r="N14" i="6"/>
  <c r="N15" i="6"/>
  <c r="N16" i="6"/>
  <c r="L23" i="6" s="1"/>
  <c r="N17" i="6"/>
  <c r="N18" i="6"/>
  <c r="N19" i="6"/>
  <c r="N20" i="6"/>
  <c r="N21" i="6"/>
  <c r="M2" i="6"/>
  <c r="M3" i="6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L2" i="6"/>
  <c r="L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B2" i="7"/>
</calcChain>
</file>

<file path=xl/sharedStrings.xml><?xml version="1.0" encoding="utf-8"?>
<sst xmlns="http://schemas.openxmlformats.org/spreadsheetml/2006/main" count="259" uniqueCount="70">
  <si>
    <t>movie_id</t>
  </si>
  <si>
    <t>title</t>
  </si>
  <si>
    <t>industry</t>
  </si>
  <si>
    <t>release_year</t>
  </si>
  <si>
    <t>imdb_rating</t>
  </si>
  <si>
    <t>studio</t>
  </si>
  <si>
    <t>language_id</t>
  </si>
  <si>
    <t>budget</t>
  </si>
  <si>
    <t>revenue</t>
  </si>
  <si>
    <t>unit</t>
  </si>
  <si>
    <t>currency</t>
  </si>
  <si>
    <t>Movie 20</t>
  </si>
  <si>
    <t>Bollywood</t>
  </si>
  <si>
    <t>Hollywood</t>
  </si>
  <si>
    <t>Studio A</t>
  </si>
  <si>
    <t>Studio B</t>
  </si>
  <si>
    <t>Studio C</t>
  </si>
  <si>
    <t>Studio D</t>
  </si>
  <si>
    <t>Studio E</t>
  </si>
  <si>
    <t>Millions</t>
  </si>
  <si>
    <t>INR</t>
  </si>
  <si>
    <t>USD</t>
  </si>
  <si>
    <t>actor_id</t>
  </si>
  <si>
    <t>name</t>
  </si>
  <si>
    <t>birth_year</t>
  </si>
  <si>
    <t>Actor A</t>
  </si>
  <si>
    <t>Actor B</t>
  </si>
  <si>
    <t>Actor C</t>
  </si>
  <si>
    <t>Actor D</t>
  </si>
  <si>
    <t>Actor E</t>
  </si>
  <si>
    <t>English</t>
  </si>
  <si>
    <t>Hindi</t>
  </si>
  <si>
    <t>Kannada</t>
  </si>
  <si>
    <t>Tamil</t>
  </si>
  <si>
    <t>Telugu</t>
  </si>
  <si>
    <t>K.G.F: Chapter 2</t>
  </si>
  <si>
    <t>Doctor Strange in the Multiverse of Madness</t>
  </si>
  <si>
    <t>Dilwale Dulhania Le Jayenge</t>
  </si>
  <si>
    <t>3 Idiots</t>
  </si>
  <si>
    <t>The Pursuit of Happyness</t>
  </si>
  <si>
    <t>Gladiator</t>
  </si>
  <si>
    <t>Titanic</t>
  </si>
  <si>
    <t>It's a Wonderful Life</t>
  </si>
  <si>
    <t>The Shawshank Redemption</t>
  </si>
  <si>
    <t>PK</t>
  </si>
  <si>
    <t>Sanju</t>
  </si>
  <si>
    <t>Pushpa: The Rise - Part 1</t>
  </si>
  <si>
    <t>RRR</t>
  </si>
  <si>
    <t>Schindler's List</t>
  </si>
  <si>
    <t>Jurassic Park</t>
  </si>
  <si>
    <t>Captain America: The First Avenger</t>
  </si>
  <si>
    <t>Captain America: The Winter Soldier</t>
  </si>
  <si>
    <t>Race 3</t>
  </si>
  <si>
    <t>Shershaah</t>
  </si>
  <si>
    <t>Billions</t>
  </si>
  <si>
    <t>budget (Mln)</t>
  </si>
  <si>
    <t>revenue (Mln)</t>
  </si>
  <si>
    <t>budget (INR)</t>
  </si>
  <si>
    <t>revenue (INR)</t>
  </si>
  <si>
    <t>Total Movies</t>
  </si>
  <si>
    <t>Total Bollywood Movies</t>
  </si>
  <si>
    <t>Total Bollywood Rev INR</t>
  </si>
  <si>
    <t>Avg Bollywood Rev INR</t>
  </si>
  <si>
    <t>Key Metrics</t>
  </si>
  <si>
    <t>Revenue</t>
  </si>
  <si>
    <t>Budget</t>
  </si>
  <si>
    <t>Profit/Loss</t>
  </si>
  <si>
    <t>Market Share%</t>
  </si>
  <si>
    <t>Total Hollywood Rev</t>
  </si>
  <si>
    <t>"Studio A" P&amp;L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</si>
</sst>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8371B8E-B70A-4393-8B16-375AB0AE0060}" name="Table3" displayName="Table3" ref="A1:K21" totalsRowShown="0">
  <autoFilter ref="A1:K21" xr:uid="{A8371B8E-B70A-4393-8B16-375AB0AE0060}"/>
  <tableColumns count="11">
    <tableColumn id="1" xr3:uid="{8E23F980-9187-4062-B359-F87CCD3479FA}" name="movie_id"/>
    <tableColumn id="2" xr3:uid="{53AF5DE7-3239-4D16-BC14-674A88EF6A16}" name="title"/>
    <tableColumn id="3" xr3:uid="{EA1EF9B0-03FE-49B5-A16E-764BE48E1728}" name="industry"/>
    <tableColumn id="4" xr3:uid="{F528C098-AEAF-4B16-AFD7-31775EB1ECA9}" name="release_year"/>
    <tableColumn id="5" xr3:uid="{58186EEA-239B-4A64-BC55-0C360048AAE7}" name="imdb_rating"/>
    <tableColumn id="6" xr3:uid="{53FA2B64-EB01-46C8-A1F1-96CD51608540}" name="studio"/>
    <tableColumn id="7" xr3:uid="{7A3C35E3-B693-4A27-9C9F-47BAA17EAD5A}" name="language_id"/>
    <tableColumn id="8" xr3:uid="{4F08F746-7570-40FC-BDB8-8324B6C3181A}" name="budget" dataDxfId="0"/>
    <tableColumn id="9" xr3:uid="{49C6DC44-585B-4E1E-B950-2DDD99CA0531}" name="revenue"/>
    <tableColumn id="10" xr3:uid="{38607427-510B-4E69-A839-116F0278652F}" name="unit"/>
    <tableColumn id="11" xr3:uid="{095F40FD-84AA-4725-97E3-58D6D1B3B564}" name="currency"/>
  </tableColumns>
  <tableStyleInfo name="TableStyleMedium2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D9804BF-59AE-436D-904E-F9D159322F1B}" name="movies2" displayName="movies2" ref="A1:O21" totalsRowShown="0">
  <autoFilter ref="A1:O21" xr:uid="{AD9804BF-59AE-436D-904E-F9D159322F1B}"/>
  <tableColumns count="15">
    <tableColumn id="1" xr3:uid="{A6C3E8B9-18B5-4DD2-9DDC-1EC97B24FB28}" name="movie_id"/>
    <tableColumn id="2" xr3:uid="{F25D6D7C-A9E0-41E6-BDF4-9D4A3E18A5D1}" name="title"/>
    <tableColumn id="3" xr3:uid="{72B69CE9-5031-4E1F-9E3E-20CD4C1A78EE}" name="industry"/>
    <tableColumn id="4" xr3:uid="{CDCAD5F4-C6C9-48D7-9807-C406766B96CC}" name="release_year"/>
    <tableColumn id="5" xr3:uid="{C070A12D-025F-4CB5-983B-3013603466CF}" name="imdb_rating"/>
    <tableColumn id="6" xr3:uid="{928C2429-50D7-48B6-88C3-F5B38546C9BF}" name="studio"/>
    <tableColumn id="7" xr3:uid="{1985C3F9-DE5D-4123-89C4-16338ACB9499}" name="language_id"/>
    <tableColumn id="8" xr3:uid="{BFBBA28A-C58F-42A6-9BDD-3B7478D5CF82}" name="budget"/>
    <tableColumn id="9" xr3:uid="{1335265B-B14A-48FD-A101-EB5728A0F4F8}" name="revenue"/>
    <tableColumn id="10" xr3:uid="{751D1E03-D09D-479C-9AF9-DC9EB8884066}" name="unit"/>
    <tableColumn id="11" xr3:uid="{C9723120-B781-4403-B238-88A65D9363FC}" name="currency"/>
    <tableColumn id="12" xr3:uid="{7E6C9B2E-800D-4181-82F3-89681CB44A5D}" name="budget (Mln)" dataDxfId="3">
      <calculatedColumnFormula>IF(movies2[[#This Row],[unit]]="Billions", movies2[[#This Row],[budget]]*1000, movies2[[#This Row],[budget]])</calculatedColumnFormula>
    </tableColumn>
    <tableColumn id="13" xr3:uid="{831DD75A-19AE-494B-B724-312F26D9462A}" name="revenue (Mln)" dataDxfId="2">
      <calculatedColumnFormula>IF(movies2[[#This Row],[unit]]="Billions", movies2[[#This Row],[revenue]]*1000, movies2[[#This Row],[revenue]])</calculatedColumnFormula>
    </tableColumn>
    <tableColumn id="14" xr3:uid="{5C0F3200-1BF0-4E6D-B1C1-699B0CEEBB4A}" name="budget (INR)" dataDxfId="1">
      <calculatedColumnFormula>IF(movies2[[#This Row],[currency]]="USD", movies2[[#This Row],[budget (Mln)]]*85,movies2[[#This Row],[budget (Mln)]])</calculatedColumnFormula>
    </tableColumn>
    <tableColumn id="15" xr3:uid="{956EB4E8-5B86-431A-BF37-5785C898087B}" name="revenue (INR)"/>
  </tableColumns>
  <tableStyleInfo name="TableStyleMedium20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1"/>
  <sheetViews>
    <sheetView tabSelected="1" workbookViewId="0">
      <selection activeCell="N14" sqref="N14"/>
    </sheetView>
  </sheetViews>
  <sheetFormatPr defaultRowHeight="14.4" x14ac:dyDescent="0.3"/>
  <cols>
    <col min="1" max="1" width="10.6640625" customWidth="1"/>
    <col min="2" max="2" width="37.88671875" bestFit="1" customWidth="1"/>
    <col min="3" max="3" width="9.77734375" bestFit="1" customWidth="1"/>
    <col min="4" max="4" width="13.44140625" customWidth="1"/>
    <col min="5" max="5" width="13.109375" customWidth="1"/>
    <col min="6" max="6" width="8.109375" customWidth="1"/>
    <col min="7" max="7" width="13.109375" customWidth="1"/>
    <col min="8" max="8" width="11.44140625" bestFit="1" customWidth="1"/>
    <col min="9" max="9" width="12.33203125" bestFit="1" customWidth="1"/>
    <col min="10" max="10" width="8.77734375" bestFit="1" customWidth="1"/>
    <col min="11" max="11" width="12.77734375" bestFit="1" customWidth="1"/>
    <col min="12" max="12" width="8.88671875" customWidth="1"/>
    <col min="14" max="14" width="14.21875" bestFit="1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4" x14ac:dyDescent="0.3">
      <c r="A2">
        <v>201</v>
      </c>
      <c r="B2" t="s">
        <v>35</v>
      </c>
      <c r="C2" t="s">
        <v>12</v>
      </c>
      <c r="D2">
        <v>2017</v>
      </c>
      <c r="E2">
        <v>7.9</v>
      </c>
      <c r="F2" t="s">
        <v>14</v>
      </c>
      <c r="G2">
        <v>2</v>
      </c>
    </row>
    <row r="3" spans="1:14" x14ac:dyDescent="0.3">
      <c r="A3">
        <v>202</v>
      </c>
      <c r="B3" t="s">
        <v>36</v>
      </c>
      <c r="C3" t="s">
        <v>13</v>
      </c>
      <c r="D3">
        <v>2019</v>
      </c>
      <c r="E3">
        <v>5</v>
      </c>
      <c r="F3" t="s">
        <v>15</v>
      </c>
      <c r="G3">
        <v>5</v>
      </c>
    </row>
    <row r="4" spans="1:14" x14ac:dyDescent="0.3">
      <c r="A4">
        <v>203</v>
      </c>
      <c r="B4" t="s">
        <v>37</v>
      </c>
      <c r="C4" t="s">
        <v>12</v>
      </c>
      <c r="D4">
        <v>2000</v>
      </c>
      <c r="E4">
        <v>6</v>
      </c>
      <c r="F4" t="s">
        <v>16</v>
      </c>
      <c r="G4">
        <v>3</v>
      </c>
    </row>
    <row r="5" spans="1:14" x14ac:dyDescent="0.3">
      <c r="A5">
        <v>204</v>
      </c>
      <c r="B5" t="s">
        <v>38</v>
      </c>
      <c r="C5" t="s">
        <v>12</v>
      </c>
      <c r="D5">
        <v>2021</v>
      </c>
      <c r="E5">
        <v>9.5</v>
      </c>
      <c r="F5" t="s">
        <v>17</v>
      </c>
      <c r="G5">
        <v>5</v>
      </c>
    </row>
    <row r="6" spans="1:14" x14ac:dyDescent="0.3">
      <c r="A6">
        <v>205</v>
      </c>
      <c r="B6" t="s">
        <v>43</v>
      </c>
      <c r="C6" t="s">
        <v>13</v>
      </c>
      <c r="D6">
        <v>2003</v>
      </c>
      <c r="E6">
        <v>8.1999999999999993</v>
      </c>
      <c r="F6" t="s">
        <v>18</v>
      </c>
      <c r="G6">
        <v>3</v>
      </c>
    </row>
    <row r="7" spans="1:14" x14ac:dyDescent="0.3">
      <c r="A7">
        <v>206</v>
      </c>
      <c r="B7" t="s">
        <v>50</v>
      </c>
      <c r="C7" t="s">
        <v>13</v>
      </c>
      <c r="D7">
        <v>2010</v>
      </c>
      <c r="E7">
        <v>8.5</v>
      </c>
      <c r="F7" t="s">
        <v>14</v>
      </c>
      <c r="G7">
        <v>1</v>
      </c>
    </row>
    <row r="8" spans="1:14" x14ac:dyDescent="0.3">
      <c r="A8">
        <v>207</v>
      </c>
      <c r="B8" t="s">
        <v>51</v>
      </c>
      <c r="C8" t="s">
        <v>13</v>
      </c>
      <c r="D8">
        <v>2001</v>
      </c>
      <c r="E8">
        <v>8.8000000000000007</v>
      </c>
      <c r="F8" t="s">
        <v>15</v>
      </c>
      <c r="G8">
        <v>3</v>
      </c>
    </row>
    <row r="9" spans="1:14" x14ac:dyDescent="0.3">
      <c r="A9">
        <v>208</v>
      </c>
      <c r="B9" t="s">
        <v>52</v>
      </c>
      <c r="C9" t="s">
        <v>12</v>
      </c>
      <c r="D9">
        <v>2002</v>
      </c>
      <c r="E9">
        <v>8.9</v>
      </c>
      <c r="F9" t="s">
        <v>16</v>
      </c>
      <c r="G9">
        <v>2</v>
      </c>
      <c r="N9" t="str">
        <f>INDEX(Table3[#All],2,2)</f>
        <v>K.G.F: Chapter 2</v>
      </c>
    </row>
    <row r="10" spans="1:14" x14ac:dyDescent="0.3">
      <c r="A10">
        <v>209</v>
      </c>
      <c r="B10" t="s">
        <v>53</v>
      </c>
      <c r="C10" t="s">
        <v>12</v>
      </c>
      <c r="D10">
        <v>2002</v>
      </c>
      <c r="E10">
        <v>7.4</v>
      </c>
      <c r="F10" t="s">
        <v>17</v>
      </c>
      <c r="G10">
        <v>5</v>
      </c>
    </row>
    <row r="11" spans="1:14" x14ac:dyDescent="0.3">
      <c r="A11">
        <v>210</v>
      </c>
      <c r="B11" t="s">
        <v>48</v>
      </c>
      <c r="C11" t="s">
        <v>13</v>
      </c>
      <c r="D11">
        <v>2006</v>
      </c>
      <c r="E11">
        <v>6.8</v>
      </c>
      <c r="F11" t="s">
        <v>18</v>
      </c>
      <c r="G11">
        <v>3</v>
      </c>
    </row>
    <row r="12" spans="1:14" x14ac:dyDescent="0.3">
      <c r="A12">
        <v>211</v>
      </c>
      <c r="B12" t="s">
        <v>49</v>
      </c>
      <c r="C12" t="s">
        <v>13</v>
      </c>
      <c r="D12">
        <v>2012</v>
      </c>
      <c r="E12">
        <v>6.4</v>
      </c>
      <c r="F12" t="s">
        <v>14</v>
      </c>
      <c r="G12">
        <v>4</v>
      </c>
      <c r="N12">
        <f>MATCH(N9,Table3[[#All],[title]],0)</f>
        <v>2</v>
      </c>
    </row>
    <row r="13" spans="1:14" x14ac:dyDescent="0.3">
      <c r="A13">
        <v>212</v>
      </c>
      <c r="B13" t="s">
        <v>44</v>
      </c>
      <c r="C13" t="s">
        <v>12</v>
      </c>
      <c r="D13">
        <v>2010</v>
      </c>
      <c r="E13">
        <v>6</v>
      </c>
      <c r="F13" t="s">
        <v>15</v>
      </c>
      <c r="G13">
        <v>3</v>
      </c>
      <c r="N13">
        <f>MATCH("industry", Table3[#Headers], 0)</f>
        <v>3</v>
      </c>
    </row>
    <row r="14" spans="1:14" x14ac:dyDescent="0.3">
      <c r="A14">
        <v>213</v>
      </c>
      <c r="B14" t="s">
        <v>45</v>
      </c>
      <c r="C14" t="s">
        <v>12</v>
      </c>
      <c r="D14">
        <v>2002</v>
      </c>
      <c r="E14">
        <v>6.1</v>
      </c>
      <c r="F14" t="s">
        <v>16</v>
      </c>
      <c r="G14">
        <v>5</v>
      </c>
    </row>
    <row r="15" spans="1:14" x14ac:dyDescent="0.3">
      <c r="A15">
        <v>214</v>
      </c>
      <c r="B15" t="s">
        <v>46</v>
      </c>
      <c r="C15" t="s">
        <v>12</v>
      </c>
      <c r="D15">
        <v>2019</v>
      </c>
      <c r="E15">
        <v>5.0999999999999996</v>
      </c>
      <c r="F15" t="s">
        <v>17</v>
      </c>
      <c r="G15">
        <v>2</v>
      </c>
    </row>
    <row r="16" spans="1:14" x14ac:dyDescent="0.3">
      <c r="A16">
        <v>215</v>
      </c>
      <c r="B16" t="s">
        <v>47</v>
      </c>
      <c r="C16" t="s">
        <v>12</v>
      </c>
      <c r="D16">
        <v>2019</v>
      </c>
      <c r="E16">
        <v>5.6</v>
      </c>
      <c r="F16" t="s">
        <v>18</v>
      </c>
      <c r="G16">
        <v>3</v>
      </c>
    </row>
    <row r="17" spans="1:7" x14ac:dyDescent="0.3">
      <c r="A17">
        <v>216</v>
      </c>
      <c r="B17" t="s">
        <v>39</v>
      </c>
      <c r="C17" t="s">
        <v>13</v>
      </c>
      <c r="D17">
        <v>2021</v>
      </c>
      <c r="E17">
        <v>7.4</v>
      </c>
      <c r="F17" t="s">
        <v>14</v>
      </c>
      <c r="G17">
        <v>2</v>
      </c>
    </row>
    <row r="18" spans="1:7" x14ac:dyDescent="0.3">
      <c r="A18">
        <v>217</v>
      </c>
      <c r="B18" t="s">
        <v>40</v>
      </c>
      <c r="C18" t="s">
        <v>13</v>
      </c>
      <c r="D18">
        <v>2005</v>
      </c>
      <c r="E18">
        <v>6.5</v>
      </c>
      <c r="F18" t="s">
        <v>15</v>
      </c>
      <c r="G18">
        <v>5</v>
      </c>
    </row>
    <row r="19" spans="1:7" x14ac:dyDescent="0.3">
      <c r="A19">
        <v>218</v>
      </c>
      <c r="B19" t="s">
        <v>41</v>
      </c>
      <c r="C19" t="s">
        <v>13</v>
      </c>
      <c r="D19">
        <v>2015</v>
      </c>
      <c r="E19">
        <v>7.3</v>
      </c>
      <c r="F19" t="s">
        <v>16</v>
      </c>
      <c r="G19">
        <v>3</v>
      </c>
    </row>
    <row r="20" spans="1:7" x14ac:dyDescent="0.3">
      <c r="A20">
        <v>219</v>
      </c>
      <c r="B20" t="s">
        <v>42</v>
      </c>
      <c r="C20" t="s">
        <v>13</v>
      </c>
      <c r="D20">
        <v>2019</v>
      </c>
      <c r="E20">
        <v>5.7</v>
      </c>
      <c r="F20" t="s">
        <v>17</v>
      </c>
      <c r="G20">
        <v>4</v>
      </c>
    </row>
    <row r="21" spans="1:7" x14ac:dyDescent="0.3">
      <c r="A21">
        <v>220</v>
      </c>
      <c r="B21" t="s">
        <v>11</v>
      </c>
      <c r="C21" t="s">
        <v>12</v>
      </c>
      <c r="D21">
        <v>2018</v>
      </c>
      <c r="E21">
        <v>6.7</v>
      </c>
      <c r="F21" t="s">
        <v>18</v>
      </c>
      <c r="G21">
        <v>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1"/>
  <sheetViews>
    <sheetView workbookViewId="0">
      <selection activeCell="B1" sqref="B1:E1"/>
    </sheetView>
  </sheetViews>
  <sheetFormatPr defaultRowHeight="14.4" x14ac:dyDescent="0.3"/>
  <sheetData>
    <row r="1" spans="1:5" x14ac:dyDescent="0.3">
      <c r="A1" s="1" t="s">
        <v>0</v>
      </c>
      <c r="B1" s="1" t="s">
        <v>7</v>
      </c>
      <c r="C1" s="1" t="s">
        <v>8</v>
      </c>
      <c r="D1" s="1" t="s">
        <v>9</v>
      </c>
      <c r="E1" s="1" t="s">
        <v>10</v>
      </c>
    </row>
    <row r="2" spans="1:5" x14ac:dyDescent="0.3">
      <c r="A2">
        <v>201</v>
      </c>
      <c r="B2">
        <v>270</v>
      </c>
      <c r="C2">
        <v>306</v>
      </c>
      <c r="D2" t="s">
        <v>19</v>
      </c>
      <c r="E2" t="s">
        <v>20</v>
      </c>
    </row>
    <row r="3" spans="1:5" x14ac:dyDescent="0.3">
      <c r="A3">
        <v>202</v>
      </c>
      <c r="B3">
        <v>79</v>
      </c>
      <c r="C3">
        <v>392</v>
      </c>
      <c r="D3" t="s">
        <v>19</v>
      </c>
      <c r="E3" t="s">
        <v>21</v>
      </c>
    </row>
    <row r="4" spans="1:5" x14ac:dyDescent="0.3">
      <c r="A4">
        <v>203</v>
      </c>
      <c r="B4">
        <v>233</v>
      </c>
      <c r="C4">
        <v>730</v>
      </c>
      <c r="D4" t="s">
        <v>19</v>
      </c>
      <c r="E4" t="s">
        <v>20</v>
      </c>
    </row>
    <row r="5" spans="1:5" x14ac:dyDescent="0.3">
      <c r="A5">
        <v>204</v>
      </c>
      <c r="B5">
        <v>70</v>
      </c>
      <c r="C5">
        <v>347</v>
      </c>
      <c r="D5" t="s">
        <v>19</v>
      </c>
      <c r="E5" t="s">
        <v>21</v>
      </c>
    </row>
    <row r="6" spans="1:5" x14ac:dyDescent="0.3">
      <c r="A6">
        <v>205</v>
      </c>
      <c r="B6">
        <v>24</v>
      </c>
      <c r="C6">
        <v>870</v>
      </c>
      <c r="D6" t="s">
        <v>19</v>
      </c>
      <c r="E6" t="s">
        <v>20</v>
      </c>
    </row>
    <row r="7" spans="1:5" x14ac:dyDescent="0.3">
      <c r="A7">
        <v>206</v>
      </c>
      <c r="B7">
        <v>266</v>
      </c>
      <c r="C7">
        <v>149</v>
      </c>
      <c r="D7" t="s">
        <v>19</v>
      </c>
      <c r="E7" t="s">
        <v>20</v>
      </c>
    </row>
    <row r="8" spans="1:5" x14ac:dyDescent="0.3">
      <c r="A8">
        <v>207</v>
      </c>
      <c r="B8">
        <v>135</v>
      </c>
      <c r="C8">
        <v>919</v>
      </c>
      <c r="D8" t="s">
        <v>19</v>
      </c>
      <c r="E8" t="s">
        <v>21</v>
      </c>
    </row>
    <row r="9" spans="1:5" x14ac:dyDescent="0.3">
      <c r="A9">
        <v>208</v>
      </c>
      <c r="B9">
        <v>184</v>
      </c>
      <c r="C9">
        <v>130</v>
      </c>
      <c r="D9" t="s">
        <v>19</v>
      </c>
      <c r="E9" t="s">
        <v>21</v>
      </c>
    </row>
    <row r="10" spans="1:5" x14ac:dyDescent="0.3">
      <c r="A10">
        <v>209</v>
      </c>
      <c r="B10">
        <v>275</v>
      </c>
      <c r="C10">
        <v>670</v>
      </c>
      <c r="D10" t="s">
        <v>19</v>
      </c>
      <c r="E10" t="s">
        <v>20</v>
      </c>
    </row>
    <row r="11" spans="1:5" x14ac:dyDescent="0.3">
      <c r="A11">
        <v>210</v>
      </c>
      <c r="B11">
        <v>249</v>
      </c>
      <c r="C11">
        <v>742</v>
      </c>
      <c r="D11" t="s">
        <v>19</v>
      </c>
      <c r="E11" t="s">
        <v>20</v>
      </c>
    </row>
    <row r="12" spans="1:5" x14ac:dyDescent="0.3">
      <c r="A12">
        <v>211</v>
      </c>
      <c r="B12">
        <v>123</v>
      </c>
      <c r="C12">
        <v>605</v>
      </c>
      <c r="D12" t="s">
        <v>19</v>
      </c>
      <c r="E12" t="s">
        <v>20</v>
      </c>
    </row>
    <row r="13" spans="1:5" x14ac:dyDescent="0.3">
      <c r="A13">
        <v>212</v>
      </c>
      <c r="B13">
        <v>21</v>
      </c>
      <c r="C13">
        <v>740</v>
      </c>
      <c r="D13" t="s">
        <v>19</v>
      </c>
      <c r="E13" t="s">
        <v>21</v>
      </c>
    </row>
    <row r="14" spans="1:5" x14ac:dyDescent="0.3">
      <c r="A14">
        <v>213</v>
      </c>
      <c r="B14">
        <v>106</v>
      </c>
      <c r="C14">
        <v>531</v>
      </c>
      <c r="D14" t="s">
        <v>19</v>
      </c>
      <c r="E14" t="s">
        <v>21</v>
      </c>
    </row>
    <row r="15" spans="1:5" x14ac:dyDescent="0.3">
      <c r="A15">
        <v>214</v>
      </c>
      <c r="B15">
        <v>18</v>
      </c>
      <c r="C15">
        <v>799</v>
      </c>
      <c r="D15" t="s">
        <v>19</v>
      </c>
      <c r="E15" t="s">
        <v>21</v>
      </c>
    </row>
    <row r="16" spans="1:5" x14ac:dyDescent="0.3">
      <c r="A16">
        <v>215</v>
      </c>
      <c r="B16">
        <v>39</v>
      </c>
      <c r="C16">
        <v>636</v>
      </c>
      <c r="D16" t="s">
        <v>19</v>
      </c>
      <c r="E16" t="s">
        <v>21</v>
      </c>
    </row>
    <row r="17" spans="1:5" x14ac:dyDescent="0.3">
      <c r="A17">
        <v>216</v>
      </c>
      <c r="B17">
        <v>195</v>
      </c>
      <c r="C17">
        <v>74</v>
      </c>
      <c r="D17" t="s">
        <v>19</v>
      </c>
      <c r="E17" t="s">
        <v>21</v>
      </c>
    </row>
    <row r="18" spans="1:5" x14ac:dyDescent="0.3">
      <c r="A18">
        <v>217</v>
      </c>
      <c r="B18">
        <v>22</v>
      </c>
      <c r="C18">
        <v>513</v>
      </c>
      <c r="D18" t="s">
        <v>19</v>
      </c>
      <c r="E18" t="s">
        <v>21</v>
      </c>
    </row>
    <row r="19" spans="1:5" x14ac:dyDescent="0.3">
      <c r="A19">
        <v>218</v>
      </c>
      <c r="B19">
        <v>192</v>
      </c>
      <c r="C19">
        <v>588</v>
      </c>
      <c r="D19" t="s">
        <v>19</v>
      </c>
      <c r="E19" t="s">
        <v>20</v>
      </c>
    </row>
    <row r="20" spans="1:5" x14ac:dyDescent="0.3">
      <c r="A20">
        <v>219</v>
      </c>
      <c r="B20">
        <v>269</v>
      </c>
      <c r="C20">
        <v>664</v>
      </c>
      <c r="D20" t="s">
        <v>19</v>
      </c>
      <c r="E20" t="s">
        <v>21</v>
      </c>
    </row>
    <row r="21" spans="1:5" x14ac:dyDescent="0.3">
      <c r="A21">
        <v>220</v>
      </c>
      <c r="B21">
        <v>273</v>
      </c>
      <c r="C21">
        <v>519</v>
      </c>
      <c r="D21" t="s">
        <v>19</v>
      </c>
      <c r="E21" t="s">
        <v>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6"/>
  <sheetViews>
    <sheetView workbookViewId="0"/>
  </sheetViews>
  <sheetFormatPr defaultRowHeight="14.4" x14ac:dyDescent="0.3"/>
  <sheetData>
    <row r="1" spans="1:3" x14ac:dyDescent="0.3">
      <c r="A1" s="1" t="s">
        <v>22</v>
      </c>
      <c r="B1" s="1" t="s">
        <v>23</v>
      </c>
      <c r="C1" s="1" t="s">
        <v>24</v>
      </c>
    </row>
    <row r="2" spans="1:3" x14ac:dyDescent="0.3">
      <c r="A2">
        <v>601</v>
      </c>
      <c r="B2" t="s">
        <v>25</v>
      </c>
      <c r="C2">
        <v>1998</v>
      </c>
    </row>
    <row r="3" spans="1:3" x14ac:dyDescent="0.3">
      <c r="A3">
        <v>602</v>
      </c>
      <c r="B3" t="s">
        <v>26</v>
      </c>
      <c r="C3">
        <v>1991</v>
      </c>
    </row>
    <row r="4" spans="1:3" x14ac:dyDescent="0.3">
      <c r="A4">
        <v>603</v>
      </c>
      <c r="B4" t="s">
        <v>27</v>
      </c>
      <c r="C4">
        <v>2000</v>
      </c>
    </row>
    <row r="5" spans="1:3" x14ac:dyDescent="0.3">
      <c r="A5">
        <v>604</v>
      </c>
      <c r="B5" t="s">
        <v>28</v>
      </c>
      <c r="C5">
        <v>1984</v>
      </c>
    </row>
    <row r="6" spans="1:3" x14ac:dyDescent="0.3">
      <c r="A6">
        <v>605</v>
      </c>
      <c r="B6" t="s">
        <v>29</v>
      </c>
      <c r="C6">
        <v>1976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31"/>
  <sheetViews>
    <sheetView workbookViewId="0"/>
  </sheetViews>
  <sheetFormatPr defaultRowHeight="14.4" x14ac:dyDescent="0.3"/>
  <sheetData>
    <row r="1" spans="1:2" x14ac:dyDescent="0.3">
      <c r="A1" s="1" t="s">
        <v>0</v>
      </c>
      <c r="B1" s="1" t="s">
        <v>22</v>
      </c>
    </row>
    <row r="2" spans="1:2" x14ac:dyDescent="0.3">
      <c r="A2">
        <v>206</v>
      </c>
      <c r="B2">
        <v>602</v>
      </c>
    </row>
    <row r="3" spans="1:2" x14ac:dyDescent="0.3">
      <c r="A3">
        <v>207</v>
      </c>
      <c r="B3">
        <v>601</v>
      </c>
    </row>
    <row r="4" spans="1:2" x14ac:dyDescent="0.3">
      <c r="A4">
        <v>207</v>
      </c>
      <c r="B4">
        <v>602</v>
      </c>
    </row>
    <row r="5" spans="1:2" x14ac:dyDescent="0.3">
      <c r="A5">
        <v>203</v>
      </c>
      <c r="B5">
        <v>605</v>
      </c>
    </row>
    <row r="6" spans="1:2" x14ac:dyDescent="0.3">
      <c r="A6">
        <v>219</v>
      </c>
      <c r="B6">
        <v>603</v>
      </c>
    </row>
    <row r="7" spans="1:2" x14ac:dyDescent="0.3">
      <c r="A7">
        <v>208</v>
      </c>
      <c r="B7">
        <v>604</v>
      </c>
    </row>
    <row r="8" spans="1:2" x14ac:dyDescent="0.3">
      <c r="A8">
        <v>210</v>
      </c>
      <c r="B8">
        <v>601</v>
      </c>
    </row>
    <row r="9" spans="1:2" x14ac:dyDescent="0.3">
      <c r="A9">
        <v>206</v>
      </c>
      <c r="B9">
        <v>603</v>
      </c>
    </row>
    <row r="10" spans="1:2" x14ac:dyDescent="0.3">
      <c r="A10">
        <v>210</v>
      </c>
      <c r="B10">
        <v>604</v>
      </c>
    </row>
    <row r="11" spans="1:2" x14ac:dyDescent="0.3">
      <c r="A11">
        <v>218</v>
      </c>
      <c r="B11">
        <v>603</v>
      </c>
    </row>
    <row r="12" spans="1:2" x14ac:dyDescent="0.3">
      <c r="A12">
        <v>215</v>
      </c>
      <c r="B12">
        <v>604</v>
      </c>
    </row>
    <row r="13" spans="1:2" x14ac:dyDescent="0.3">
      <c r="A13">
        <v>204</v>
      </c>
      <c r="B13">
        <v>601</v>
      </c>
    </row>
    <row r="14" spans="1:2" x14ac:dyDescent="0.3">
      <c r="A14">
        <v>209</v>
      </c>
      <c r="B14">
        <v>605</v>
      </c>
    </row>
    <row r="15" spans="1:2" x14ac:dyDescent="0.3">
      <c r="A15">
        <v>207</v>
      </c>
      <c r="B15">
        <v>602</v>
      </c>
    </row>
    <row r="16" spans="1:2" x14ac:dyDescent="0.3">
      <c r="A16">
        <v>207</v>
      </c>
      <c r="B16">
        <v>605</v>
      </c>
    </row>
    <row r="17" spans="1:2" x14ac:dyDescent="0.3">
      <c r="A17">
        <v>202</v>
      </c>
      <c r="B17">
        <v>602</v>
      </c>
    </row>
    <row r="18" spans="1:2" x14ac:dyDescent="0.3">
      <c r="A18">
        <v>219</v>
      </c>
      <c r="B18">
        <v>601</v>
      </c>
    </row>
    <row r="19" spans="1:2" x14ac:dyDescent="0.3">
      <c r="A19">
        <v>208</v>
      </c>
      <c r="B19">
        <v>603</v>
      </c>
    </row>
    <row r="20" spans="1:2" x14ac:dyDescent="0.3">
      <c r="A20">
        <v>207</v>
      </c>
      <c r="B20">
        <v>603</v>
      </c>
    </row>
    <row r="21" spans="1:2" x14ac:dyDescent="0.3">
      <c r="A21">
        <v>205</v>
      </c>
      <c r="B21">
        <v>602</v>
      </c>
    </row>
    <row r="22" spans="1:2" x14ac:dyDescent="0.3">
      <c r="A22">
        <v>215</v>
      </c>
      <c r="B22">
        <v>605</v>
      </c>
    </row>
    <row r="23" spans="1:2" x14ac:dyDescent="0.3">
      <c r="A23">
        <v>201</v>
      </c>
      <c r="B23">
        <v>601</v>
      </c>
    </row>
    <row r="24" spans="1:2" x14ac:dyDescent="0.3">
      <c r="A24">
        <v>215</v>
      </c>
      <c r="B24">
        <v>602</v>
      </c>
    </row>
    <row r="25" spans="1:2" x14ac:dyDescent="0.3">
      <c r="A25">
        <v>219</v>
      </c>
      <c r="B25">
        <v>601</v>
      </c>
    </row>
    <row r="26" spans="1:2" x14ac:dyDescent="0.3">
      <c r="A26">
        <v>213</v>
      </c>
      <c r="B26">
        <v>605</v>
      </c>
    </row>
    <row r="27" spans="1:2" x14ac:dyDescent="0.3">
      <c r="A27">
        <v>215</v>
      </c>
      <c r="B27">
        <v>601</v>
      </c>
    </row>
    <row r="28" spans="1:2" x14ac:dyDescent="0.3">
      <c r="A28">
        <v>214</v>
      </c>
      <c r="B28">
        <v>602</v>
      </c>
    </row>
    <row r="29" spans="1:2" x14ac:dyDescent="0.3">
      <c r="A29">
        <v>217</v>
      </c>
      <c r="B29">
        <v>605</v>
      </c>
    </row>
    <row r="30" spans="1:2" x14ac:dyDescent="0.3">
      <c r="A30">
        <v>220</v>
      </c>
      <c r="B30">
        <v>601</v>
      </c>
    </row>
    <row r="31" spans="1:2" x14ac:dyDescent="0.3">
      <c r="A31">
        <v>205</v>
      </c>
      <c r="B31">
        <v>602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6"/>
  <sheetViews>
    <sheetView workbookViewId="0"/>
  </sheetViews>
  <sheetFormatPr defaultRowHeight="14.4" x14ac:dyDescent="0.3"/>
  <sheetData>
    <row r="1" spans="1:2" x14ac:dyDescent="0.3">
      <c r="A1" s="1" t="s">
        <v>6</v>
      </c>
      <c r="B1" s="1" t="s">
        <v>23</v>
      </c>
    </row>
    <row r="2" spans="1:2" x14ac:dyDescent="0.3">
      <c r="A2">
        <v>1</v>
      </c>
      <c r="B2" t="s">
        <v>30</v>
      </c>
    </row>
    <row r="3" spans="1:2" x14ac:dyDescent="0.3">
      <c r="A3">
        <v>2</v>
      </c>
      <c r="B3" t="s">
        <v>31</v>
      </c>
    </row>
    <row r="4" spans="1:2" x14ac:dyDescent="0.3">
      <c r="A4">
        <v>3</v>
      </c>
      <c r="B4" t="s">
        <v>32</v>
      </c>
    </row>
    <row r="5" spans="1:2" x14ac:dyDescent="0.3">
      <c r="A5">
        <v>4</v>
      </c>
      <c r="B5" t="s">
        <v>33</v>
      </c>
    </row>
    <row r="6" spans="1:2" x14ac:dyDescent="0.3">
      <c r="A6">
        <v>5</v>
      </c>
      <c r="B6" t="s">
        <v>34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BC605-5D33-4728-8450-3A115F434BD2}">
  <dimension ref="A1:O29"/>
  <sheetViews>
    <sheetView topLeftCell="D1" workbookViewId="0">
      <selection activeCell="O2" sqref="O2"/>
    </sheetView>
  </sheetViews>
  <sheetFormatPr defaultRowHeight="14.4" x14ac:dyDescent="0.3"/>
  <cols>
    <col min="1" max="1" width="10.6640625" customWidth="1"/>
    <col min="2" max="2" width="37.88671875" bestFit="1" customWidth="1"/>
    <col min="3" max="3" width="9.77734375" bestFit="1" customWidth="1"/>
    <col min="4" max="4" width="13.44140625" customWidth="1"/>
    <col min="5" max="5" width="13.109375" customWidth="1"/>
    <col min="6" max="6" width="8.109375" customWidth="1"/>
    <col min="7" max="7" width="21.5546875" bestFit="1" customWidth="1"/>
    <col min="8" max="8" width="8.88671875" customWidth="1"/>
    <col min="9" max="9" width="9.77734375" customWidth="1"/>
    <col min="10" max="10" width="7.33203125" bestFit="1" customWidth="1"/>
    <col min="11" max="11" width="10.21875" customWidth="1"/>
    <col min="12" max="12" width="14.33203125" bestFit="1" customWidth="1"/>
    <col min="13" max="13" width="15.33203125" bestFit="1" customWidth="1"/>
    <col min="14" max="14" width="14" bestFit="1" customWidth="1"/>
    <col min="15" max="15" width="14.88671875" bestFit="1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55</v>
      </c>
      <c r="M1" t="s">
        <v>56</v>
      </c>
      <c r="N1" t="s">
        <v>57</v>
      </c>
      <c r="O1" t="s">
        <v>58</v>
      </c>
    </row>
    <row r="2" spans="1:15" x14ac:dyDescent="0.3">
      <c r="A2">
        <v>201</v>
      </c>
      <c r="B2" t="s">
        <v>35</v>
      </c>
      <c r="C2" t="s">
        <v>12</v>
      </c>
      <c r="D2">
        <v>2017</v>
      </c>
      <c r="E2">
        <v>7.9</v>
      </c>
      <c r="F2" t="s">
        <v>14</v>
      </c>
      <c r="G2">
        <v>2</v>
      </c>
      <c r="H2">
        <v>181</v>
      </c>
      <c r="I2">
        <v>695</v>
      </c>
      <c r="J2" t="s">
        <v>19</v>
      </c>
      <c r="K2" t="s">
        <v>20</v>
      </c>
      <c r="L2">
        <f>IF(movies2[[#This Row],[unit]]="Billions", movies2[[#This Row],[budget]]*1000, movies2[[#This Row],[budget]])</f>
        <v>181</v>
      </c>
      <c r="M2">
        <f>IF(movies2[[#This Row],[unit]]="Billions", movies2[[#This Row],[revenue]]*1000, movies2[[#This Row],[revenue]])</f>
        <v>695</v>
      </c>
      <c r="N2">
        <f>IF(movies2[[#This Row],[currency]]="USD", movies2[[#This Row],[budget (Mln)]]*85,movies2[[#This Row],[budget (Mln)]])</f>
        <v>181</v>
      </c>
    </row>
    <row r="3" spans="1:15" x14ac:dyDescent="0.3">
      <c r="A3">
        <v>202</v>
      </c>
      <c r="B3" t="s">
        <v>36</v>
      </c>
      <c r="C3" t="s">
        <v>13</v>
      </c>
      <c r="D3">
        <v>2019</v>
      </c>
      <c r="E3">
        <v>5</v>
      </c>
      <c r="F3" t="s">
        <v>15</v>
      </c>
      <c r="G3">
        <v>5</v>
      </c>
      <c r="H3">
        <v>103</v>
      </c>
      <c r="I3">
        <v>393</v>
      </c>
      <c r="J3" t="s">
        <v>19</v>
      </c>
      <c r="K3" t="s">
        <v>20</v>
      </c>
      <c r="L3">
        <f>IF(movies2[[#This Row],[unit]]="Billions", movies2[[#This Row],[budget]]*1000, movies2[[#This Row],[budget]])</f>
        <v>103</v>
      </c>
      <c r="M3">
        <f>IF(movies2[[#This Row],[unit]]="Billions", movies2[[#This Row],[revenue]]*1000, movies2[[#This Row],[revenue]])</f>
        <v>393</v>
      </c>
      <c r="N3">
        <f>IF(movies2[[#This Row],[currency]]="USD", movies2[[#This Row],[budget (Mln)]]*85,movies2[[#This Row],[budget (Mln)]])</f>
        <v>103</v>
      </c>
    </row>
    <row r="4" spans="1:15" x14ac:dyDescent="0.3">
      <c r="A4">
        <v>203</v>
      </c>
      <c r="B4" t="s">
        <v>37</v>
      </c>
      <c r="C4" t="s">
        <v>12</v>
      </c>
      <c r="D4">
        <v>2000</v>
      </c>
      <c r="E4">
        <v>6</v>
      </c>
      <c r="F4" t="s">
        <v>16</v>
      </c>
      <c r="G4">
        <v>3</v>
      </c>
      <c r="H4">
        <v>251</v>
      </c>
      <c r="I4">
        <v>700</v>
      </c>
      <c r="J4" t="s">
        <v>19</v>
      </c>
      <c r="K4" t="s">
        <v>20</v>
      </c>
      <c r="L4">
        <f>IF(movies2[[#This Row],[unit]]="Billions", movies2[[#This Row],[budget]]*1000, movies2[[#This Row],[budget]])</f>
        <v>251</v>
      </c>
      <c r="M4">
        <f>IF(movies2[[#This Row],[unit]]="Billions", movies2[[#This Row],[revenue]]*1000, movies2[[#This Row],[revenue]])</f>
        <v>700</v>
      </c>
      <c r="N4">
        <f>IF(movies2[[#This Row],[currency]]="USD", movies2[[#This Row],[budget (Mln)]]*85,movies2[[#This Row],[budget (Mln)]])</f>
        <v>251</v>
      </c>
    </row>
    <row r="5" spans="1:15" x14ac:dyDescent="0.3">
      <c r="A5">
        <v>204</v>
      </c>
      <c r="B5" t="s">
        <v>38</v>
      </c>
      <c r="C5" t="s">
        <v>12</v>
      </c>
      <c r="D5">
        <v>2021</v>
      </c>
      <c r="E5">
        <v>9.5</v>
      </c>
      <c r="F5" t="s">
        <v>17</v>
      </c>
      <c r="G5">
        <v>5</v>
      </c>
      <c r="H5">
        <v>175</v>
      </c>
      <c r="I5">
        <v>127</v>
      </c>
      <c r="J5" t="s">
        <v>19</v>
      </c>
      <c r="K5" t="s">
        <v>21</v>
      </c>
      <c r="L5">
        <f>IF(movies2[[#This Row],[unit]]="Billions", movies2[[#This Row],[budget]]*1000, movies2[[#This Row],[budget]])</f>
        <v>175</v>
      </c>
      <c r="M5">
        <f>IF(movies2[[#This Row],[unit]]="Billions", movies2[[#This Row],[revenue]]*1000, movies2[[#This Row],[revenue]])</f>
        <v>127</v>
      </c>
      <c r="N5">
        <f>IF(movies2[[#This Row],[currency]]="USD", movies2[[#This Row],[budget (Mln)]]*85,movies2[[#This Row],[budget (Mln)]])</f>
        <v>14875</v>
      </c>
    </row>
    <row r="6" spans="1:15" x14ac:dyDescent="0.3">
      <c r="A6">
        <v>205</v>
      </c>
      <c r="B6" t="s">
        <v>43</v>
      </c>
      <c r="C6" t="s">
        <v>13</v>
      </c>
      <c r="D6">
        <v>2003</v>
      </c>
      <c r="E6">
        <v>8.1999999999999993</v>
      </c>
      <c r="F6" t="s">
        <v>18</v>
      </c>
      <c r="G6">
        <v>3</v>
      </c>
      <c r="H6">
        <v>46</v>
      </c>
      <c r="I6">
        <v>581</v>
      </c>
      <c r="J6" t="s">
        <v>19</v>
      </c>
      <c r="K6" t="s">
        <v>21</v>
      </c>
      <c r="L6">
        <f>IF(movies2[[#This Row],[unit]]="Billions", movies2[[#This Row],[budget]]*1000, movies2[[#This Row],[budget]])</f>
        <v>46</v>
      </c>
      <c r="M6">
        <f>IF(movies2[[#This Row],[unit]]="Billions", movies2[[#This Row],[revenue]]*1000, movies2[[#This Row],[revenue]])</f>
        <v>581</v>
      </c>
      <c r="N6">
        <f>IF(movies2[[#This Row],[currency]]="USD", movies2[[#This Row],[budget (Mln)]]*85,movies2[[#This Row],[budget (Mln)]])</f>
        <v>3910</v>
      </c>
    </row>
    <row r="7" spans="1:15" x14ac:dyDescent="0.3">
      <c r="A7">
        <v>206</v>
      </c>
      <c r="B7" t="s">
        <v>50</v>
      </c>
      <c r="C7" t="s">
        <v>13</v>
      </c>
      <c r="D7">
        <v>2010</v>
      </c>
      <c r="E7">
        <v>8.5</v>
      </c>
      <c r="F7" t="s">
        <v>14</v>
      </c>
      <c r="G7">
        <v>1</v>
      </c>
      <c r="H7">
        <v>281</v>
      </c>
      <c r="I7">
        <v>152</v>
      </c>
      <c r="J7" t="s">
        <v>19</v>
      </c>
      <c r="K7" t="s">
        <v>20</v>
      </c>
      <c r="L7">
        <f>IF(movies2[[#This Row],[unit]]="Billions", movies2[[#This Row],[budget]]*1000, movies2[[#This Row],[budget]])</f>
        <v>281</v>
      </c>
      <c r="M7">
        <f>IF(movies2[[#This Row],[unit]]="Billions", movies2[[#This Row],[revenue]]*1000, movies2[[#This Row],[revenue]])</f>
        <v>152</v>
      </c>
      <c r="N7">
        <f>IF(movies2[[#This Row],[currency]]="USD", movies2[[#This Row],[budget (Mln)]]*85,movies2[[#This Row],[budget (Mln)]])</f>
        <v>281</v>
      </c>
    </row>
    <row r="8" spans="1:15" x14ac:dyDescent="0.3">
      <c r="A8">
        <v>207</v>
      </c>
      <c r="B8" t="s">
        <v>51</v>
      </c>
      <c r="C8" t="s">
        <v>13</v>
      </c>
      <c r="D8">
        <v>2001</v>
      </c>
      <c r="E8">
        <v>8.8000000000000007</v>
      </c>
      <c r="F8" t="s">
        <v>15</v>
      </c>
      <c r="G8">
        <v>3</v>
      </c>
      <c r="H8">
        <v>76</v>
      </c>
      <c r="I8">
        <v>901</v>
      </c>
      <c r="J8" t="s">
        <v>19</v>
      </c>
      <c r="K8" t="s">
        <v>21</v>
      </c>
      <c r="L8">
        <f>IF(movies2[[#This Row],[unit]]="Billions", movies2[[#This Row],[budget]]*1000, movies2[[#This Row],[budget]])</f>
        <v>76</v>
      </c>
      <c r="M8">
        <f>IF(movies2[[#This Row],[unit]]="Billions", movies2[[#This Row],[revenue]]*1000, movies2[[#This Row],[revenue]])</f>
        <v>901</v>
      </c>
      <c r="N8">
        <f>IF(movies2[[#This Row],[currency]]="USD", movies2[[#This Row],[budget (Mln)]]*85,movies2[[#This Row],[budget (Mln)]])</f>
        <v>6460</v>
      </c>
    </row>
    <row r="9" spans="1:15" x14ac:dyDescent="0.3">
      <c r="A9">
        <v>208</v>
      </c>
      <c r="B9" t="s">
        <v>52</v>
      </c>
      <c r="C9" t="s">
        <v>12</v>
      </c>
      <c r="D9">
        <v>2002</v>
      </c>
      <c r="E9">
        <v>8.9</v>
      </c>
      <c r="F9" t="s">
        <v>16</v>
      </c>
      <c r="G9">
        <v>2</v>
      </c>
      <c r="H9">
        <v>31</v>
      </c>
      <c r="I9">
        <v>627</v>
      </c>
      <c r="J9" t="s">
        <v>54</v>
      </c>
      <c r="K9" t="s">
        <v>21</v>
      </c>
      <c r="L9">
        <f>IF(movies2[[#This Row],[unit]]="Billions", movies2[[#This Row],[budget]]*1000, movies2[[#This Row],[budget]])</f>
        <v>31000</v>
      </c>
      <c r="M9">
        <f>IF(movies2[[#This Row],[unit]]="Billions", movies2[[#This Row],[revenue]]*1000, movies2[[#This Row],[revenue]])</f>
        <v>627000</v>
      </c>
      <c r="N9">
        <f>IF(movies2[[#This Row],[currency]]="USD", movies2[[#This Row],[budget (Mln)]]*85,movies2[[#This Row],[budget (Mln)]])</f>
        <v>2635000</v>
      </c>
    </row>
    <row r="10" spans="1:15" x14ac:dyDescent="0.3">
      <c r="A10">
        <v>209</v>
      </c>
      <c r="B10" t="s">
        <v>53</v>
      </c>
      <c r="C10" t="s">
        <v>12</v>
      </c>
      <c r="D10">
        <v>2002</v>
      </c>
      <c r="E10">
        <v>7.4</v>
      </c>
      <c r="F10" t="s">
        <v>17</v>
      </c>
      <c r="G10">
        <v>5</v>
      </c>
      <c r="H10">
        <v>127</v>
      </c>
      <c r="I10">
        <v>524</v>
      </c>
      <c r="J10" t="s">
        <v>19</v>
      </c>
      <c r="K10" t="s">
        <v>21</v>
      </c>
      <c r="L10">
        <f>IF(movies2[[#This Row],[unit]]="Billions", movies2[[#This Row],[budget]]*1000, movies2[[#This Row],[budget]])</f>
        <v>127</v>
      </c>
      <c r="M10">
        <f>IF(movies2[[#This Row],[unit]]="Billions", movies2[[#This Row],[revenue]]*1000, movies2[[#This Row],[revenue]])</f>
        <v>524</v>
      </c>
      <c r="N10">
        <f>IF(movies2[[#This Row],[currency]]="USD", movies2[[#This Row],[budget (Mln)]]*85,movies2[[#This Row],[budget (Mln)]])</f>
        <v>10795</v>
      </c>
    </row>
    <row r="11" spans="1:15" x14ac:dyDescent="0.3">
      <c r="A11">
        <v>210</v>
      </c>
      <c r="B11" t="s">
        <v>48</v>
      </c>
      <c r="C11" t="s">
        <v>13</v>
      </c>
      <c r="D11">
        <v>2006</v>
      </c>
      <c r="E11">
        <v>6.8</v>
      </c>
      <c r="F11" t="s">
        <v>18</v>
      </c>
      <c r="G11">
        <v>3</v>
      </c>
      <c r="H11">
        <v>185</v>
      </c>
      <c r="I11">
        <v>63</v>
      </c>
      <c r="J11" t="s">
        <v>19</v>
      </c>
      <c r="K11" t="s">
        <v>21</v>
      </c>
      <c r="L11">
        <f>IF(movies2[[#This Row],[unit]]="Billions", movies2[[#This Row],[budget]]*1000, movies2[[#This Row],[budget]])</f>
        <v>185</v>
      </c>
      <c r="M11">
        <f>IF(movies2[[#This Row],[unit]]="Billions", movies2[[#This Row],[revenue]]*1000, movies2[[#This Row],[revenue]])</f>
        <v>63</v>
      </c>
      <c r="N11">
        <f>IF(movies2[[#This Row],[currency]]="USD", movies2[[#This Row],[budget (Mln)]]*85,movies2[[#This Row],[budget (Mln)]])</f>
        <v>15725</v>
      </c>
    </row>
    <row r="12" spans="1:15" x14ac:dyDescent="0.3">
      <c r="A12">
        <v>211</v>
      </c>
      <c r="B12" t="s">
        <v>49</v>
      </c>
      <c r="C12" t="s">
        <v>13</v>
      </c>
      <c r="D12">
        <v>2012</v>
      </c>
      <c r="E12">
        <v>6.4</v>
      </c>
      <c r="F12" t="s">
        <v>14</v>
      </c>
      <c r="G12">
        <v>4</v>
      </c>
      <c r="H12">
        <v>48</v>
      </c>
      <c r="I12">
        <v>353</v>
      </c>
      <c r="J12" t="s">
        <v>19</v>
      </c>
      <c r="K12" t="s">
        <v>20</v>
      </c>
      <c r="L12">
        <f>IF(movies2[[#This Row],[unit]]="Billions", movies2[[#This Row],[budget]]*1000, movies2[[#This Row],[budget]])</f>
        <v>48</v>
      </c>
      <c r="M12">
        <f>IF(movies2[[#This Row],[unit]]="Billions", movies2[[#This Row],[revenue]]*1000, movies2[[#This Row],[revenue]])</f>
        <v>353</v>
      </c>
      <c r="N12">
        <f>IF(movies2[[#This Row],[currency]]="USD", movies2[[#This Row],[budget (Mln)]]*85,movies2[[#This Row],[budget (Mln)]])</f>
        <v>48</v>
      </c>
    </row>
    <row r="13" spans="1:15" x14ac:dyDescent="0.3">
      <c r="A13">
        <v>212</v>
      </c>
      <c r="B13" t="s">
        <v>44</v>
      </c>
      <c r="C13" t="s">
        <v>12</v>
      </c>
      <c r="D13">
        <v>2010</v>
      </c>
      <c r="E13">
        <v>6</v>
      </c>
      <c r="F13" t="s">
        <v>15</v>
      </c>
      <c r="G13">
        <v>3</v>
      </c>
      <c r="H13">
        <v>35</v>
      </c>
      <c r="I13">
        <v>387</v>
      </c>
      <c r="J13" t="s">
        <v>19</v>
      </c>
      <c r="K13" t="s">
        <v>21</v>
      </c>
      <c r="L13">
        <f>IF(movies2[[#This Row],[unit]]="Billions", movies2[[#This Row],[budget]]*1000, movies2[[#This Row],[budget]])</f>
        <v>35</v>
      </c>
      <c r="M13">
        <f>IF(movies2[[#This Row],[unit]]="Billions", movies2[[#This Row],[revenue]]*1000, movies2[[#This Row],[revenue]])</f>
        <v>387</v>
      </c>
      <c r="N13">
        <f>IF(movies2[[#This Row],[currency]]="USD", movies2[[#This Row],[budget (Mln)]]*85,movies2[[#This Row],[budget (Mln)]])</f>
        <v>2975</v>
      </c>
    </row>
    <row r="14" spans="1:15" x14ac:dyDescent="0.3">
      <c r="A14">
        <v>213</v>
      </c>
      <c r="B14" t="s">
        <v>45</v>
      </c>
      <c r="C14" t="s">
        <v>12</v>
      </c>
      <c r="D14">
        <v>2002</v>
      </c>
      <c r="E14">
        <v>6.1</v>
      </c>
      <c r="F14" t="s">
        <v>16</v>
      </c>
      <c r="G14">
        <v>5</v>
      </c>
      <c r="H14">
        <v>205</v>
      </c>
      <c r="I14">
        <v>739</v>
      </c>
      <c r="J14" t="s">
        <v>19</v>
      </c>
      <c r="K14" t="s">
        <v>20</v>
      </c>
      <c r="L14">
        <f>IF(movies2[[#This Row],[unit]]="Billions", movies2[[#This Row],[budget]]*1000, movies2[[#This Row],[budget]])</f>
        <v>205</v>
      </c>
      <c r="M14">
        <f>IF(movies2[[#This Row],[unit]]="Billions", movies2[[#This Row],[revenue]]*1000, movies2[[#This Row],[revenue]])</f>
        <v>739</v>
      </c>
      <c r="N14">
        <f>IF(movies2[[#This Row],[currency]]="USD", movies2[[#This Row],[budget (Mln)]]*85,movies2[[#This Row],[budget (Mln)]])</f>
        <v>205</v>
      </c>
    </row>
    <row r="15" spans="1:15" x14ac:dyDescent="0.3">
      <c r="A15">
        <v>214</v>
      </c>
      <c r="B15" t="s">
        <v>46</v>
      </c>
      <c r="C15" t="s">
        <v>12</v>
      </c>
      <c r="D15">
        <v>2019</v>
      </c>
      <c r="E15">
        <v>5.0999999999999996</v>
      </c>
      <c r="F15" t="s">
        <v>17</v>
      </c>
      <c r="G15">
        <v>2</v>
      </c>
      <c r="H15">
        <v>117</v>
      </c>
      <c r="I15">
        <v>594</v>
      </c>
      <c r="J15" t="s">
        <v>19</v>
      </c>
      <c r="K15" t="s">
        <v>21</v>
      </c>
      <c r="L15">
        <f>IF(movies2[[#This Row],[unit]]="Billions", movies2[[#This Row],[budget]]*1000, movies2[[#This Row],[budget]])</f>
        <v>117</v>
      </c>
      <c r="M15">
        <f>IF(movies2[[#This Row],[unit]]="Billions", movies2[[#This Row],[revenue]]*1000, movies2[[#This Row],[revenue]])</f>
        <v>594</v>
      </c>
      <c r="N15">
        <f>IF(movies2[[#This Row],[currency]]="USD", movies2[[#This Row],[budget (Mln)]]*85,movies2[[#This Row],[budget (Mln)]])</f>
        <v>9945</v>
      </c>
    </row>
    <row r="16" spans="1:15" x14ac:dyDescent="0.3">
      <c r="A16">
        <v>215</v>
      </c>
      <c r="B16" t="s">
        <v>47</v>
      </c>
      <c r="C16" t="s">
        <v>12</v>
      </c>
      <c r="D16">
        <v>2019</v>
      </c>
      <c r="E16">
        <v>5.6</v>
      </c>
      <c r="F16" t="s">
        <v>18</v>
      </c>
      <c r="G16">
        <v>3</v>
      </c>
      <c r="H16">
        <v>56</v>
      </c>
      <c r="I16">
        <v>336</v>
      </c>
      <c r="J16" t="s">
        <v>19</v>
      </c>
      <c r="K16" t="s">
        <v>21</v>
      </c>
      <c r="L16">
        <f>IF(movies2[[#This Row],[unit]]="Billions", movies2[[#This Row],[budget]]*1000, movies2[[#This Row],[budget]])</f>
        <v>56</v>
      </c>
      <c r="M16">
        <f>IF(movies2[[#This Row],[unit]]="Billions", movies2[[#This Row],[revenue]]*1000, movies2[[#This Row],[revenue]])</f>
        <v>336</v>
      </c>
      <c r="N16">
        <f>IF(movies2[[#This Row],[currency]]="USD", movies2[[#This Row],[budget (Mln)]]*85,movies2[[#This Row],[budget (Mln)]])</f>
        <v>4760</v>
      </c>
    </row>
    <row r="17" spans="1:14" x14ac:dyDescent="0.3">
      <c r="A17">
        <v>216</v>
      </c>
      <c r="B17" t="s">
        <v>39</v>
      </c>
      <c r="C17" t="s">
        <v>13</v>
      </c>
      <c r="D17">
        <v>2021</v>
      </c>
      <c r="E17">
        <v>7.4</v>
      </c>
      <c r="F17" t="s">
        <v>14</v>
      </c>
      <c r="G17">
        <v>2</v>
      </c>
      <c r="H17">
        <v>203</v>
      </c>
      <c r="I17">
        <v>372</v>
      </c>
      <c r="J17" t="s">
        <v>19</v>
      </c>
      <c r="K17" t="s">
        <v>21</v>
      </c>
      <c r="L17">
        <f>IF(movies2[[#This Row],[unit]]="Billions", movies2[[#This Row],[budget]]*1000, movies2[[#This Row],[budget]])</f>
        <v>203</v>
      </c>
      <c r="M17">
        <f>IF(movies2[[#This Row],[unit]]="Billions", movies2[[#This Row],[revenue]]*1000, movies2[[#This Row],[revenue]])</f>
        <v>372</v>
      </c>
      <c r="N17">
        <f>IF(movies2[[#This Row],[currency]]="USD", movies2[[#This Row],[budget (Mln)]]*85,movies2[[#This Row],[budget (Mln)]])</f>
        <v>17255</v>
      </c>
    </row>
    <row r="18" spans="1:14" x14ac:dyDescent="0.3">
      <c r="A18">
        <v>217</v>
      </c>
      <c r="B18" t="s">
        <v>40</v>
      </c>
      <c r="C18" t="s">
        <v>13</v>
      </c>
      <c r="D18">
        <v>2005</v>
      </c>
      <c r="E18">
        <v>6.5</v>
      </c>
      <c r="F18" t="s">
        <v>15</v>
      </c>
      <c r="G18">
        <v>5</v>
      </c>
      <c r="H18">
        <v>86</v>
      </c>
      <c r="I18">
        <v>267</v>
      </c>
      <c r="J18" t="s">
        <v>19</v>
      </c>
      <c r="K18" t="s">
        <v>20</v>
      </c>
      <c r="L18">
        <f>IF(movies2[[#This Row],[unit]]="Billions", movies2[[#This Row],[budget]]*1000, movies2[[#This Row],[budget]])</f>
        <v>86</v>
      </c>
      <c r="M18">
        <f>IF(movies2[[#This Row],[unit]]="Billions", movies2[[#This Row],[revenue]]*1000, movies2[[#This Row],[revenue]])</f>
        <v>267</v>
      </c>
      <c r="N18">
        <f>IF(movies2[[#This Row],[currency]]="USD", movies2[[#This Row],[budget (Mln)]]*85,movies2[[#This Row],[budget (Mln)]])</f>
        <v>86</v>
      </c>
    </row>
    <row r="19" spans="1:14" x14ac:dyDescent="0.3">
      <c r="A19">
        <v>218</v>
      </c>
      <c r="B19" t="s">
        <v>41</v>
      </c>
      <c r="C19" t="s">
        <v>13</v>
      </c>
      <c r="D19">
        <v>2015</v>
      </c>
      <c r="E19">
        <v>7.3</v>
      </c>
      <c r="F19" t="s">
        <v>16</v>
      </c>
      <c r="G19">
        <v>3</v>
      </c>
      <c r="H19">
        <v>256</v>
      </c>
      <c r="I19">
        <v>63</v>
      </c>
      <c r="J19" t="s">
        <v>19</v>
      </c>
      <c r="K19" t="s">
        <v>20</v>
      </c>
      <c r="L19">
        <f>IF(movies2[[#This Row],[unit]]="Billions", movies2[[#This Row],[budget]]*1000, movies2[[#This Row],[budget]])</f>
        <v>256</v>
      </c>
      <c r="M19">
        <f>IF(movies2[[#This Row],[unit]]="Billions", movies2[[#This Row],[revenue]]*1000, movies2[[#This Row],[revenue]])</f>
        <v>63</v>
      </c>
      <c r="N19">
        <f>IF(movies2[[#This Row],[currency]]="USD", movies2[[#This Row],[budget (Mln)]]*85,movies2[[#This Row],[budget (Mln)]])</f>
        <v>256</v>
      </c>
    </row>
    <row r="20" spans="1:14" x14ac:dyDescent="0.3">
      <c r="A20">
        <v>219</v>
      </c>
      <c r="B20" t="s">
        <v>42</v>
      </c>
      <c r="C20" t="s">
        <v>13</v>
      </c>
      <c r="D20">
        <v>2019</v>
      </c>
      <c r="E20">
        <v>5.7</v>
      </c>
      <c r="F20" t="s">
        <v>17</v>
      </c>
      <c r="G20">
        <v>4</v>
      </c>
      <c r="H20">
        <v>217</v>
      </c>
      <c r="I20">
        <v>567</v>
      </c>
      <c r="J20" t="s">
        <v>19</v>
      </c>
      <c r="K20" t="s">
        <v>20</v>
      </c>
      <c r="L20">
        <f>IF(movies2[[#This Row],[unit]]="Billions", movies2[[#This Row],[budget]]*1000, movies2[[#This Row],[budget]])</f>
        <v>217</v>
      </c>
      <c r="M20">
        <f>IF(movies2[[#This Row],[unit]]="Billions", movies2[[#This Row],[revenue]]*1000, movies2[[#This Row],[revenue]])</f>
        <v>567</v>
      </c>
      <c r="N20">
        <f>IF(movies2[[#This Row],[currency]]="USD", movies2[[#This Row],[budget (Mln)]]*85,movies2[[#This Row],[budget (Mln)]])</f>
        <v>217</v>
      </c>
    </row>
    <row r="21" spans="1:14" x14ac:dyDescent="0.3">
      <c r="A21">
        <v>220</v>
      </c>
      <c r="B21" t="s">
        <v>11</v>
      </c>
      <c r="C21" t="s">
        <v>12</v>
      </c>
      <c r="D21">
        <v>2018</v>
      </c>
      <c r="E21">
        <v>6.7</v>
      </c>
      <c r="F21" t="s">
        <v>18</v>
      </c>
      <c r="G21">
        <v>1</v>
      </c>
      <c r="H21">
        <v>78</v>
      </c>
      <c r="I21">
        <v>134</v>
      </c>
      <c r="J21" t="s">
        <v>19</v>
      </c>
      <c r="K21" t="s">
        <v>20</v>
      </c>
      <c r="L21">
        <f>IF(movies2[[#This Row],[unit]]="Billions", movies2[[#This Row],[budget]]*1000, movies2[[#This Row],[budget]])</f>
        <v>78</v>
      </c>
      <c r="M21">
        <f>IF(movies2[[#This Row],[unit]]="Billions", movies2[[#This Row],[revenue]]*1000, movies2[[#This Row],[revenue]])</f>
        <v>134</v>
      </c>
      <c r="N21">
        <f>IF(movies2[[#This Row],[currency]]="USD", movies2[[#This Row],[budget (Mln)]]*85,movies2[[#This Row],[budget (Mln)]])</f>
        <v>78</v>
      </c>
    </row>
    <row r="23" spans="1:14" x14ac:dyDescent="0.3">
      <c r="L23">
        <f>SUM(movies2[budget (INR)])</f>
        <v>2723406</v>
      </c>
    </row>
    <row r="26" spans="1:14" x14ac:dyDescent="0.3">
      <c r="G26" t="s">
        <v>59</v>
      </c>
    </row>
    <row r="27" spans="1:14" x14ac:dyDescent="0.3">
      <c r="G27" t="s">
        <v>60</v>
      </c>
    </row>
    <row r="28" spans="1:14" x14ac:dyDescent="0.3">
      <c r="G28" t="s">
        <v>61</v>
      </c>
    </row>
    <row r="29" spans="1:14" x14ac:dyDescent="0.3">
      <c r="G29" t="s">
        <v>62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89BEE-D338-4501-9728-1B3138EF1639}">
  <dimension ref="A1:B6"/>
  <sheetViews>
    <sheetView zoomScale="205" zoomScaleNormal="205" workbookViewId="0">
      <selection activeCell="B3" sqref="B3"/>
    </sheetView>
  </sheetViews>
  <sheetFormatPr defaultRowHeight="14.4" x14ac:dyDescent="0.3"/>
  <cols>
    <col min="1" max="1" width="18.21875" bestFit="1" customWidth="1"/>
    <col min="2" max="2" width="13.33203125" bestFit="1" customWidth="1"/>
  </cols>
  <sheetData>
    <row r="1" spans="1:2" x14ac:dyDescent="0.3">
      <c r="A1" s="2" t="s">
        <v>63</v>
      </c>
      <c r="B1" s="2" t="s">
        <v>69</v>
      </c>
    </row>
    <row r="2" spans="1:2" x14ac:dyDescent="0.3">
      <c r="A2" t="s">
        <v>64</v>
      </c>
      <c r="B2">
        <f>SUMIF(movies2[studio], "Studio A", movies2[revenue (INR)])</f>
        <v>0</v>
      </c>
    </row>
    <row r="3" spans="1:2" x14ac:dyDescent="0.3">
      <c r="A3" t="s">
        <v>65</v>
      </c>
    </row>
    <row r="4" spans="1:2" x14ac:dyDescent="0.3">
      <c r="A4" t="s">
        <v>66</v>
      </c>
    </row>
    <row r="5" spans="1:2" x14ac:dyDescent="0.3">
      <c r="A5" t="s">
        <v>68</v>
      </c>
    </row>
    <row r="6" spans="1:2" x14ac:dyDescent="0.3">
      <c r="A6" t="s">
        <v>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movies</vt:lpstr>
      <vt:lpstr>financials</vt:lpstr>
      <vt:lpstr>actors</vt:lpstr>
      <vt:lpstr>movie_actor</vt:lpstr>
      <vt:lpstr>languages</vt:lpstr>
      <vt:lpstr>movies (2)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Ankit Negi</cp:lastModifiedBy>
  <dcterms:created xsi:type="dcterms:W3CDTF">2024-12-17T16:52:03Z</dcterms:created>
  <dcterms:modified xsi:type="dcterms:W3CDTF">2024-12-17T17:55:59Z</dcterms:modified>
</cp:coreProperties>
</file>