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nkit\OneDrive\Desktop\"/>
    </mc:Choice>
  </mc:AlternateContent>
  <xr:revisionPtr revIDLastSave="0" documentId="13_ncr:1_{E926CD2C-0EFE-4F6B-9CD6-A0182E538B9A}" xr6:coauthVersionLast="47" xr6:coauthVersionMax="47" xr10:uidLastSave="{00000000-0000-0000-0000-000000000000}"/>
  <bookViews>
    <workbookView xWindow="-108" yWindow="-108" windowWidth="23256" windowHeight="12456" tabRatio="732" firstSheet="1" activeTab="1" xr2:uid="{00000000-000D-0000-FFFF-FFFF00000000}"/>
  </bookViews>
  <sheets>
    <sheet name="Intro" sheetId="5" state="hidden" r:id="rId1"/>
    <sheet name="Logical Part1-Mix" sheetId="1" r:id="rId2"/>
    <sheet name="Logical Part2-Interpret data1" sheetId="2" r:id="rId3"/>
    <sheet name="Logical Part3-Interpret data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2" l="1"/>
  <c r="H29" i="2"/>
  <c r="H28" i="2"/>
  <c r="H27" i="2"/>
  <c r="H23" i="2"/>
  <c r="H22" i="2"/>
  <c r="H21" i="2"/>
  <c r="H15" i="2"/>
  <c r="H37" i="3"/>
  <c r="H36" i="3"/>
  <c r="H35" i="3"/>
  <c r="H34" i="3"/>
  <c r="H28" i="3"/>
  <c r="H24" i="3"/>
  <c r="H23" i="3"/>
  <c r="H22" i="3"/>
</calcChain>
</file>

<file path=xl/sharedStrings.xml><?xml version="1.0" encoding="utf-8"?>
<sst xmlns="http://schemas.openxmlformats.org/spreadsheetml/2006/main" count="244" uniqueCount="138">
  <si>
    <t>A</t>
  </si>
  <si>
    <t>B</t>
  </si>
  <si>
    <t>C</t>
  </si>
  <si>
    <t>D</t>
  </si>
  <si>
    <t>Q1</t>
  </si>
  <si>
    <t>Look at this series: 12, 11, 13, 12, 14, 13, … What number should come next?</t>
  </si>
  <si>
    <t>A train running at the speed of 60 km/hr crosses a pole in 9 seconds. What is the length of the train?</t>
  </si>
  <si>
    <t>120 metres</t>
  </si>
  <si>
    <t>180 metres</t>
  </si>
  <si>
    <t>324 metres</t>
  </si>
  <si>
    <t>150 metres</t>
  </si>
  <si>
    <t>Skill</t>
  </si>
  <si>
    <t>Two students appeared at an examination. One of them secured 9 marks more than the other and his marks was 56% of the sum of their marks. The marks obtained by them are:</t>
  </si>
  <si>
    <t>39, 30</t>
  </si>
  <si>
    <t>41, 32</t>
  </si>
  <si>
    <t>42, 33</t>
  </si>
  <si>
    <t>43, 34</t>
  </si>
  <si>
    <t>Math - pattern</t>
  </si>
  <si>
    <t>interpret %</t>
  </si>
  <si>
    <t>A fruit seller had some apples. He sells 40% apples and still has 420 apples. Originally, he had:</t>
  </si>
  <si>
    <t>588 apples</t>
  </si>
  <si>
    <t>600 apples</t>
  </si>
  <si>
    <t>672 apples</t>
  </si>
  <si>
    <t>700 apples</t>
  </si>
  <si>
    <t>In the first 10 overs of a cricket game, the run rate was only 3.2. What should be the run rate in the remaining 40 overs to reach the target of 282 runs?</t>
  </si>
  <si>
    <t>interpret Average</t>
  </si>
  <si>
    <t>A grocer has a sale of Rs. 6435, Rs. 6927, Rs. 6855, Rs. 7230 and Rs. 6562 for 5 consecutive months. How much sale must he have in the sixth month so that he gets an average sale of Rs. 6500?</t>
  </si>
  <si>
    <t>Rs. 4991</t>
  </si>
  <si>
    <t>Rs. 5991</t>
  </si>
  <si>
    <t>Rs. 6001</t>
  </si>
  <si>
    <t>Rs. 6991</t>
  </si>
  <si>
    <t>Study the following table and answer the questions based on it.</t>
  </si>
  <si>
    <t>Expenditures of a Company (in Lakh Rupees) per Annum Over the given Years.</t>
  </si>
  <si>
    <t>Year</t>
  </si>
  <si>
    <t>Item of Expenditure</t>
  </si>
  <si>
    <t>Salary</t>
  </si>
  <si>
    <t>Fuel and Transport</t>
  </si>
  <si>
    <t>Bonus</t>
  </si>
  <si>
    <t>Interest on Loans</t>
  </si>
  <si>
    <t>Taxes</t>
  </si>
  <si>
    <t>(Also include calculations in your answer)</t>
  </si>
  <si>
    <t>What is the average amount of interest per year which the company had to pay during this period?</t>
  </si>
  <si>
    <t>Q2</t>
  </si>
  <si>
    <t>Q3</t>
  </si>
  <si>
    <t>Q4</t>
  </si>
  <si>
    <t>Q5</t>
  </si>
  <si>
    <t>Q6</t>
  </si>
  <si>
    <t>Rs. 32.43 lakhs</t>
  </si>
  <si>
    <t>Rs. 33.72 lakhs</t>
  </si>
  <si>
    <t>Rs. 34.18 lakhs</t>
  </si>
  <si>
    <t>Rs. 36.66 lakhs</t>
  </si>
  <si>
    <t>Q7</t>
  </si>
  <si>
    <t>Q8</t>
  </si>
  <si>
    <t>The total amount of bonus paid by the company during the given period is approximately what percent of the total amount of salary paid during this period?</t>
  </si>
  <si>
    <t>0.1%</t>
  </si>
  <si>
    <t>0.5%</t>
  </si>
  <si>
    <t>1%</t>
  </si>
  <si>
    <t>1.25%</t>
  </si>
  <si>
    <t>Q9</t>
  </si>
  <si>
    <t>Total expenditure on all these items in 1998 was approximately what percent of the total expenditure in 2002?</t>
  </si>
  <si>
    <t>The total expenditure of the company over these items during the year 2000 is?</t>
  </si>
  <si>
    <t>Rs. 544.44 lakhs</t>
  </si>
  <si>
    <t>Rs. 501.11 lakhs</t>
  </si>
  <si>
    <t>Rs. 446.46 lakhs</t>
  </si>
  <si>
    <t>Rs. 478.87 lakhs</t>
  </si>
  <si>
    <t>Q10</t>
  </si>
  <si>
    <t>Which shape would complete the image?</t>
  </si>
  <si>
    <t>Visual - Pattern</t>
  </si>
  <si>
    <t>Which of the given shapes would complete the sequence? A, B, C, D</t>
  </si>
  <si>
    <t>If the first two statements are true, the third statement is</t>
  </si>
  <si>
    <t>uncertain</t>
  </si>
  <si>
    <t>True</t>
  </si>
  <si>
    <t>False</t>
  </si>
  <si>
    <t>The total of the ages of Amar, Akbar and Anthony is 80 years. What was the total of their ages three years ago ?</t>
  </si>
  <si>
    <t>71 years</t>
  </si>
  <si>
    <t>72 years</t>
  </si>
  <si>
    <t>74 years</t>
  </si>
  <si>
    <t>77 years</t>
  </si>
  <si>
    <t>Q11</t>
  </si>
  <si>
    <t>Arithmetic reasoning</t>
  </si>
  <si>
    <t>Interpret logic</t>
  </si>
  <si>
    <t>Mara runs faster than Gail.</t>
  </si>
  <si>
    <t>Lily runs faster than Mara.</t>
  </si>
  <si>
    <t>Gail runs faster than Lily.</t>
  </si>
  <si>
    <t>Tanya is older than Eric.</t>
  </si>
  <si>
    <t>Cliff is older than Tanya.</t>
  </si>
  <si>
    <t>Eric is older than Cliff.</t>
  </si>
  <si>
    <t>Find the odd man out.</t>
  </si>
  <si>
    <t>3, 5, 11, 14, 17, 21</t>
  </si>
  <si>
    <t>Q12</t>
  </si>
  <si>
    <t>6, 9, 15, 21, 24, 28, 30</t>
  </si>
  <si>
    <t>Q13</t>
  </si>
  <si>
    <t>find odd man out</t>
  </si>
  <si>
    <t>Q14</t>
  </si>
  <si>
    <t>Q15</t>
  </si>
  <si>
    <t>Q16</t>
  </si>
  <si>
    <t>Q17</t>
  </si>
  <si>
    <t>Q18</t>
  </si>
  <si>
    <t>The bar graph given below shows the sales of books (in thousand number) from six branches of a publishing company during two consecutive years 2000 and 2001.</t>
  </si>
  <si>
    <t>Sales of Books (in thousand numbers) from Six Branches - B1, B2, B3, B4, B5 and B6 of a publishing Company in 2000 and 2001.</t>
  </si>
  <si>
    <t>Total sales of branch B6 for both the years is what percent of the total sales of branches B3 for both the years?</t>
  </si>
  <si>
    <t>Q19</t>
  </si>
  <si>
    <t>What is the average sales of all the branches (in thousand numbers) for the year 2000?</t>
  </si>
  <si>
    <t>Q20</t>
  </si>
  <si>
    <t>Total sales of branches B1, B3 and B5 together for both the years (in thousand numbers) is?</t>
  </si>
  <si>
    <t>Math - calculate</t>
  </si>
  <si>
    <r>
      <rPr>
        <b/>
        <sz val="11"/>
        <color theme="1"/>
        <rFont val="Calibri"/>
        <family val="2"/>
        <scheme val="minor"/>
      </rPr>
      <t>Target candidates</t>
    </r>
    <r>
      <rPr>
        <sz val="11"/>
        <color theme="1"/>
        <rFont val="Calibri"/>
        <family val="2"/>
        <scheme val="minor"/>
      </rPr>
      <t xml:space="preserve"> - who have learnt programming either in an institute, or college, etc</t>
    </r>
  </si>
  <si>
    <r>
      <rPr>
        <b/>
        <sz val="11"/>
        <color theme="1"/>
        <rFont val="Calibri"/>
        <family val="2"/>
        <scheme val="minor"/>
      </rPr>
      <t xml:space="preserve">Exp </t>
    </r>
    <r>
      <rPr>
        <sz val="11"/>
        <color theme="1"/>
        <rFont val="Calibri"/>
        <family val="2"/>
        <scheme val="minor"/>
      </rPr>
      <t>- 6 months to 1 year (freshers can also be adapted)</t>
    </r>
  </si>
  <si>
    <t xml:space="preserve">DP Test for software programmer kind of resource (outside of Tabulation). </t>
  </si>
  <si>
    <r>
      <rPr>
        <b/>
        <sz val="11"/>
        <color theme="1"/>
        <rFont val="Calibri"/>
        <family val="2"/>
        <scheme val="minor"/>
      </rPr>
      <t>Exclusion:</t>
    </r>
    <r>
      <rPr>
        <sz val="11"/>
        <color theme="1"/>
        <rFont val="Calibri"/>
        <family val="2"/>
        <scheme val="minor"/>
      </rPr>
      <t xml:space="preserve"> more than 2 years of exp</t>
    </r>
  </si>
  <si>
    <t>How you got your answer? Do any calculation/working here</t>
  </si>
  <si>
    <t>B6 (2000+2001)</t>
  </si>
  <si>
    <t>B3 (2000+2001)</t>
  </si>
  <si>
    <t>%</t>
  </si>
  <si>
    <t>Average sales for Y2000</t>
  </si>
  <si>
    <t>B1 (2000+2001)</t>
  </si>
  <si>
    <t>B5 (2000+2001)</t>
  </si>
  <si>
    <t>M&gt;G</t>
  </si>
  <si>
    <t>L&gt;M</t>
  </si>
  <si>
    <t>G&gt;L</t>
  </si>
  <si>
    <t>L&gt;M&gt;G</t>
  </si>
  <si>
    <t>T&gt;E</t>
  </si>
  <si>
    <t>C&gt;T</t>
  </si>
  <si>
    <t>E&gt;C</t>
  </si>
  <si>
    <t>C&gt;T&gt;E</t>
  </si>
  <si>
    <t>Average</t>
  </si>
  <si>
    <t>Ex 1998</t>
  </si>
  <si>
    <t>Ex 2002</t>
  </si>
  <si>
    <t>Total Ex 2000</t>
  </si>
  <si>
    <t>15, there is a pattern -&gt; 12+1 -&gt; 13+1 -&gt; 14+1 -&gt; 15, skipping the middle numbers</t>
  </si>
  <si>
    <t xml:space="preserve">simple liner equation problem, where first student got 'x' marks &amp; second got 'x+9' marks. According to the ques, x+9=56%(x+x+9). Solve this eqn &amp; you wil get the required answer. </t>
  </si>
  <si>
    <t>% problem:  Assume fruit seller has 100 apples, 40% he sold means out of 100 =&gt; 40 sold. He is left with 60 [as per my assumption] but as per ques he is left with 420. So we will equate 60=420, my 1 apple -&gt; 7, my 100 apple would be -&gt; 700</t>
  </si>
  <si>
    <t>Average problem: 10*3.2 = 32 in first 10 over, 282-32 =250 runs remaining &amp; 40 overs =&gt; 250/40 = 6.25</t>
  </si>
  <si>
    <t>TSD: s=d/t, apply this basic formula &amp; converting km/h -&gt; m/sec</t>
  </si>
  <si>
    <t>Average problem: 6500 = (6435+6927+6855+7230+6562+X) / 6, Find the X</t>
  </si>
  <si>
    <t>Age: X+Y+Z=80, three year prior -&gt; X-3+Y-3+Z-3=80, After solving the eqns =&gt; 71</t>
  </si>
  <si>
    <t>28, because it doesn't divide by 3</t>
  </si>
  <si>
    <t>14, even number else all are odd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</si>
</sst>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/>
    <xf numFmtId="1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9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2" borderId="1" xfId="0" applyFont="1" applyFill="1" applyBorder="1" applyAlignment="1">
      <alignment horizontal="center" vertical="center" wrapText="1"/>
    </xf>
    <xf numFmtId="10" fontId="0" fillId="0" borderId="8" xfId="1" applyNumberFormat="1" applyFont="1" applyBorder="1"/>
    <xf numFmtId="0" fontId="0" fillId="3" borderId="1" xfId="0" applyFill="1" applyBorder="1"/>
    <xf numFmtId="10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Border="1"/>
    <xf numFmtId="0" fontId="0" fillId="0" borderId="5" xfId="0" applyFill="1" applyBorder="1"/>
    <xf numFmtId="0" fontId="0" fillId="4" borderId="5" xfId="0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9" fontId="0" fillId="0" borderId="8" xfId="1" applyNumberFormat="1" applyFont="1" applyBorder="1"/>
    <xf numFmtId="0" fontId="0" fillId="3" borderId="1" xfId="0" quotePrefix="1" applyFill="1" applyBorder="1"/>
    <xf numFmtId="9" fontId="0" fillId="3" borderId="1" xfId="0" applyNumberFormat="1" applyFill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21167</xdr:colOff>
      <xdr:row>37</xdr:row>
      <xdr:rowOff>169333</xdr:rowOff>
    </xdr:from>
    <xdr:to>
      <xdr:col>11</xdr:col>
      <xdr:colOff>69003</xdr:colOff>
      <xdr:row>53</xdr:row>
      <xdr:rowOff>180763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3D9D29-938D-4EB9-B170-897A21457FC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5167" y="7217833"/>
          <a:ext cx="4344670" cy="306705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</xdr:colOff>
      <xdr:row>57</xdr:row>
      <xdr:rowOff>21167</xdr:rowOff>
    </xdr:from>
    <xdr:to>
      <xdr:col>10</xdr:col>
      <xdr:colOff>405341</xdr:colOff>
      <xdr:row>72</xdr:row>
      <xdr:rowOff>49742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BE839A-2061-4429-AC58-94A481F73C9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5166" y="10879667"/>
          <a:ext cx="4067175" cy="2886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3</xdr:row>
      <xdr:rowOff>19050</xdr:rowOff>
    </xdr:from>
    <xdr:to>
      <xdr:col>7</xdr:col>
      <xdr:colOff>259292</xdr:colOff>
      <xdr:row>18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763110-5919-46D9-B37C-71B9CE1A5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400050"/>
          <a:ext cx="4572000" cy="30194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8"/>
  <sheetViews>
    <sheetView workbookViewId="0">
      <selection activeCell="L15" sqref="L15"/>
    </sheetView>
  </sheetViews>
  <sheetFormatPr defaultRowHeight="14.4" x14ac:dyDescent="0.3"/>
  <sheetData>
    <row r="4" spans="2:2" x14ac:dyDescent="0.3">
      <c r="B4" s="1" t="s">
        <v>108</v>
      </c>
    </row>
    <row r="5" spans="2:2" x14ac:dyDescent="0.3">
      <c r="B5" t="s">
        <v>106</v>
      </c>
    </row>
    <row r="6" spans="2:2" x14ac:dyDescent="0.3">
      <c r="B6" t="s">
        <v>107</v>
      </c>
    </row>
    <row r="8" spans="2:2" x14ac:dyDescent="0.3">
      <c r="B8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8"/>
  <sheetViews>
    <sheetView tabSelected="1" topLeftCell="A88" zoomScale="90" zoomScaleNormal="90" workbookViewId="0">
      <selection activeCell="V100" sqref="V100"/>
    </sheetView>
  </sheetViews>
  <sheetFormatPr defaultRowHeight="14.4" x14ac:dyDescent="0.3"/>
  <cols>
    <col min="1" max="1" width="19.88671875" bestFit="1" customWidth="1"/>
    <col min="2" max="2" width="5.109375" customWidth="1"/>
    <col min="4" max="4" width="10.6640625" bestFit="1" customWidth="1"/>
  </cols>
  <sheetData>
    <row r="1" spans="1:20" x14ac:dyDescent="0.3">
      <c r="A1" s="1" t="s">
        <v>11</v>
      </c>
    </row>
    <row r="2" spans="1:20" x14ac:dyDescent="0.3">
      <c r="A2" t="s">
        <v>17</v>
      </c>
      <c r="B2" t="s">
        <v>4</v>
      </c>
      <c r="C2" t="s">
        <v>5</v>
      </c>
    </row>
    <row r="3" spans="1:20" x14ac:dyDescent="0.3">
      <c r="C3" s="7" t="s">
        <v>0</v>
      </c>
      <c r="D3" s="8">
        <v>10</v>
      </c>
      <c r="G3" s="14" t="s">
        <v>110</v>
      </c>
      <c r="H3" s="15"/>
      <c r="I3" s="16"/>
      <c r="J3" s="15"/>
      <c r="K3" s="15"/>
      <c r="L3" s="15"/>
      <c r="M3" s="15"/>
      <c r="N3" s="15"/>
      <c r="O3" s="15"/>
      <c r="P3" s="15"/>
      <c r="Q3" s="15"/>
      <c r="R3" s="15"/>
      <c r="S3" s="15"/>
      <c r="T3" s="17"/>
    </row>
    <row r="4" spans="1:20" x14ac:dyDescent="0.3">
      <c r="C4" s="7" t="s">
        <v>1</v>
      </c>
      <c r="D4" s="8">
        <v>16</v>
      </c>
      <c r="G4" s="36" t="s">
        <v>129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8"/>
    </row>
    <row r="5" spans="1:20" x14ac:dyDescent="0.3">
      <c r="C5" s="7" t="s">
        <v>2</v>
      </c>
      <c r="D5" s="8">
        <v>13</v>
      </c>
      <c r="G5" s="36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8"/>
    </row>
    <row r="6" spans="1:20" x14ac:dyDescent="0.3">
      <c r="C6" s="25" t="s">
        <v>3</v>
      </c>
      <c r="D6" s="27">
        <v>15</v>
      </c>
      <c r="G6" s="39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1"/>
    </row>
    <row r="8" spans="1:20" x14ac:dyDescent="0.3">
      <c r="A8" t="s">
        <v>105</v>
      </c>
      <c r="B8" t="s">
        <v>42</v>
      </c>
      <c r="C8" t="s">
        <v>6</v>
      </c>
    </row>
    <row r="9" spans="1:20" x14ac:dyDescent="0.3">
      <c r="C9" s="7" t="s">
        <v>0</v>
      </c>
      <c r="D9" s="7" t="s">
        <v>7</v>
      </c>
      <c r="G9" s="14" t="s">
        <v>110</v>
      </c>
      <c r="H9" s="15"/>
      <c r="I9" s="16"/>
      <c r="J9" s="15"/>
      <c r="K9" s="15"/>
      <c r="L9" s="15"/>
      <c r="M9" s="15"/>
      <c r="N9" s="15"/>
      <c r="O9" s="15"/>
      <c r="P9" s="15"/>
      <c r="Q9" s="15"/>
      <c r="R9" s="15"/>
      <c r="S9" s="15"/>
      <c r="T9" s="17"/>
    </row>
    <row r="10" spans="1:20" x14ac:dyDescent="0.3">
      <c r="C10" s="7" t="s">
        <v>1</v>
      </c>
      <c r="D10" s="7" t="s">
        <v>8</v>
      </c>
      <c r="G10" s="36" t="s">
        <v>133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8"/>
    </row>
    <row r="11" spans="1:20" x14ac:dyDescent="0.3">
      <c r="C11" s="7" t="s">
        <v>2</v>
      </c>
      <c r="D11" s="7" t="s">
        <v>9</v>
      </c>
      <c r="G11" s="36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8"/>
    </row>
    <row r="12" spans="1:20" x14ac:dyDescent="0.3">
      <c r="C12" s="25" t="s">
        <v>3</v>
      </c>
      <c r="D12" s="25" t="s">
        <v>10</v>
      </c>
      <c r="G12" s="39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1"/>
    </row>
    <row r="14" spans="1:20" x14ac:dyDescent="0.3">
      <c r="A14" t="s">
        <v>18</v>
      </c>
      <c r="B14" t="s">
        <v>43</v>
      </c>
      <c r="C14" t="s">
        <v>12</v>
      </c>
    </row>
    <row r="15" spans="1:20" x14ac:dyDescent="0.3">
      <c r="C15" s="7" t="s">
        <v>0</v>
      </c>
      <c r="D15" s="7" t="s">
        <v>13</v>
      </c>
      <c r="G15" s="14" t="s">
        <v>110</v>
      </c>
      <c r="H15" s="15"/>
      <c r="I15" s="1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7"/>
    </row>
    <row r="16" spans="1:20" x14ac:dyDescent="0.3">
      <c r="C16" s="7" t="s">
        <v>1</v>
      </c>
      <c r="D16" s="7" t="s">
        <v>14</v>
      </c>
      <c r="G16" s="42" t="s">
        <v>130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4"/>
    </row>
    <row r="17" spans="1:20" x14ac:dyDescent="0.3">
      <c r="C17" s="25" t="s">
        <v>2</v>
      </c>
      <c r="D17" s="25" t="s">
        <v>15</v>
      </c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4"/>
    </row>
    <row r="18" spans="1:20" x14ac:dyDescent="0.3">
      <c r="C18" s="7" t="s">
        <v>3</v>
      </c>
      <c r="D18" s="7" t="s">
        <v>16</v>
      </c>
      <c r="G18" s="45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7"/>
    </row>
    <row r="20" spans="1:20" x14ac:dyDescent="0.3">
      <c r="A20" t="s">
        <v>18</v>
      </c>
      <c r="B20" t="s">
        <v>44</v>
      </c>
      <c r="C20" t="s">
        <v>19</v>
      </c>
    </row>
    <row r="21" spans="1:20" x14ac:dyDescent="0.3">
      <c r="C21" s="7" t="s">
        <v>0</v>
      </c>
      <c r="D21" s="7" t="s">
        <v>20</v>
      </c>
      <c r="G21" s="14" t="s">
        <v>110</v>
      </c>
      <c r="H21" s="15"/>
      <c r="I21" s="16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7"/>
    </row>
    <row r="22" spans="1:20" x14ac:dyDescent="0.3">
      <c r="C22" s="7" t="s">
        <v>1</v>
      </c>
      <c r="D22" s="7" t="s">
        <v>21</v>
      </c>
      <c r="G22" s="42" t="s">
        <v>131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4"/>
    </row>
    <row r="23" spans="1:20" x14ac:dyDescent="0.3">
      <c r="C23" s="7" t="s">
        <v>2</v>
      </c>
      <c r="D23" s="7" t="s">
        <v>22</v>
      </c>
      <c r="G23" s="42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4"/>
    </row>
    <row r="24" spans="1:20" x14ac:dyDescent="0.3">
      <c r="C24" s="25" t="s">
        <v>3</v>
      </c>
      <c r="D24" s="25" t="s">
        <v>23</v>
      </c>
      <c r="G24" s="45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7"/>
    </row>
    <row r="26" spans="1:20" x14ac:dyDescent="0.3">
      <c r="A26" t="s">
        <v>25</v>
      </c>
      <c r="B26" t="s">
        <v>45</v>
      </c>
      <c r="C26" t="s">
        <v>24</v>
      </c>
    </row>
    <row r="27" spans="1:20" x14ac:dyDescent="0.3">
      <c r="C27" s="25" t="s">
        <v>0</v>
      </c>
      <c r="D27" s="27">
        <v>6.25</v>
      </c>
      <c r="G27" s="14" t="s">
        <v>110</v>
      </c>
      <c r="H27" s="15"/>
      <c r="I27" s="16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7"/>
    </row>
    <row r="28" spans="1:20" x14ac:dyDescent="0.3">
      <c r="C28" s="7" t="s">
        <v>1</v>
      </c>
      <c r="D28" s="8">
        <v>6.5</v>
      </c>
      <c r="G28" s="42" t="s">
        <v>132</v>
      </c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4"/>
    </row>
    <row r="29" spans="1:20" x14ac:dyDescent="0.3">
      <c r="C29" s="7" t="s">
        <v>2</v>
      </c>
      <c r="D29" s="8">
        <v>6.75</v>
      </c>
      <c r="G29" s="42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4"/>
    </row>
    <row r="30" spans="1:20" x14ac:dyDescent="0.3">
      <c r="C30" s="7" t="s">
        <v>3</v>
      </c>
      <c r="D30" s="8">
        <v>7</v>
      </c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7"/>
    </row>
    <row r="32" spans="1:20" x14ac:dyDescent="0.3">
      <c r="A32" t="s">
        <v>25</v>
      </c>
      <c r="B32" t="s">
        <v>46</v>
      </c>
      <c r="C32" t="s">
        <v>26</v>
      </c>
    </row>
    <row r="33" spans="1:20" x14ac:dyDescent="0.3">
      <c r="C33" s="25" t="s">
        <v>0</v>
      </c>
      <c r="D33" s="25" t="s">
        <v>27</v>
      </c>
      <c r="G33" s="14" t="s">
        <v>110</v>
      </c>
      <c r="H33" s="15"/>
      <c r="I33" s="16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7"/>
    </row>
    <row r="34" spans="1:20" x14ac:dyDescent="0.3">
      <c r="C34" s="7" t="s">
        <v>1</v>
      </c>
      <c r="D34" s="7" t="s">
        <v>28</v>
      </c>
      <c r="G34" s="36" t="s">
        <v>134</v>
      </c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</row>
    <row r="35" spans="1:20" x14ac:dyDescent="0.3">
      <c r="C35" s="7" t="s">
        <v>2</v>
      </c>
      <c r="D35" s="7" t="s">
        <v>29</v>
      </c>
      <c r="G35" s="36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</row>
    <row r="36" spans="1:20" x14ac:dyDescent="0.3">
      <c r="C36" s="7" t="s">
        <v>3</v>
      </c>
      <c r="D36" s="7" t="s">
        <v>30</v>
      </c>
      <c r="G36" s="39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1"/>
    </row>
    <row r="38" spans="1:20" x14ac:dyDescent="0.3">
      <c r="A38" t="s">
        <v>67</v>
      </c>
      <c r="B38" t="s">
        <v>51</v>
      </c>
      <c r="C38" t="s">
        <v>66</v>
      </c>
    </row>
    <row r="39" spans="1:20" x14ac:dyDescent="0.3">
      <c r="C39" s="7" t="s">
        <v>0</v>
      </c>
    </row>
    <row r="40" spans="1:20" x14ac:dyDescent="0.3">
      <c r="C40" s="25" t="s">
        <v>1</v>
      </c>
    </row>
    <row r="41" spans="1:20" x14ac:dyDescent="0.3">
      <c r="C41" s="7" t="s">
        <v>2</v>
      </c>
    </row>
    <row r="42" spans="1:20" x14ac:dyDescent="0.3">
      <c r="C42" s="7" t="s">
        <v>3</v>
      </c>
    </row>
    <row r="57" spans="1:3" x14ac:dyDescent="0.3">
      <c r="A57" t="s">
        <v>67</v>
      </c>
      <c r="B57" t="s">
        <v>52</v>
      </c>
      <c r="C57" t="s">
        <v>68</v>
      </c>
    </row>
    <row r="58" spans="1:3" x14ac:dyDescent="0.3">
      <c r="C58" s="7" t="s">
        <v>0</v>
      </c>
    </row>
    <row r="59" spans="1:3" x14ac:dyDescent="0.3">
      <c r="C59" s="25" t="s">
        <v>1</v>
      </c>
    </row>
    <row r="60" spans="1:3" x14ac:dyDescent="0.3">
      <c r="C60" s="7" t="s">
        <v>2</v>
      </c>
    </row>
    <row r="61" spans="1:3" x14ac:dyDescent="0.3">
      <c r="C61" s="7" t="s">
        <v>3</v>
      </c>
    </row>
    <row r="74" spans="1:20" x14ac:dyDescent="0.3">
      <c r="A74" t="s">
        <v>80</v>
      </c>
      <c r="B74" t="s">
        <v>58</v>
      </c>
      <c r="C74" t="s">
        <v>81</v>
      </c>
    </row>
    <row r="75" spans="1:20" x14ac:dyDescent="0.3">
      <c r="C75" t="s">
        <v>82</v>
      </c>
    </row>
    <row r="76" spans="1:20" x14ac:dyDescent="0.3">
      <c r="C76" t="s">
        <v>83</v>
      </c>
    </row>
    <row r="77" spans="1:20" x14ac:dyDescent="0.3">
      <c r="C77" s="1" t="s">
        <v>69</v>
      </c>
    </row>
    <row r="78" spans="1:20" x14ac:dyDescent="0.3">
      <c r="C78" s="7" t="s">
        <v>0</v>
      </c>
      <c r="D78" s="9" t="s">
        <v>71</v>
      </c>
      <c r="G78" s="14" t="s">
        <v>110</v>
      </c>
      <c r="H78" s="15"/>
      <c r="I78" s="16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7"/>
    </row>
    <row r="79" spans="1:20" x14ac:dyDescent="0.3">
      <c r="C79" s="25" t="s">
        <v>1</v>
      </c>
      <c r="D79" s="31" t="s">
        <v>72</v>
      </c>
      <c r="G79" s="30" t="s">
        <v>117</v>
      </c>
      <c r="H79" t="s">
        <v>120</v>
      </c>
      <c r="T79" s="19"/>
    </row>
    <row r="80" spans="1:20" x14ac:dyDescent="0.3">
      <c r="C80" s="7" t="s">
        <v>2</v>
      </c>
      <c r="D80" s="7" t="s">
        <v>70</v>
      </c>
      <c r="G80" s="30" t="s">
        <v>118</v>
      </c>
      <c r="T80" s="19"/>
    </row>
    <row r="81" spans="1:20" x14ac:dyDescent="0.3">
      <c r="G81" s="20" t="s">
        <v>119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2"/>
    </row>
    <row r="82" spans="1:20" x14ac:dyDescent="0.3">
      <c r="A82" t="s">
        <v>80</v>
      </c>
      <c r="B82" t="s">
        <v>65</v>
      </c>
      <c r="C82" t="s">
        <v>84</v>
      </c>
    </row>
    <row r="83" spans="1:20" x14ac:dyDescent="0.3">
      <c r="C83" t="s">
        <v>85</v>
      </c>
    </row>
    <row r="84" spans="1:20" x14ac:dyDescent="0.3">
      <c r="C84" t="s">
        <v>86</v>
      </c>
    </row>
    <row r="85" spans="1:20" x14ac:dyDescent="0.3">
      <c r="C85" s="1" t="s">
        <v>69</v>
      </c>
    </row>
    <row r="86" spans="1:20" x14ac:dyDescent="0.3">
      <c r="C86" s="7" t="s">
        <v>0</v>
      </c>
      <c r="D86" s="9" t="s">
        <v>71</v>
      </c>
      <c r="G86" s="14" t="s">
        <v>110</v>
      </c>
      <c r="H86" s="15"/>
      <c r="I86" s="16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7"/>
    </row>
    <row r="87" spans="1:20" x14ac:dyDescent="0.3">
      <c r="C87" s="25" t="s">
        <v>1</v>
      </c>
      <c r="D87" s="31" t="s">
        <v>72</v>
      </c>
      <c r="G87" s="30" t="s">
        <v>121</v>
      </c>
      <c r="H87" t="s">
        <v>124</v>
      </c>
      <c r="T87" s="19"/>
    </row>
    <row r="88" spans="1:20" x14ac:dyDescent="0.3">
      <c r="C88" s="7" t="s">
        <v>2</v>
      </c>
      <c r="D88" s="7" t="s">
        <v>70</v>
      </c>
      <c r="G88" s="30" t="s">
        <v>122</v>
      </c>
      <c r="T88" s="19"/>
    </row>
    <row r="89" spans="1:20" x14ac:dyDescent="0.3">
      <c r="G89" s="20" t="s">
        <v>123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2"/>
    </row>
    <row r="90" spans="1:20" x14ac:dyDescent="0.3">
      <c r="A90" t="s">
        <v>79</v>
      </c>
      <c r="B90" t="s">
        <v>78</v>
      </c>
      <c r="C90" s="2" t="s">
        <v>73</v>
      </c>
    </row>
    <row r="91" spans="1:20" x14ac:dyDescent="0.3">
      <c r="C91" s="25" t="s">
        <v>0</v>
      </c>
      <c r="D91" s="25" t="s">
        <v>74</v>
      </c>
      <c r="G91" s="14" t="s">
        <v>110</v>
      </c>
      <c r="H91" s="15"/>
      <c r="I91" s="16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7"/>
    </row>
    <row r="92" spans="1:20" x14ac:dyDescent="0.3">
      <c r="C92" s="7" t="s">
        <v>1</v>
      </c>
      <c r="D92" s="7" t="s">
        <v>75</v>
      </c>
      <c r="G92" s="36" t="s">
        <v>135</v>
      </c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</row>
    <row r="93" spans="1:20" x14ac:dyDescent="0.3">
      <c r="C93" s="7" t="s">
        <v>2</v>
      </c>
      <c r="D93" s="7" t="s">
        <v>76</v>
      </c>
      <c r="G93" s="36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</row>
    <row r="94" spans="1:20" x14ac:dyDescent="0.3">
      <c r="C94" s="7" t="s">
        <v>3</v>
      </c>
      <c r="D94" s="7" t="s">
        <v>77</v>
      </c>
      <c r="G94" s="39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1"/>
    </row>
    <row r="96" spans="1:20" x14ac:dyDescent="0.3">
      <c r="A96" t="s">
        <v>92</v>
      </c>
      <c r="B96" t="s">
        <v>89</v>
      </c>
      <c r="C96" t="s">
        <v>87</v>
      </c>
    </row>
    <row r="97" spans="1:20" x14ac:dyDescent="0.3">
      <c r="C97" t="s">
        <v>88</v>
      </c>
    </row>
    <row r="98" spans="1:20" x14ac:dyDescent="0.3">
      <c r="C98" s="7" t="s">
        <v>0</v>
      </c>
      <c r="D98" s="8">
        <v>21</v>
      </c>
      <c r="G98" s="14" t="s">
        <v>110</v>
      </c>
      <c r="H98" s="15"/>
      <c r="I98" s="16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7"/>
    </row>
    <row r="99" spans="1:20" x14ac:dyDescent="0.3">
      <c r="C99" s="7" t="s">
        <v>1</v>
      </c>
      <c r="D99" s="8">
        <v>17</v>
      </c>
      <c r="G99" s="42" t="s">
        <v>137</v>
      </c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4"/>
    </row>
    <row r="100" spans="1:20" x14ac:dyDescent="0.3">
      <c r="C100" s="25" t="s">
        <v>2</v>
      </c>
      <c r="D100" s="27">
        <v>14</v>
      </c>
      <c r="G100" s="42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4"/>
    </row>
    <row r="101" spans="1:20" x14ac:dyDescent="0.3">
      <c r="C101" s="7" t="s">
        <v>3</v>
      </c>
      <c r="D101" s="8">
        <v>3</v>
      </c>
      <c r="G101" s="45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7"/>
    </row>
    <row r="103" spans="1:20" x14ac:dyDescent="0.3">
      <c r="A103" t="s">
        <v>92</v>
      </c>
      <c r="B103" t="s">
        <v>91</v>
      </c>
      <c r="C103" t="s">
        <v>87</v>
      </c>
    </row>
    <row r="104" spans="1:20" x14ac:dyDescent="0.3">
      <c r="C104" t="s">
        <v>90</v>
      </c>
    </row>
    <row r="105" spans="1:20" x14ac:dyDescent="0.3">
      <c r="C105" s="25" t="s">
        <v>0</v>
      </c>
      <c r="D105" s="27">
        <v>28</v>
      </c>
      <c r="G105" s="14" t="s">
        <v>110</v>
      </c>
      <c r="H105" s="15"/>
      <c r="I105" s="16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7"/>
    </row>
    <row r="106" spans="1:20" x14ac:dyDescent="0.3">
      <c r="C106" s="7" t="s">
        <v>1</v>
      </c>
      <c r="D106" s="8">
        <v>21</v>
      </c>
      <c r="G106" s="42" t="s">
        <v>136</v>
      </c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4"/>
    </row>
    <row r="107" spans="1:20" x14ac:dyDescent="0.3">
      <c r="C107" s="7" t="s">
        <v>2</v>
      </c>
      <c r="D107" s="8">
        <v>24</v>
      </c>
      <c r="G107" s="42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4"/>
    </row>
    <row r="108" spans="1:20" x14ac:dyDescent="0.3">
      <c r="C108" s="7" t="s">
        <v>3</v>
      </c>
      <c r="D108" s="8">
        <v>30</v>
      </c>
      <c r="G108" s="45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7"/>
    </row>
  </sheetData>
  <mergeCells count="9">
    <mergeCell ref="G92:T94"/>
    <mergeCell ref="G106:T108"/>
    <mergeCell ref="G99:T101"/>
    <mergeCell ref="G4:T6"/>
    <mergeCell ref="G10:T12"/>
    <mergeCell ref="G16:T18"/>
    <mergeCell ref="G22:T24"/>
    <mergeCell ref="G28:T30"/>
    <mergeCell ref="G34:T36"/>
  </mergeCells>
  <conditionalFormatting sqref="C78:D80">
    <cfRule type="duplicateValues" dxfId="1" priority="2"/>
  </conditionalFormatting>
  <conditionalFormatting sqref="C86:D88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35"/>
  <sheetViews>
    <sheetView zoomScale="90" zoomScaleNormal="90" workbookViewId="0">
      <selection activeCell="J41" sqref="J41"/>
    </sheetView>
  </sheetViews>
  <sheetFormatPr defaultRowHeight="14.4" x14ac:dyDescent="0.3"/>
  <cols>
    <col min="2" max="2" width="6.33203125" customWidth="1"/>
    <col min="4" max="4" width="20.109375" customWidth="1"/>
    <col min="6" max="6" width="18.88671875" customWidth="1"/>
    <col min="7" max="7" width="13.21875" customWidth="1"/>
  </cols>
  <sheetData>
    <row r="2" spans="2:20" x14ac:dyDescent="0.3">
      <c r="B2" t="s">
        <v>31</v>
      </c>
    </row>
    <row r="3" spans="2:20" x14ac:dyDescent="0.3">
      <c r="B3" s="1" t="s">
        <v>32</v>
      </c>
    </row>
    <row r="4" spans="2:20" x14ac:dyDescent="0.3">
      <c r="B4" s="5" t="s">
        <v>40</v>
      </c>
    </row>
    <row r="5" spans="2:20" x14ac:dyDescent="0.3">
      <c r="B5" s="23" t="s">
        <v>33</v>
      </c>
      <c r="C5" s="23" t="s">
        <v>34</v>
      </c>
      <c r="D5" s="23"/>
      <c r="E5" s="23"/>
      <c r="F5" s="23"/>
      <c r="G5" s="23"/>
    </row>
    <row r="6" spans="2:20" x14ac:dyDescent="0.3">
      <c r="B6" s="23"/>
      <c r="C6" s="4" t="s">
        <v>35</v>
      </c>
      <c r="D6" s="4" t="s">
        <v>36</v>
      </c>
      <c r="E6" s="4" t="s">
        <v>37</v>
      </c>
      <c r="F6" s="4" t="s">
        <v>38</v>
      </c>
      <c r="G6" s="4" t="s">
        <v>39</v>
      </c>
    </row>
    <row r="7" spans="2:20" x14ac:dyDescent="0.3">
      <c r="B7" s="3">
        <v>1998</v>
      </c>
      <c r="C7" s="3">
        <v>288</v>
      </c>
      <c r="D7" s="3">
        <v>98</v>
      </c>
      <c r="E7" s="3">
        <v>3</v>
      </c>
      <c r="F7" s="3">
        <v>23.4</v>
      </c>
      <c r="G7" s="3">
        <v>83</v>
      </c>
    </row>
    <row r="8" spans="2:20" x14ac:dyDescent="0.3">
      <c r="B8" s="3">
        <v>1999</v>
      </c>
      <c r="C8" s="3">
        <v>342</v>
      </c>
      <c r="D8" s="3">
        <v>112</v>
      </c>
      <c r="E8" s="3">
        <v>2.52</v>
      </c>
      <c r="F8" s="3">
        <v>32.5</v>
      </c>
      <c r="G8" s="3">
        <v>108</v>
      </c>
    </row>
    <row r="9" spans="2:20" x14ac:dyDescent="0.3">
      <c r="B9" s="3">
        <v>2000</v>
      </c>
      <c r="C9" s="3">
        <v>324</v>
      </c>
      <c r="D9" s="3">
        <v>101</v>
      </c>
      <c r="E9" s="3">
        <v>3.84</v>
      </c>
      <c r="F9" s="3">
        <v>41.6</v>
      </c>
      <c r="G9" s="3">
        <v>74</v>
      </c>
    </row>
    <row r="10" spans="2:20" x14ac:dyDescent="0.3">
      <c r="B10" s="3">
        <v>2001</v>
      </c>
      <c r="C10" s="3">
        <v>336</v>
      </c>
      <c r="D10" s="3">
        <v>133</v>
      </c>
      <c r="E10" s="3">
        <v>3.68</v>
      </c>
      <c r="F10" s="3">
        <v>36.4</v>
      </c>
      <c r="G10" s="3">
        <v>88</v>
      </c>
    </row>
    <row r="11" spans="2:20" x14ac:dyDescent="0.3">
      <c r="B11" s="3">
        <v>2002</v>
      </c>
      <c r="C11" s="3">
        <v>420</v>
      </c>
      <c r="D11" s="3">
        <v>142</v>
      </c>
      <c r="E11" s="3">
        <v>3.96</v>
      </c>
      <c r="F11" s="3">
        <v>49.4</v>
      </c>
      <c r="G11" s="3">
        <v>98</v>
      </c>
    </row>
    <row r="13" spans="2:20" x14ac:dyDescent="0.3">
      <c r="B13" s="6" t="s">
        <v>93</v>
      </c>
      <c r="C13" t="s">
        <v>41</v>
      </c>
    </row>
    <row r="14" spans="2:20" x14ac:dyDescent="0.3">
      <c r="C14" s="11" t="s">
        <v>0</v>
      </c>
      <c r="D14" s="7" t="s">
        <v>47</v>
      </c>
      <c r="G14" s="14" t="s">
        <v>110</v>
      </c>
      <c r="H14" s="15"/>
      <c r="I14" s="16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7"/>
    </row>
    <row r="15" spans="2:20" x14ac:dyDescent="0.3">
      <c r="C15" s="11" t="s">
        <v>1</v>
      </c>
      <c r="D15" s="7" t="s">
        <v>48</v>
      </c>
      <c r="G15" s="18" t="s">
        <v>125</v>
      </c>
      <c r="H15">
        <f>AVERAGE(F7:F11)</f>
        <v>36.660000000000004</v>
      </c>
      <c r="T15" s="19"/>
    </row>
    <row r="16" spans="2:20" x14ac:dyDescent="0.3">
      <c r="C16" s="11" t="s">
        <v>2</v>
      </c>
      <c r="D16" s="7" t="s">
        <v>49</v>
      </c>
      <c r="G16" s="18"/>
      <c r="T16" s="19"/>
    </row>
    <row r="17" spans="2:20" x14ac:dyDescent="0.3">
      <c r="C17" s="32" t="s">
        <v>3</v>
      </c>
      <c r="D17" s="25" t="s">
        <v>50</v>
      </c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2"/>
    </row>
    <row r="19" spans="2:20" x14ac:dyDescent="0.3">
      <c r="B19" s="6" t="s">
        <v>94</v>
      </c>
      <c r="C19" s="2" t="s">
        <v>53</v>
      </c>
    </row>
    <row r="20" spans="2:20" x14ac:dyDescent="0.3">
      <c r="C20" s="11" t="s">
        <v>0</v>
      </c>
      <c r="D20" s="12" t="s">
        <v>54</v>
      </c>
      <c r="G20" s="14" t="s">
        <v>110</v>
      </c>
      <c r="H20" s="15"/>
      <c r="I20" s="16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7"/>
    </row>
    <row r="21" spans="2:20" x14ac:dyDescent="0.3">
      <c r="C21" s="11" t="s">
        <v>1</v>
      </c>
      <c r="D21" s="12" t="s">
        <v>55</v>
      </c>
      <c r="G21" s="18" t="s">
        <v>37</v>
      </c>
      <c r="H21">
        <f>SUM(E7:E11)</f>
        <v>17</v>
      </c>
      <c r="T21" s="19"/>
    </row>
    <row r="22" spans="2:20" x14ac:dyDescent="0.3">
      <c r="C22" s="32" t="s">
        <v>2</v>
      </c>
      <c r="D22" s="34" t="s">
        <v>56</v>
      </c>
      <c r="G22" s="18" t="s">
        <v>35</v>
      </c>
      <c r="H22">
        <f>SUM(C7:C11)</f>
        <v>1710</v>
      </c>
      <c r="T22" s="19"/>
    </row>
    <row r="23" spans="2:20" x14ac:dyDescent="0.3">
      <c r="C23" s="11" t="s">
        <v>3</v>
      </c>
      <c r="D23" s="12" t="s">
        <v>57</v>
      </c>
      <c r="G23" s="20" t="s">
        <v>113</v>
      </c>
      <c r="H23" s="33">
        <f>H21/H22</f>
        <v>9.9415204678362581E-3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2"/>
    </row>
    <row r="25" spans="2:20" x14ac:dyDescent="0.3">
      <c r="B25" s="6" t="s">
        <v>95</v>
      </c>
      <c r="C25" s="2" t="s">
        <v>59</v>
      </c>
    </row>
    <row r="26" spans="2:20" x14ac:dyDescent="0.3">
      <c r="C26" s="11" t="s">
        <v>0</v>
      </c>
      <c r="D26" s="13">
        <v>0.62</v>
      </c>
      <c r="G26" s="14" t="s">
        <v>110</v>
      </c>
      <c r="H26" s="15"/>
      <c r="I26" s="16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7"/>
    </row>
    <row r="27" spans="2:20" x14ac:dyDescent="0.3">
      <c r="C27" s="11" t="s">
        <v>1</v>
      </c>
      <c r="D27" s="13">
        <v>0.66</v>
      </c>
      <c r="G27" s="18" t="s">
        <v>126</v>
      </c>
      <c r="H27">
        <f>SUM(C7:G7)</f>
        <v>495.4</v>
      </c>
      <c r="T27" s="19"/>
    </row>
    <row r="28" spans="2:20" x14ac:dyDescent="0.3">
      <c r="C28" s="32" t="s">
        <v>2</v>
      </c>
      <c r="D28" s="35">
        <v>0.69</v>
      </c>
      <c r="G28" s="18" t="s">
        <v>127</v>
      </c>
      <c r="H28">
        <f>SUM(C11:G11)</f>
        <v>713.36</v>
      </c>
      <c r="T28" s="19"/>
    </row>
    <row r="29" spans="2:20" x14ac:dyDescent="0.3">
      <c r="C29" s="11" t="s">
        <v>3</v>
      </c>
      <c r="D29" s="13">
        <v>0.71</v>
      </c>
      <c r="G29" s="20" t="s">
        <v>113</v>
      </c>
      <c r="H29" s="33">
        <f>H27/H28</f>
        <v>0.69446002018616126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2"/>
    </row>
    <row r="31" spans="2:20" x14ac:dyDescent="0.3">
      <c r="B31" s="6" t="s">
        <v>96</v>
      </c>
      <c r="C31" s="2" t="s">
        <v>60</v>
      </c>
    </row>
    <row r="32" spans="2:20" x14ac:dyDescent="0.3">
      <c r="C32" s="32" t="s">
        <v>0</v>
      </c>
      <c r="D32" s="25" t="s">
        <v>61</v>
      </c>
      <c r="G32" s="14" t="s">
        <v>110</v>
      </c>
      <c r="H32" s="15"/>
      <c r="I32" s="16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7"/>
    </row>
    <row r="33" spans="3:20" x14ac:dyDescent="0.3">
      <c r="C33" s="11" t="s">
        <v>1</v>
      </c>
      <c r="D33" s="7" t="s">
        <v>62</v>
      </c>
      <c r="G33" s="18" t="s">
        <v>128</v>
      </c>
      <c r="H33" s="28">
        <f>SUM(C9:G9)</f>
        <v>544.44000000000005</v>
      </c>
      <c r="T33" s="19"/>
    </row>
    <row r="34" spans="3:20" x14ac:dyDescent="0.3">
      <c r="C34" s="11" t="s">
        <v>2</v>
      </c>
      <c r="D34" s="7" t="s">
        <v>63</v>
      </c>
      <c r="G34" s="18"/>
      <c r="H34" s="28"/>
      <c r="T34" s="19"/>
    </row>
    <row r="35" spans="3:20" x14ac:dyDescent="0.3">
      <c r="C35" s="11" t="s">
        <v>3</v>
      </c>
      <c r="D35" s="7" t="s">
        <v>64</v>
      </c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2"/>
    </row>
  </sheetData>
  <mergeCells count="2">
    <mergeCell ref="B5:B6"/>
    <mergeCell ref="C5:G5"/>
  </mergeCells>
  <pageMargins left="0.7" right="0.7" top="0.75" bottom="0.75" header="0.3" footer="0.3"/>
  <ignoredErrors>
    <ignoredError sqref="H27:H28 H3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T37"/>
  <sheetViews>
    <sheetView zoomScale="90" zoomScaleNormal="90" workbookViewId="0">
      <selection activeCell="G43" sqref="G43"/>
    </sheetView>
  </sheetViews>
  <sheetFormatPr defaultRowHeight="14.4" x14ac:dyDescent="0.3"/>
  <cols>
    <col min="7" max="7" width="28" customWidth="1"/>
  </cols>
  <sheetData>
    <row r="2" spans="2:3" x14ac:dyDescent="0.3">
      <c r="B2" t="s">
        <v>98</v>
      </c>
    </row>
    <row r="3" spans="2:3" x14ac:dyDescent="0.3">
      <c r="C3" s="1" t="s">
        <v>99</v>
      </c>
    </row>
    <row r="20" spans="2:20" x14ac:dyDescent="0.3">
      <c r="B20" t="s">
        <v>97</v>
      </c>
      <c r="C20" t="s">
        <v>100</v>
      </c>
    </row>
    <row r="21" spans="2:20" x14ac:dyDescent="0.3">
      <c r="C21" s="7" t="s">
        <v>0</v>
      </c>
      <c r="D21" s="10">
        <v>0.68540000000000001</v>
      </c>
      <c r="G21" s="14" t="s">
        <v>110</v>
      </c>
      <c r="H21" s="15"/>
      <c r="I21" s="16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7"/>
    </row>
    <row r="22" spans="2:20" x14ac:dyDescent="0.3">
      <c r="C22" s="7" t="s">
        <v>1</v>
      </c>
      <c r="D22" s="10">
        <v>0.71109999999999995</v>
      </c>
      <c r="G22" s="18" t="s">
        <v>111</v>
      </c>
      <c r="H22">
        <f>80+70</f>
        <v>150</v>
      </c>
      <c r="T22" s="19"/>
    </row>
    <row r="23" spans="2:20" x14ac:dyDescent="0.3">
      <c r="C23" s="25" t="s">
        <v>2</v>
      </c>
      <c r="D23" s="26">
        <v>0.73170000000000002</v>
      </c>
      <c r="G23" s="18" t="s">
        <v>112</v>
      </c>
      <c r="H23">
        <f>110+95</f>
        <v>205</v>
      </c>
      <c r="T23" s="19"/>
    </row>
    <row r="24" spans="2:20" x14ac:dyDescent="0.3">
      <c r="C24" s="7" t="s">
        <v>3</v>
      </c>
      <c r="D24" s="10">
        <v>0.75549999999999995</v>
      </c>
      <c r="G24" s="20" t="s">
        <v>113</v>
      </c>
      <c r="H24" s="24">
        <f>H22/H23</f>
        <v>0.73170731707317072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2"/>
    </row>
    <row r="26" spans="2:20" x14ac:dyDescent="0.3">
      <c r="B26" t="s">
        <v>101</v>
      </c>
      <c r="C26" t="s">
        <v>102</v>
      </c>
    </row>
    <row r="27" spans="2:20" x14ac:dyDescent="0.3">
      <c r="C27" s="7" t="s">
        <v>0</v>
      </c>
      <c r="D27" s="8">
        <v>73</v>
      </c>
      <c r="G27" s="14" t="s">
        <v>110</v>
      </c>
      <c r="H27" s="15"/>
      <c r="I27" s="16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7"/>
    </row>
    <row r="28" spans="2:20" x14ac:dyDescent="0.3">
      <c r="C28" s="25" t="s">
        <v>1</v>
      </c>
      <c r="D28" s="27">
        <v>80</v>
      </c>
      <c r="G28" s="29" t="s">
        <v>114</v>
      </c>
      <c r="H28" s="28">
        <f>AVERAGE(80,75,95,85,75,70)</f>
        <v>80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19"/>
    </row>
    <row r="29" spans="2:20" x14ac:dyDescent="0.3">
      <c r="C29" s="7" t="s">
        <v>2</v>
      </c>
      <c r="D29" s="8">
        <v>83</v>
      </c>
      <c r="G29" s="1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19"/>
    </row>
    <row r="30" spans="2:20" x14ac:dyDescent="0.3">
      <c r="C30" s="7" t="s">
        <v>3</v>
      </c>
      <c r="D30" s="8">
        <v>88</v>
      </c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2"/>
    </row>
    <row r="32" spans="2:20" x14ac:dyDescent="0.3">
      <c r="B32" t="s">
        <v>103</v>
      </c>
      <c r="C32" t="s">
        <v>104</v>
      </c>
    </row>
    <row r="33" spans="3:20" x14ac:dyDescent="0.3">
      <c r="C33" s="7" t="s">
        <v>0</v>
      </c>
      <c r="D33" s="8">
        <v>250</v>
      </c>
      <c r="G33" s="14" t="s">
        <v>110</v>
      </c>
      <c r="H33" s="15"/>
      <c r="I33" s="16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7"/>
    </row>
    <row r="34" spans="3:20" x14ac:dyDescent="0.3">
      <c r="C34" s="7" t="s">
        <v>1</v>
      </c>
      <c r="D34" s="8">
        <v>310</v>
      </c>
      <c r="G34" s="18" t="s">
        <v>115</v>
      </c>
      <c r="H34">
        <f>SUM(80,105)</f>
        <v>185</v>
      </c>
      <c r="T34" s="19"/>
    </row>
    <row r="35" spans="3:20" x14ac:dyDescent="0.3">
      <c r="C35" s="7" t="s">
        <v>2</v>
      </c>
      <c r="D35" s="8">
        <v>435</v>
      </c>
      <c r="G35" s="18" t="s">
        <v>112</v>
      </c>
      <c r="H35">
        <f>H23</f>
        <v>205</v>
      </c>
      <c r="T35" s="19"/>
    </row>
    <row r="36" spans="3:20" x14ac:dyDescent="0.3">
      <c r="C36" s="25" t="s">
        <v>3</v>
      </c>
      <c r="D36" s="27">
        <v>560</v>
      </c>
      <c r="G36" s="20" t="s">
        <v>116</v>
      </c>
      <c r="H36" s="21">
        <f>SUM(95,75)</f>
        <v>170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2"/>
    </row>
    <row r="37" spans="3:20" x14ac:dyDescent="0.3">
      <c r="H37">
        <f>SUM(H34:H36)</f>
        <v>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Logical Part1-Mix</vt:lpstr>
      <vt:lpstr>Logical Part2-Interpret data1</vt:lpstr>
      <vt:lpstr>Logical Part3-Interpret 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Naser Ali</dc:creator>
  <cp:lastModifiedBy>Ankit Negi</cp:lastModifiedBy>
  <dcterms:created xsi:type="dcterms:W3CDTF">2015-06-05T18:17:20Z</dcterms:created>
  <dcterms:modified xsi:type="dcterms:W3CDTF">2024-08-09T06:51:02Z</dcterms:modified>
</cp:coreProperties>
</file>