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65datascience\AnkitNegiBusn210ExcelStatistics\"/>
    </mc:Choice>
  </mc:AlternateContent>
  <xr:revisionPtr revIDLastSave="0" documentId="13_ncr:1_{A8B23730-887F-4CE7-8524-7395816E8D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ercentileQuartile (data)" sheetId="3" r:id="rId1"/>
    <sheet name="PercentileQuartile" sheetId="2" r:id="rId2"/>
    <sheet name="Sheet1" sheetId="1" r:id="rId3"/>
  </sheets>
  <definedNames>
    <definedName name="_xlpm.currTbl" hidden="1">#NAME?</definedName>
    <definedName name="_xlpm.rng" hidden="1">#NAME?</definedName>
    <definedName name="_xlpm.row" hidden="1">#NAME?</definedName>
    <definedName name="_xlpm.start" hidden="1">#NAME?</definedName>
    <definedName name="_xlpm.values" hidden="1">#NAME?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1" i="2" l="1"/>
  <c r="K80" i="2"/>
  <c r="K79" i="2"/>
  <c r="K78" i="2"/>
  <c r="G68" i="2" a="1"/>
  <c r="G68" i="2" s="1"/>
  <c r="L68" i="2" s="1"/>
  <c r="G62" i="2" a="1"/>
  <c r="G62" i="2" s="1"/>
  <c r="L62" i="2" s="1"/>
  <c r="G52" i="2"/>
  <c r="G49" i="2"/>
  <c r="I50" i="2" s="1"/>
  <c r="G46" i="2"/>
  <c r="G45" i="2"/>
  <c r="G44" i="2"/>
  <c r="G43" i="2"/>
  <c r="G42" i="2"/>
  <c r="G40" i="2"/>
  <c r="G39" i="2"/>
  <c r="K41" i="2" s="1"/>
  <c r="G38" i="2"/>
  <c r="J77" i="3"/>
  <c r="J79" i="3" s="1"/>
  <c r="L72" i="3"/>
  <c r="L71" i="3"/>
  <c r="L70" i="3"/>
  <c r="L69" i="3"/>
  <c r="L68" i="3"/>
  <c r="L66" i="3"/>
  <c r="L65" i="3"/>
  <c r="L64" i="3"/>
  <c r="L63" i="3"/>
  <c r="L62" i="3"/>
  <c r="B61" i="3" a="1"/>
  <c r="B61" i="3" s="1"/>
  <c r="F56" i="3"/>
  <c r="I50" i="3"/>
  <c r="K41" i="3"/>
  <c r="K40" i="3"/>
  <c r="K39" i="3"/>
  <c r="F38" i="3"/>
  <c r="F37" i="3"/>
  <c r="J77" i="2"/>
  <c r="J79" i="2" s="1"/>
  <c r="L72" i="2"/>
  <c r="L71" i="2"/>
  <c r="L70" i="2"/>
  <c r="L69" i="2"/>
  <c r="L66" i="2"/>
  <c r="L65" i="2"/>
  <c r="L64" i="2"/>
  <c r="L63" i="2"/>
  <c r="B61" i="2" a="1"/>
  <c r="B61" i="2" s="1"/>
  <c r="F56" i="2"/>
  <c r="F38" i="2"/>
  <c r="F37" i="2"/>
  <c r="M81" i="3"/>
  <c r="I44" i="3"/>
  <c r="R41" i="3"/>
  <c r="I52" i="3"/>
  <c r="I40" i="3"/>
  <c r="I48" i="3"/>
  <c r="R38" i="3"/>
  <c r="I46" i="3"/>
  <c r="I38" i="3"/>
  <c r="M80" i="3"/>
  <c r="I62" i="3"/>
  <c r="R43" i="3"/>
  <c r="M79" i="3"/>
  <c r="I43" i="3"/>
  <c r="R42" i="3"/>
  <c r="M78" i="3"/>
  <c r="H56" i="3"/>
  <c r="I42" i="3"/>
  <c r="R39" i="3"/>
  <c r="I49" i="3"/>
  <c r="I68" i="3"/>
  <c r="I39" i="3"/>
  <c r="I47" i="3"/>
  <c r="I45" i="3"/>
  <c r="R44" i="3"/>
  <c r="R37" i="3"/>
  <c r="M81" i="2"/>
  <c r="I44" i="2"/>
  <c r="I52" i="2"/>
  <c r="M80" i="2"/>
  <c r="I62" i="2"/>
  <c r="M78" i="2"/>
  <c r="H56" i="2"/>
  <c r="I42" i="2"/>
  <c r="I40" i="2"/>
  <c r="I49" i="2"/>
  <c r="I68" i="2"/>
  <c r="I48" i="2"/>
  <c r="I39" i="2"/>
  <c r="I47" i="2"/>
  <c r="I46" i="2"/>
  <c r="I38" i="2"/>
  <c r="I45" i="2"/>
  <c r="M79" i="2"/>
  <c r="I43" i="2"/>
  <c r="K39" i="2" l="1"/>
  <c r="K40" i="2"/>
  <c r="O51" i="3" a="1"/>
  <c r="O5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<sst xmlns="http://schemas.openxmlformats.org/spreadsheetml/2006/main" count="279" uniqueCount="127">
  <si>
    <t>Percentiles/Quartiles</t>
  </si>
  <si>
    <t>Marker that divides the sorted data set (ascending sort) and says what % are above and what % are below</t>
  </si>
  <si>
    <t>1) Percentiles</t>
  </si>
  <si>
    <t>Provides information about how the data are spread over an interval from smallest to largest value (ascending)</t>
  </si>
  <si>
    <t>A number that divides the ascending sorted data set, or marks the point in the ascending sorted list where approximately X% of the numbers are below and</t>
  </si>
  <si>
    <t>approximately 1-X% of the numbers are above the marking point. For example, on a recent exam a score of 78.75 marks the point in the ascending sorted data set,</t>
  </si>
  <si>
    <t>where 75% of the scores were below that score ands 25% of the scores were above that score.</t>
  </si>
  <si>
    <t>Use Percentiles for quantitative data without a lot of duplicates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</si>
  <si>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There is NOT just one way to calculate percentiles. Percentile calculations are estimations, this is why we use the word "approximate" when we refer to percentiles</t>
    </r>
  </si>
  <si>
    <t>In Excel use:</t>
  </si>
  <si>
    <r>
      <rPr>
        <b/>
        <sz val="11"/>
        <color theme="1"/>
        <rFont val="Calibri"/>
        <family val="2"/>
        <scheme val="minor"/>
      </rPr>
      <t>PERCENTILE.EXC</t>
    </r>
    <r>
      <rPr>
        <sz val="11"/>
        <color theme="1"/>
        <rFont val="Calibri"/>
        <family val="2"/>
        <scheme val="minor"/>
      </rPr>
      <t xml:space="preserve"> function. Function arguments: PERCENTILE.EXC(array,k) = PERCENTILE.EXC(ArrayOfNumbers, %PercentileValue)  = Number that divides the ascending sorted list.</t>
    </r>
  </si>
  <si>
    <t>The function uses formula: P%*(n+1) to get the position. If the k argument contains a 0% or 100% (min or max values), the function yields an error.</t>
  </si>
  <si>
    <t>The "EXC" in the function name indicates that the function excludes the min and max values. This is the function that the textbook uses.</t>
  </si>
  <si>
    <r>
      <rPr>
        <b/>
        <sz val="11"/>
        <color theme="1"/>
        <rFont val="Calibri"/>
        <family val="2"/>
        <scheme val="minor"/>
      </rPr>
      <t>PERCENTILE.INC</t>
    </r>
    <r>
      <rPr>
        <sz val="11"/>
        <color theme="1"/>
        <rFont val="Calibri"/>
        <family val="2"/>
        <scheme val="minor"/>
      </rPr>
      <t xml:space="preserve"> function. Function arguments: PERCENTILE.INC(array,k) = PERCENTILE.INC(ArrayOfNumbers, %PercentileValue)  = Number that divides the ascending sorted list.</t>
    </r>
  </si>
  <si>
    <t>The function uses formula: p*n+(1-p) to get the position. This function allows the k argument to contain a 0% or 100% to deliver the min or max values.</t>
  </si>
  <si>
    <t xml:space="preserve">The "INC" in the function name indicates that the function includes the min and max values. </t>
  </si>
  <si>
    <t>For big data sets, these two function deliver similar results.</t>
  </si>
  <si>
    <t>2) Quartiles</t>
  </si>
  <si>
    <t>Provides the three values that will divides the ascending sorted data set into four parts: first 25%, second 25%, third 25% and fourth 25%</t>
  </si>
  <si>
    <r>
      <rPr>
        <b/>
        <sz val="11"/>
        <color theme="1"/>
        <rFont val="Calibri"/>
        <family val="2"/>
        <scheme val="minor"/>
      </rPr>
      <t>QUARTILE.EXC</t>
    </r>
    <r>
      <rPr>
        <sz val="11"/>
        <color theme="1"/>
        <rFont val="Calibri"/>
        <family val="2"/>
        <scheme val="minor"/>
      </rPr>
      <t xml:space="preserve"> function. Function arguments: QUARTILE.EXC(array,quart) = QUARTILE.EXC(ArrayOfNumbers, 1or2or3).  The function uses formula: P%*(n+1) to get the position.</t>
    </r>
  </si>
  <si>
    <r>
      <rPr>
        <b/>
        <sz val="11"/>
        <color theme="1"/>
        <rFont val="Calibri"/>
        <family val="2"/>
        <scheme val="minor"/>
      </rPr>
      <t>QUARTILE.INC</t>
    </r>
    <r>
      <rPr>
        <sz val="11"/>
        <color theme="1"/>
        <rFont val="Calibri"/>
        <family val="2"/>
        <scheme val="minor"/>
      </rPr>
      <t xml:space="preserve"> function. Function arguments: QUARTILE.INC(array,quart) = QUARTILE.INC(ArrayOfNumbers, 0or1or2or3,or5).  The function uses formula: p*n+(1-p) to get the position.</t>
    </r>
  </si>
  <si>
    <t>The "INC" in the function name indicates that the function includes the min and max values. To deliver the Five Number Summary, use the formula:</t>
  </si>
  <si>
    <t>=QUARTILE.INC(ArrayOfNumbers, {1;2;3;4;5}) to display the numbers vertically, or =QUARTILE.INC(ArrayOfNumbers, {1,2,3,4,5}) to display the numbers horizontally.</t>
  </si>
  <si>
    <t>3) Percentile Rank</t>
  </si>
  <si>
    <t>PERCENTRANK.EXC and PERCENTRANK.INC opposite of PERCENTILE.EXC and PERCENTILE.INC.</t>
  </si>
  <si>
    <t>Whereas PERCENTILE functions calculates the marker value when you give it a % Percentile Value, PERCENTRANK functions calculates % Percentile Value when you give it a value.</t>
  </si>
  <si>
    <t>4) Rank</t>
  </si>
  <si>
    <t>Counting, 1st, 2nd, 3rd for "Biggest to Smallest" or "Smallest to Biggest"</t>
  </si>
  <si>
    <r>
      <rPr>
        <b/>
        <sz val="11"/>
        <color theme="1"/>
        <rFont val="Calibri"/>
        <family val="2"/>
        <scheme val="minor"/>
      </rPr>
      <t>In Excel use the functions:</t>
    </r>
    <r>
      <rPr>
        <sz val="11"/>
        <color theme="1"/>
        <rFont val="Calibri"/>
        <family val="2"/>
        <scheme val="minor"/>
      </rPr>
      <t xml:space="preserve"> RANK.AVG (ties get an average of the ranks) or RANK.EQ (ties all get the same rank)</t>
    </r>
  </si>
  <si>
    <t>Percentile:</t>
  </si>
  <si>
    <t xml:space="preserve">1) </t>
  </si>
  <si>
    <t>No.</t>
  </si>
  <si>
    <t>Name</t>
  </si>
  <si>
    <t>Interview Exam Scores</t>
  </si>
  <si>
    <t>Your Interview Exam Scores</t>
  </si>
  <si>
    <t>Marker that divides the sorted data set (ascending sort) and says:</t>
  </si>
  <si>
    <t>PERCENTILE.EXC Formula for position = P%*(n+1)</t>
  </si>
  <si>
    <t>Jo</t>
  </si>
  <si>
    <t>about what % are above and about what % are below that marker</t>
  </si>
  <si>
    <t>Position</t>
  </si>
  <si>
    <t>Don</t>
  </si>
  <si>
    <t>Fractional distance through interval</t>
  </si>
  <si>
    <t>Bob</t>
  </si>
  <si>
    <t>Min Score to get interview</t>
  </si>
  <si>
    <t>Percentile Marker</t>
  </si>
  <si>
    <t>Minny</t>
  </si>
  <si>
    <t>Gigi</t>
  </si>
  <si>
    <t>PERCENTILE.INC Formula for position = P%*n+(1-P%)</t>
  </si>
  <si>
    <t>Lim</t>
  </si>
  <si>
    <t>50% Marker</t>
  </si>
  <si>
    <t>half</t>
  </si>
  <si>
    <t>Chris</t>
  </si>
  <si>
    <t>Shelia</t>
  </si>
  <si>
    <t>Dino</t>
  </si>
  <si>
    <t>Fran</t>
  </si>
  <si>
    <t>Homer</t>
  </si>
  <si>
    <t>Tina</t>
  </si>
  <si>
    <t>If your score was:</t>
  </si>
  <si>
    <t>Sue</t>
  </si>
  <si>
    <t>What Percentile are you?</t>
  </si>
  <si>
    <t>Sioux</t>
  </si>
  <si>
    <t>Functions used in Video:</t>
  </si>
  <si>
    <t>Chin</t>
  </si>
  <si>
    <t>Luong</t>
  </si>
  <si>
    <t>What is your rank?</t>
  </si>
  <si>
    <t>* Averages if there is a tie</t>
  </si>
  <si>
    <t>Your Name</t>
  </si>
  <si>
    <t>Chantel</t>
  </si>
  <si>
    <t>Samuel</t>
  </si>
  <si>
    <t>16/21</t>
  </si>
  <si>
    <t>Mims</t>
  </si>
  <si>
    <t>Tyrone</t>
  </si>
  <si>
    <t>CPA Scores</t>
  </si>
  <si>
    <t>Five Number Summary:</t>
  </si>
  <si>
    <t>Min</t>
  </si>
  <si>
    <t>Quartile 1</t>
  </si>
  <si>
    <t>Quartile 2</t>
  </si>
  <si>
    <t>Quartile 3</t>
  </si>
  <si>
    <t>Max</t>
  </si>
  <si>
    <t>Sales Example:</t>
  </si>
  <si>
    <t>Quarter</t>
  </si>
  <si>
    <t>Sales</t>
  </si>
  <si>
    <t>Q1, 2022 Sales</t>
  </si>
  <si>
    <t>Q1, 2011</t>
  </si>
  <si>
    <t>Q2, 2011</t>
  </si>
  <si>
    <t>Count = n</t>
  </si>
  <si>
    <t>Q3, 2011</t>
  </si>
  <si>
    <t>Q4, 2011</t>
  </si>
  <si>
    <t>Rank</t>
  </si>
  <si>
    <t>Q1, 2012</t>
  </si>
  <si>
    <t>Percentile Rank</t>
  </si>
  <si>
    <t>Q2, 2012</t>
  </si>
  <si>
    <t>Q3, 2012</t>
  </si>
  <si>
    <t>Q4, 2012</t>
  </si>
  <si>
    <t>Q1, 2013</t>
  </si>
  <si>
    <t>Q2, 2013</t>
  </si>
  <si>
    <t>Q3, 2013</t>
  </si>
  <si>
    <t>Q4, 2013</t>
  </si>
  <si>
    <t>Q1, 2014</t>
  </si>
  <si>
    <t>Q2, 2014</t>
  </si>
  <si>
    <t>Q3, 2014</t>
  </si>
  <si>
    <t>Q4, 2014</t>
  </si>
  <si>
    <t>Q1, 2015</t>
  </si>
  <si>
    <t>Q2, 2015</t>
  </si>
  <si>
    <t>Q3, 2015</t>
  </si>
  <si>
    <t>Q4, 2015</t>
  </si>
  <si>
    <t>Q1, 2016</t>
  </si>
  <si>
    <t>Q2, 2016</t>
  </si>
  <si>
    <t>Q3, 2016</t>
  </si>
  <si>
    <t>Q4, 2016</t>
  </si>
  <si>
    <t>Q1, 2018</t>
  </si>
  <si>
    <t>Q2, 2018</t>
  </si>
  <si>
    <t>Q3, 2018</t>
  </si>
  <si>
    <t>Q4, 2018</t>
  </si>
  <si>
    <t>Q1, 2019</t>
  </si>
  <si>
    <t>Q2, 2019</t>
  </si>
  <si>
    <t>Q3, 2019</t>
  </si>
  <si>
    <t>Q4, 2019</t>
  </si>
  <si>
    <t>Q1, 2020</t>
  </si>
  <si>
    <t>Q2, 2020</t>
  </si>
  <si>
    <t>Q3, 2020</t>
  </si>
  <si>
    <t>Q4, 2020</t>
  </si>
  <si>
    <t>Q1, 2021</t>
  </si>
  <si>
    <t>Q2, 2021</t>
  </si>
  <si>
    <t>Q3, 2021</t>
  </si>
  <si>
    <t>Q4, 2021</t>
  </si>
  <si>
    <t>Q1,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</si>
</sst>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2" fillId="0" borderId="5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0" fillId="0" borderId="5" xfId="0" applyBorder="1" applyAlignment="1">
      <alignment horizontal="left" indent="4"/>
    </xf>
    <xf numFmtId="0" fontId="0" fillId="0" borderId="6" xfId="0" applyBorder="1" applyAlignment="1">
      <alignment horizontal="left" indent="4"/>
    </xf>
    <xf numFmtId="0" fontId="0" fillId="0" borderId="5" xfId="0" quotePrefix="1" applyBorder="1" applyAlignment="1">
      <alignment horizontal="left" indent="4"/>
    </xf>
    <xf numFmtId="0" fontId="0" fillId="0" borderId="6" xfId="0" quotePrefix="1" applyBorder="1" applyAlignment="1">
      <alignment horizontal="left" indent="4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0" xfId="0" applyFont="1"/>
    <xf numFmtId="0" fontId="3" fillId="3" borderId="16" xfId="0" applyFont="1" applyFill="1" applyBorder="1"/>
    <xf numFmtId="0" fontId="0" fillId="0" borderId="17" xfId="0" applyBorder="1"/>
    <xf numFmtId="0" fontId="0" fillId="2" borderId="5" xfId="0" applyFill="1" applyBorder="1"/>
    <xf numFmtId="0" fontId="0" fillId="2" borderId="0" xfId="0" applyFill="1"/>
    <xf numFmtId="0" fontId="0" fillId="2" borderId="18" xfId="0" applyFill="1" applyBorder="1"/>
    <xf numFmtId="0" fontId="0" fillId="0" borderId="19" xfId="0" applyBorder="1"/>
    <xf numFmtId="9" fontId="0" fillId="0" borderId="17" xfId="0" applyNumberFormat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4" borderId="16" xfId="0" applyFill="1" applyBorder="1"/>
    <xf numFmtId="0" fontId="0" fillId="0" borderId="16" xfId="0" applyBorder="1"/>
    <xf numFmtId="0" fontId="0" fillId="4" borderId="17" xfId="0" applyFill="1" applyBorder="1"/>
    <xf numFmtId="0" fontId="1" fillId="0" borderId="0" xfId="0" applyFont="1"/>
    <xf numFmtId="9" fontId="0" fillId="0" borderId="16" xfId="0" applyNumberFormat="1" applyBorder="1"/>
    <xf numFmtId="0" fontId="3" fillId="3" borderId="0" xfId="0" applyFont="1" applyFill="1"/>
    <xf numFmtId="0" fontId="1" fillId="0" borderId="0" xfId="0" applyFont="1" applyAlignment="1">
      <alignment horizontal="left" indent="2"/>
    </xf>
    <xf numFmtId="0" fontId="0" fillId="0" borderId="23" xfId="0" applyBorder="1"/>
    <xf numFmtId="0" fontId="3" fillId="3" borderId="16" xfId="0" applyFont="1" applyFill="1" applyBorder="1" applyAlignment="1">
      <alignment wrapText="1"/>
    </xf>
    <xf numFmtId="0" fontId="2" fillId="5" borderId="0" xfId="0" applyFont="1" applyFill="1"/>
    <xf numFmtId="0" fontId="0" fillId="5" borderId="0" xfId="0" applyFill="1"/>
    <xf numFmtId="0" fontId="3" fillId="3" borderId="22" xfId="0" applyFont="1" applyFill="1" applyBorder="1"/>
    <xf numFmtId="0" fontId="3" fillId="3" borderId="20" xfId="0" applyFont="1" applyFill="1" applyBorder="1"/>
    <xf numFmtId="4" fontId="0" fillId="0" borderId="16" xfId="0" applyNumberFormat="1" applyBorder="1"/>
    <xf numFmtId="4" fontId="0" fillId="0" borderId="24" xfId="0" applyNumberFormat="1" applyBorder="1"/>
    <xf numFmtId="4" fontId="0" fillId="4" borderId="17" xfId="0" applyNumberFormat="1" applyFill="1" applyBorder="1"/>
    <xf numFmtId="0" fontId="0" fillId="0" borderId="15" xfId="0" applyBorder="1"/>
    <xf numFmtId="4" fontId="0" fillId="0" borderId="13" xfId="0" applyNumberFormat="1" applyBorder="1"/>
  </cellXfs>
  <cellStyles count="1">
    <cellStyle name="Normal" xfId="0" builtinId="0"/>
  </cellStyles>
  <dxfs count="28"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4628D1-FD11-4518-BB28-68C78BCF2C56}" name="fSales3" displayName="fSales3" ref="G76:H117" totalsRowShown="0" headerRowDxfId="5" headerRowBorderDxfId="3" tableBorderDxfId="4" totalsRowBorderDxfId="2">
  <autoFilter ref="G76:H117" xr:uid="{9716EFFE-BAE5-4852-A0E3-E22F2CBE572D}"/>
  <tableColumns count="2">
    <tableColumn id="1" xr3:uid="{CB62DC0E-0868-44F2-8A12-380904B148C9}" name="Quarter" dataDxfId="1"/>
    <tableColumn id="2" xr3:uid="{ED7B531C-04FC-4D8E-88F5-299F0DC22E43}" name="Sal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B14A1-90E5-419E-8E6F-6C504DCDB2C8}" name="fSales" displayName="fSales" ref="G76:H117" totalsRowShown="0" headerRowDxfId="19" headerRowBorderDxfId="17" tableBorderDxfId="18" totalsRowBorderDxfId="16">
  <autoFilter ref="G76:H117" xr:uid="{9716EFFE-BAE5-4852-A0E3-E22F2CBE572D}"/>
  <tableColumns count="2">
    <tableColumn id="1" xr3:uid="{DED134CE-E2B9-494C-8819-C29DC791EFA7}" name="Quarter" dataDxfId="15"/>
    <tableColumn id="2" xr3:uid="{9CE9DF86-9B55-4C47-BDCC-1AE0ED1DFF9D}" name="Sale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387A-44B1-4FAF-A81C-1EBF9EF83D7B}">
  <dimension ref="A2:T550"/>
  <sheetViews>
    <sheetView topLeftCell="A28" zoomScale="96" zoomScaleNormal="96" workbookViewId="0">
      <selection activeCell="I44" sqref="I44"/>
    </sheetView>
  </sheetViews>
  <sheetFormatPr defaultRowHeight="14.4" x14ac:dyDescent="0.3"/>
  <cols>
    <col min="1" max="2" width="5" customWidth="1"/>
    <col min="3" max="3" width="10.88671875" customWidth="1"/>
    <col min="4" max="4" width="22.5546875" customWidth="1"/>
    <col min="5" max="5" width="6" customWidth="1"/>
    <col min="6" max="6" width="34.44140625" customWidth="1"/>
    <col min="7" max="7" width="10.44140625" customWidth="1"/>
    <col min="8" max="8" width="11.5546875" customWidth="1"/>
    <col min="9" max="9" width="9.109375" customWidth="1"/>
    <col min="10" max="10" width="27.88671875" customWidth="1"/>
    <col min="11" max="11" width="11.5546875" customWidth="1"/>
    <col min="12" max="12" width="9.109375" customWidth="1"/>
    <col min="13" max="13" width="18.44140625" customWidth="1"/>
    <col min="14" max="14" width="9.109375" customWidth="1"/>
    <col min="15" max="15" width="33.109375" customWidth="1"/>
    <col min="20" max="20" width="25.6640625" customWidth="1"/>
  </cols>
  <sheetData>
    <row r="2" spans="2:20" x14ac:dyDescent="0.3">
      <c r="B2" s="1" t="s">
        <v>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spans="2:20" x14ac:dyDescent="0.3">
      <c r="B3" s="5" t="s">
        <v>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2:20" x14ac:dyDescent="0.3">
      <c r="B4" s="9" t="s">
        <v>2</v>
      </c>
      <c r="C4" s="10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2:20" x14ac:dyDescent="0.3">
      <c r="B5" s="11" t="s">
        <v>3</v>
      </c>
      <c r="C5" s="12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 spans="2:20" x14ac:dyDescent="0.3">
      <c r="B6" s="11" t="s">
        <v>4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2:20" x14ac:dyDescent="0.3">
      <c r="B7" s="13" t="s">
        <v>5</v>
      </c>
      <c r="C7" s="1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</row>
    <row r="8" spans="2:20" x14ac:dyDescent="0.3">
      <c r="B8" s="13" t="s">
        <v>6</v>
      </c>
      <c r="C8" s="1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2:20" x14ac:dyDescent="0.3">
      <c r="B9" s="11" t="s">
        <v>7</v>
      </c>
      <c r="C9" s="1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 x14ac:dyDescent="0.3">
      <c r="B10" s="11" t="s">
        <v>8</v>
      </c>
      <c r="C10" s="12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2:20" x14ac:dyDescent="0.3">
      <c r="B11" s="15" t="s">
        <v>9</v>
      </c>
      <c r="C11" s="1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</row>
    <row r="12" spans="2:20" x14ac:dyDescent="0.3">
      <c r="B12" s="13" t="s">
        <v>10</v>
      </c>
      <c r="C12" s="1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2:20" x14ac:dyDescent="0.3">
      <c r="B13" s="17" t="s">
        <v>11</v>
      </c>
      <c r="C13" s="1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</row>
    <row r="14" spans="2:20" x14ac:dyDescent="0.3">
      <c r="B14" s="17" t="s">
        <v>12</v>
      </c>
      <c r="C14" s="1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</row>
    <row r="15" spans="2:20" x14ac:dyDescent="0.3">
      <c r="B15" s="13" t="s">
        <v>13</v>
      </c>
      <c r="C15" s="1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</row>
    <row r="16" spans="2:20" x14ac:dyDescent="0.3">
      <c r="B16" s="17" t="s">
        <v>14</v>
      </c>
      <c r="C16" s="1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</row>
    <row r="17" spans="2:20" x14ac:dyDescent="0.3">
      <c r="B17" s="17" t="s">
        <v>15</v>
      </c>
      <c r="C17" s="1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</row>
    <row r="18" spans="2:20" x14ac:dyDescent="0.3">
      <c r="B18" s="13" t="s">
        <v>16</v>
      </c>
      <c r="C18" s="1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2:20" x14ac:dyDescent="0.3">
      <c r="B19" s="9" t="s">
        <v>17</v>
      </c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</row>
    <row r="20" spans="2:20" x14ac:dyDescent="0.3">
      <c r="B20" s="11" t="s">
        <v>18</v>
      </c>
      <c r="C20" s="12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</row>
    <row r="21" spans="2:20" x14ac:dyDescent="0.3">
      <c r="B21" s="15" t="s">
        <v>9</v>
      </c>
      <c r="C21" s="1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</row>
    <row r="22" spans="2:20" x14ac:dyDescent="0.3">
      <c r="B22" s="13" t="s">
        <v>19</v>
      </c>
      <c r="C22" s="1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</row>
    <row r="23" spans="2:20" x14ac:dyDescent="0.3">
      <c r="B23" s="17" t="s">
        <v>12</v>
      </c>
      <c r="C23" s="1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</row>
    <row r="24" spans="2:20" x14ac:dyDescent="0.3">
      <c r="B24" s="13" t="s">
        <v>20</v>
      </c>
      <c r="C24" s="1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</row>
    <row r="25" spans="2:20" x14ac:dyDescent="0.3">
      <c r="B25" s="17" t="s">
        <v>21</v>
      </c>
      <c r="C25" s="1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</row>
    <row r="26" spans="2:20" x14ac:dyDescent="0.3">
      <c r="B26" s="19" t="s">
        <v>22</v>
      </c>
      <c r="C26" s="2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/>
    </row>
    <row r="27" spans="2:20" x14ac:dyDescent="0.3">
      <c r="B27" s="9" t="s">
        <v>23</v>
      </c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</row>
    <row r="28" spans="2:20" x14ac:dyDescent="0.3">
      <c r="B28" s="11" t="s">
        <v>24</v>
      </c>
      <c r="C28" s="12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</row>
    <row r="29" spans="2:20" x14ac:dyDescent="0.3">
      <c r="B29" s="11" t="s">
        <v>25</v>
      </c>
      <c r="C29" s="12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</row>
    <row r="30" spans="2:20" x14ac:dyDescent="0.3">
      <c r="B30" s="9" t="s">
        <v>26</v>
      </c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</row>
    <row r="31" spans="2:20" x14ac:dyDescent="0.3">
      <c r="B31" s="11" t="s">
        <v>27</v>
      </c>
      <c r="C31" s="12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8"/>
    </row>
    <row r="32" spans="2:20" x14ac:dyDescent="0.3">
      <c r="B32" s="11" t="s">
        <v>28</v>
      </c>
      <c r="C32" s="12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</row>
    <row r="33" spans="1:20" x14ac:dyDescent="0.3">
      <c r="B33" s="21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</row>
    <row r="35" spans="1:20" x14ac:dyDescent="0.3">
      <c r="I35" s="25" t="s">
        <v>29</v>
      </c>
      <c r="J35" s="26"/>
      <c r="K35" s="26"/>
      <c r="L35" s="26"/>
      <c r="M35" s="27"/>
    </row>
    <row r="36" spans="1:20" x14ac:dyDescent="0.3">
      <c r="A36" s="28" t="s">
        <v>30</v>
      </c>
      <c r="B36" s="29" t="s">
        <v>31</v>
      </c>
      <c r="C36" s="29" t="s">
        <v>32</v>
      </c>
      <c r="D36" s="29" t="s">
        <v>33</v>
      </c>
      <c r="F36" s="29" t="s">
        <v>34</v>
      </c>
      <c r="G36" s="30">
        <v>85</v>
      </c>
      <c r="I36" s="31" t="s">
        <v>35</v>
      </c>
      <c r="J36" s="32"/>
      <c r="K36" s="32"/>
      <c r="L36" s="32"/>
      <c r="M36" s="33"/>
      <c r="O36" t="s">
        <v>36</v>
      </c>
    </row>
    <row r="37" spans="1:20" x14ac:dyDescent="0.3">
      <c r="B37" s="34">
        <v>1</v>
      </c>
      <c r="C37" s="34" t="s">
        <v>37</v>
      </c>
      <c r="D37" s="34">
        <v>31</v>
      </c>
      <c r="F37" s="29" t="str">
        <f>"Above "&amp;TEXT(G37,"0%")&amp;" percentile gets interview"</f>
        <v>Above 75% percentile gets interview</v>
      </c>
      <c r="G37" s="35">
        <v>0.75</v>
      </c>
      <c r="I37" s="36" t="s">
        <v>38</v>
      </c>
      <c r="J37" s="37"/>
      <c r="K37" s="37"/>
      <c r="L37" s="37"/>
      <c r="M37" s="38"/>
      <c r="O37" s="29" t="s">
        <v>39</v>
      </c>
      <c r="P37" s="39"/>
      <c r="R37" t="str">
        <f t="shared" ref="R37:R44" ca="1" si="0">_xlfn.IFNA("Cell "&amp;ADDRESS(ROW(P37),COLUMN(P37),4)&amp;": "&amp;_xlfn.FORMULATEXT(P37),"")</f>
        <v/>
      </c>
    </row>
    <row r="38" spans="1:20" x14ac:dyDescent="0.3">
      <c r="B38" s="40">
        <v>2</v>
      </c>
      <c r="C38" s="40" t="s">
        <v>40</v>
      </c>
      <c r="D38" s="40">
        <v>47</v>
      </c>
      <c r="F38" s="29" t="str">
        <f>"Number "&amp;D36</f>
        <v>Number Interview Exam Scores</v>
      </c>
      <c r="G38" s="41"/>
      <c r="I38" t="str">
        <f ca="1">_xlfn.IFNA("Cell "&amp;ADDRESS(ROW(G38),COLUMN(G38),4)&amp;": "&amp;_xlfn.FORMULATEXT(G38),"")</f>
        <v/>
      </c>
      <c r="O38" s="29" t="s">
        <v>41</v>
      </c>
      <c r="P38" s="39"/>
      <c r="R38" t="str">
        <f t="shared" ca="1" si="0"/>
        <v/>
      </c>
    </row>
    <row r="39" spans="1:20" x14ac:dyDescent="0.3">
      <c r="B39" s="34">
        <v>3</v>
      </c>
      <c r="C39" s="40" t="s">
        <v>42</v>
      </c>
      <c r="D39" s="40">
        <v>54</v>
      </c>
      <c r="F39" s="29" t="s">
        <v>43</v>
      </c>
      <c r="G39" s="41"/>
      <c r="I39" t="str">
        <f ca="1">_xlfn.IFNA("Cell "&amp;ADDRESS(ROW(G39),COLUMN(G39),4)&amp;": "&amp;_xlfn.FORMULATEXT(G39),"")</f>
        <v/>
      </c>
      <c r="K39" s="42" t="str">
        <f>IF(ISNUMBER(G39),"&lt;&lt;== "&amp;G39&amp;" marks the point at which approx. ","")</f>
        <v/>
      </c>
      <c r="O39" s="29" t="s">
        <v>44</v>
      </c>
      <c r="P39" s="39"/>
      <c r="R39" t="str">
        <f t="shared" ca="1" si="0"/>
        <v/>
      </c>
    </row>
    <row r="40" spans="1:20" x14ac:dyDescent="0.3">
      <c r="B40" s="40">
        <v>4</v>
      </c>
      <c r="C40" s="40" t="s">
        <v>45</v>
      </c>
      <c r="D40" s="40">
        <v>55</v>
      </c>
      <c r="F40" s="29" t="s">
        <v>43</v>
      </c>
      <c r="G40" s="41"/>
      <c r="I40" t="str">
        <f ca="1">_xlfn.IFNA("Cell "&amp;ADDRESS(ROW(G40),COLUMN(G40),4)&amp;": "&amp;_xlfn.FORMULATEXT(G40),"")</f>
        <v/>
      </c>
      <c r="K40" s="42" t="str">
        <f>IF(ISNUMBER(G39),"        approx. "&amp;TEXT(G37,"0.00%")&amp;" of the values are below  and","")</f>
        <v/>
      </c>
    </row>
    <row r="41" spans="1:20" x14ac:dyDescent="0.3">
      <c r="B41" s="34">
        <v>5</v>
      </c>
      <c r="C41" s="40" t="s">
        <v>46</v>
      </c>
      <c r="D41" s="40">
        <v>57</v>
      </c>
      <c r="K41" s="42" t="str">
        <f>IF(ISNUMBER(G39),"        approx. "&amp;TEXT(1-G37,"0.00%")&amp;" of the values are above.","")</f>
        <v/>
      </c>
      <c r="O41" t="s">
        <v>47</v>
      </c>
      <c r="R41" t="str">
        <f t="shared" ca="1" si="0"/>
        <v/>
      </c>
    </row>
    <row r="42" spans="1:20" x14ac:dyDescent="0.3">
      <c r="B42" s="40">
        <v>6</v>
      </c>
      <c r="C42" s="40" t="s">
        <v>48</v>
      </c>
      <c r="D42" s="40">
        <v>58</v>
      </c>
      <c r="F42" s="29" t="s">
        <v>49</v>
      </c>
      <c r="G42" s="41"/>
      <c r="I42" t="str">
        <f t="shared" ref="I42:I49" ca="1" si="1">_xlfn.IFNA("Cell "&amp;ADDRESS(ROW(G42),COLUMN(G42),4)&amp;": "&amp;_xlfn.FORMULATEXT(G42),"")</f>
        <v/>
      </c>
      <c r="K42" s="29" t="s">
        <v>50</v>
      </c>
      <c r="O42" s="29" t="s">
        <v>39</v>
      </c>
      <c r="P42" s="39"/>
      <c r="R42" t="str">
        <f t="shared" ca="1" si="0"/>
        <v/>
      </c>
    </row>
    <row r="43" spans="1:20" x14ac:dyDescent="0.3">
      <c r="B43" s="34">
        <v>7</v>
      </c>
      <c r="C43" s="40" t="s">
        <v>51</v>
      </c>
      <c r="D43" s="40">
        <v>60</v>
      </c>
      <c r="F43" s="29" t="s">
        <v>49</v>
      </c>
      <c r="G43" s="41"/>
      <c r="I43" t="str">
        <f t="shared" ca="1" si="1"/>
        <v/>
      </c>
      <c r="K43" s="43">
        <v>0.5</v>
      </c>
      <c r="O43" s="29" t="s">
        <v>41</v>
      </c>
      <c r="P43" s="39"/>
      <c r="R43" t="str">
        <f t="shared" ca="1" si="0"/>
        <v/>
      </c>
    </row>
    <row r="44" spans="1:20" x14ac:dyDescent="0.3">
      <c r="B44" s="40">
        <v>8</v>
      </c>
      <c r="C44" s="40" t="s">
        <v>52</v>
      </c>
      <c r="D44" s="40">
        <v>61</v>
      </c>
      <c r="F44" s="29" t="s">
        <v>49</v>
      </c>
      <c r="G44" s="41"/>
      <c r="I44" t="str">
        <f t="shared" ca="1" si="1"/>
        <v/>
      </c>
      <c r="K44" s="43">
        <v>0.5</v>
      </c>
      <c r="O44" s="29" t="s">
        <v>44</v>
      </c>
      <c r="P44" s="39"/>
      <c r="R44" t="str">
        <f t="shared" ca="1" si="0"/>
        <v/>
      </c>
    </row>
    <row r="45" spans="1:20" x14ac:dyDescent="0.3">
      <c r="B45" s="34">
        <v>9</v>
      </c>
      <c r="C45" s="40" t="s">
        <v>53</v>
      </c>
      <c r="D45" s="40">
        <v>63</v>
      </c>
      <c r="F45" s="29" t="s">
        <v>49</v>
      </c>
      <c r="G45" s="41"/>
      <c r="I45" t="str">
        <f t="shared" ca="1" si="1"/>
        <v/>
      </c>
      <c r="K45" s="40">
        <v>2</v>
      </c>
    </row>
    <row r="46" spans="1:20" x14ac:dyDescent="0.3">
      <c r="B46" s="40">
        <v>10</v>
      </c>
      <c r="C46" s="40" t="s">
        <v>54</v>
      </c>
      <c r="D46" s="40">
        <v>67</v>
      </c>
      <c r="F46" s="29" t="s">
        <v>49</v>
      </c>
      <c r="G46" s="41"/>
      <c r="I46" t="str">
        <f t="shared" ca="1" si="1"/>
        <v/>
      </c>
      <c r="K46" s="40">
        <v>2</v>
      </c>
    </row>
    <row r="47" spans="1:20" x14ac:dyDescent="0.3">
      <c r="B47" s="34">
        <v>11</v>
      </c>
      <c r="C47" s="40" t="s">
        <v>55</v>
      </c>
      <c r="D47" s="40">
        <v>68</v>
      </c>
      <c r="I47" t="str">
        <f t="shared" ca="1" si="1"/>
        <v/>
      </c>
    </row>
    <row r="48" spans="1:20" x14ac:dyDescent="0.3">
      <c r="B48" s="40">
        <v>12</v>
      </c>
      <c r="C48" s="40" t="s">
        <v>56</v>
      </c>
      <c r="D48" s="40">
        <v>69</v>
      </c>
      <c r="F48" s="44" t="s">
        <v>57</v>
      </c>
      <c r="G48" s="40">
        <v>90</v>
      </c>
      <c r="I48" t="str">
        <f t="shared" ca="1" si="1"/>
        <v/>
      </c>
    </row>
    <row r="49" spans="2:15" x14ac:dyDescent="0.3">
      <c r="B49" s="34">
        <v>13</v>
      </c>
      <c r="C49" s="40" t="s">
        <v>58</v>
      </c>
      <c r="D49" s="40">
        <v>72</v>
      </c>
      <c r="F49" s="44" t="s">
        <v>59</v>
      </c>
      <c r="G49" s="39"/>
      <c r="I49" t="str">
        <f t="shared" ca="1" si="1"/>
        <v/>
      </c>
    </row>
    <row r="50" spans="2:15" x14ac:dyDescent="0.3">
      <c r="B50" s="40">
        <v>14</v>
      </c>
      <c r="C50" s="40" t="s">
        <v>60</v>
      </c>
      <c r="D50" s="40">
        <v>76</v>
      </c>
      <c r="I50" s="45" t="str">
        <f>IF(_xlfn.ISFORMULA(G49),"Approximately "&amp;TEXT(G49,"0.00%")&amp;" of scores below you and "&amp;TEXT(1-G49,"0.00%")&amp;" of the values above you.","")</f>
        <v/>
      </c>
      <c r="O50" s="28" t="s">
        <v>61</v>
      </c>
    </row>
    <row r="51" spans="2:15" x14ac:dyDescent="0.3">
      <c r="B51" s="34">
        <v>15</v>
      </c>
      <c r="C51" s="40" t="s">
        <v>62</v>
      </c>
      <c r="D51" s="40">
        <v>78</v>
      </c>
      <c r="F51" s="44" t="s">
        <v>57</v>
      </c>
      <c r="G51" s="40">
        <v>85</v>
      </c>
      <c r="O51" t="e" cm="1" vm="1">
        <f t="array" aca="1" ref="O51" ca="1">_xlfn.LET(_xlpm.r,I38:I68,_xlpm.c,REPLACE(_xlpm.r,1,SEARCH("=",_xlpm.r),""),_xlpm.f,_xlfn.UNIQUE(LEFT(_xlpm.c,SEARCH("(",_xlpm.c)-1)),_xlfn.ARRAYTOTEXT(_xlfn._xlws.FILTER(_xlpm.f,NOT(ISERR(_xlpm.f)))))</f>
        <v>#VALUE!</v>
      </c>
    </row>
    <row r="52" spans="2:15" x14ac:dyDescent="0.3">
      <c r="B52" s="40">
        <v>16</v>
      </c>
      <c r="C52" s="46" t="s">
        <v>63</v>
      </c>
      <c r="D52" s="40">
        <v>84</v>
      </c>
      <c r="F52" s="44" t="s">
        <v>64</v>
      </c>
      <c r="G52" s="39"/>
      <c r="I52" t="str">
        <f t="shared" ref="I52" ca="1" si="2">_xlfn.IFNA("Cell "&amp;ADDRESS(ROW(G52),COLUMN(G52),4)&amp;": "&amp;_xlfn.FORMULATEXT(G52),"")</f>
        <v/>
      </c>
      <c r="K52" t="s">
        <v>65</v>
      </c>
    </row>
    <row r="53" spans="2:15" x14ac:dyDescent="0.3">
      <c r="B53" s="34">
        <v>17</v>
      </c>
      <c r="C53" s="40" t="s">
        <v>66</v>
      </c>
      <c r="D53" s="40">
        <v>85</v>
      </c>
    </row>
    <row r="54" spans="2:15" x14ac:dyDescent="0.3">
      <c r="B54" s="40">
        <v>18</v>
      </c>
      <c r="C54" s="40" t="s">
        <v>67</v>
      </c>
      <c r="D54" s="40">
        <v>89</v>
      </c>
    </row>
    <row r="55" spans="2:15" x14ac:dyDescent="0.3">
      <c r="B55" s="34">
        <v>19</v>
      </c>
      <c r="C55" s="40" t="s">
        <v>68</v>
      </c>
      <c r="D55" s="40">
        <v>91</v>
      </c>
      <c r="F55" s="44" t="s">
        <v>69</v>
      </c>
    </row>
    <row r="56" spans="2:15" x14ac:dyDescent="0.3">
      <c r="B56" s="40">
        <v>20</v>
      </c>
      <c r="C56" s="40" t="s">
        <v>70</v>
      </c>
      <c r="D56" s="40">
        <v>93</v>
      </c>
      <c r="F56" s="39">
        <f>16/21</f>
        <v>0.76190476190476186</v>
      </c>
      <c r="H56" t="str">
        <f t="shared" ref="H56" ca="1" si="3">_xlfn.IFNA("Cell "&amp;ADDRESS(ROW(F56),COLUMN(F56),4)&amp;": "&amp;_xlfn.FORMULATEXT(F56),"")</f>
        <v>Cell F56: =16/21</v>
      </c>
    </row>
    <row r="57" spans="2:15" x14ac:dyDescent="0.3">
      <c r="B57" s="34">
        <v>21</v>
      </c>
      <c r="C57" s="40" t="s">
        <v>71</v>
      </c>
      <c r="D57" s="40">
        <v>95</v>
      </c>
    </row>
    <row r="60" spans="2:15" x14ac:dyDescent="0.3">
      <c r="B60" s="29" t="s">
        <v>31</v>
      </c>
      <c r="C60" s="47" t="s">
        <v>72</v>
      </c>
      <c r="E60" s="28" t="s">
        <v>73</v>
      </c>
    </row>
    <row r="61" spans="2:15" x14ac:dyDescent="0.3">
      <c r="B61" s="40" cm="1">
        <f t="array" ref="B61:B550">_xlfn.SEQUENCE(ROWS(C61:C550))</f>
        <v>1</v>
      </c>
      <c r="C61" s="40">
        <v>1</v>
      </c>
    </row>
    <row r="62" spans="2:15" x14ac:dyDescent="0.3">
      <c r="B62" s="40">
        <v>2</v>
      </c>
      <c r="C62" s="40">
        <v>1</v>
      </c>
      <c r="E62" s="40">
        <v>0</v>
      </c>
      <c r="F62" s="44" t="s">
        <v>74</v>
      </c>
      <c r="G62" s="39"/>
      <c r="I62" t="str">
        <f t="shared" ref="I62" ca="1" si="4">_xlfn.IFNA(_xlfn.FORMULATEXT(G62),"")</f>
        <v/>
      </c>
      <c r="L62" t="str">
        <f>G62&amp;" is min score"</f>
        <v xml:space="preserve"> is min score</v>
      </c>
    </row>
    <row r="63" spans="2:15" x14ac:dyDescent="0.3">
      <c r="B63" s="40">
        <v>3</v>
      </c>
      <c r="C63" s="40">
        <v>2</v>
      </c>
      <c r="E63" s="40">
        <v>1</v>
      </c>
      <c r="F63" s="44" t="s">
        <v>75</v>
      </c>
      <c r="G63" s="39"/>
      <c r="L63" t="str">
        <f>"Approximately "&amp;TEXT(E69,"0%")&amp;" of scores are below "&amp;G63&amp;" and "&amp;TEXT(1-E69,"0%")&amp;" are above"</f>
        <v>Approximately 25% of scores are below  and 75% are above</v>
      </c>
    </row>
    <row r="64" spans="2:15" x14ac:dyDescent="0.3">
      <c r="B64" s="40">
        <v>4</v>
      </c>
      <c r="C64" s="40">
        <v>2</v>
      </c>
      <c r="E64" s="40">
        <v>2</v>
      </c>
      <c r="F64" s="44" t="s">
        <v>76</v>
      </c>
      <c r="G64" s="39"/>
      <c r="L64" t="str">
        <f t="shared" ref="L64:L65" si="5">"Approximately "&amp;TEXT(E70,"0%")&amp;" of scores are below "&amp;G64&amp;" and "&amp;TEXT(1-E70,"0%")&amp;" are above"</f>
        <v>Approximately 50% of scores are below  and 50% are above</v>
      </c>
    </row>
    <row r="65" spans="2:15" x14ac:dyDescent="0.3">
      <c r="B65" s="40">
        <v>5</v>
      </c>
      <c r="C65" s="40">
        <v>2</v>
      </c>
      <c r="E65" s="40">
        <v>3</v>
      </c>
      <c r="F65" s="44" t="s">
        <v>77</v>
      </c>
      <c r="G65" s="39"/>
      <c r="L65" t="str">
        <f t="shared" si="5"/>
        <v>Approximately 75% of scores are below  and 25% are above</v>
      </c>
    </row>
    <row r="66" spans="2:15" x14ac:dyDescent="0.3">
      <c r="B66" s="40">
        <v>6</v>
      </c>
      <c r="C66" s="40">
        <v>2</v>
      </c>
      <c r="E66" s="40">
        <v>4</v>
      </c>
      <c r="F66" s="44" t="s">
        <v>78</v>
      </c>
      <c r="G66" s="39"/>
      <c r="L66" t="str">
        <f>G66&amp;" is max score"</f>
        <v xml:space="preserve"> is max score</v>
      </c>
    </row>
    <row r="67" spans="2:15" x14ac:dyDescent="0.3">
      <c r="B67" s="40">
        <v>7</v>
      </c>
      <c r="C67" s="40">
        <v>2</v>
      </c>
    </row>
    <row r="68" spans="2:15" x14ac:dyDescent="0.3">
      <c r="B68" s="40">
        <v>8</v>
      </c>
      <c r="C68" s="40">
        <v>3</v>
      </c>
      <c r="E68" s="40">
        <v>0</v>
      </c>
      <c r="F68" s="44" t="s">
        <v>74</v>
      </c>
      <c r="G68" s="39"/>
      <c r="I68" t="str">
        <f t="shared" ref="I68" ca="1" si="6">_xlfn.IFNA(_xlfn.FORMULATEXT(G68),"")</f>
        <v/>
      </c>
      <c r="L68" t="str">
        <f>G68&amp;" is min score"</f>
        <v xml:space="preserve"> is min score</v>
      </c>
    </row>
    <row r="69" spans="2:15" x14ac:dyDescent="0.3">
      <c r="B69" s="40">
        <v>9</v>
      </c>
      <c r="C69" s="40">
        <v>4</v>
      </c>
      <c r="E69" s="40">
        <v>0.25</v>
      </c>
      <c r="F69" s="44" t="s">
        <v>75</v>
      </c>
      <c r="G69" s="39"/>
      <c r="L69" t="str">
        <f>"Approximately "&amp;TEXT(E69,"0%")&amp;" of scores are below "&amp;G69&amp;" and "&amp;TEXT(1-E69,"0%")&amp;" are above"</f>
        <v>Approximately 25% of scores are below  and 75% are above</v>
      </c>
    </row>
    <row r="70" spans="2:15" x14ac:dyDescent="0.3">
      <c r="B70" s="40">
        <v>10</v>
      </c>
      <c r="C70" s="40">
        <v>4</v>
      </c>
      <c r="E70" s="40">
        <v>0.5</v>
      </c>
      <c r="F70" s="44" t="s">
        <v>76</v>
      </c>
      <c r="G70" s="39"/>
      <c r="L70" t="str">
        <f t="shared" ref="L70:L71" si="7">"Approximately "&amp;TEXT(E70,"0%")&amp;" of scores are below "&amp;G70&amp;" and "&amp;TEXT(1-E70,"0%")&amp;" are above"</f>
        <v>Approximately 50% of scores are below  and 50% are above</v>
      </c>
    </row>
    <row r="71" spans="2:15" x14ac:dyDescent="0.3">
      <c r="B71" s="40">
        <v>11</v>
      </c>
      <c r="C71" s="40">
        <v>4</v>
      </c>
      <c r="E71" s="40">
        <v>0.75</v>
      </c>
      <c r="F71" s="44" t="s">
        <v>77</v>
      </c>
      <c r="G71" s="39"/>
      <c r="L71" t="str">
        <f t="shared" si="7"/>
        <v>Approximately 75% of scores are below  and 25% are above</v>
      </c>
    </row>
    <row r="72" spans="2:15" x14ac:dyDescent="0.3">
      <c r="B72" s="40">
        <v>12</v>
      </c>
      <c r="C72" s="40">
        <v>5</v>
      </c>
      <c r="E72" s="40">
        <v>1</v>
      </c>
      <c r="F72" s="44" t="s">
        <v>78</v>
      </c>
      <c r="G72" s="39"/>
      <c r="L72" t="str">
        <f>G72&amp;" is max score"</f>
        <v xml:space="preserve"> is max score</v>
      </c>
    </row>
    <row r="73" spans="2:15" x14ac:dyDescent="0.3">
      <c r="B73" s="40">
        <v>13</v>
      </c>
      <c r="C73" s="40">
        <v>6</v>
      </c>
    </row>
    <row r="74" spans="2:15" x14ac:dyDescent="0.3">
      <c r="B74" s="40">
        <v>14</v>
      </c>
      <c r="C74" s="40">
        <v>7</v>
      </c>
      <c r="G74" s="48" t="s">
        <v>79</v>
      </c>
      <c r="H74" s="49"/>
      <c r="I74" s="49"/>
      <c r="J74" s="49"/>
      <c r="K74" s="49"/>
      <c r="L74" s="49"/>
      <c r="M74" s="49"/>
      <c r="N74" s="49"/>
      <c r="O74" s="49"/>
    </row>
    <row r="75" spans="2:15" x14ac:dyDescent="0.3">
      <c r="B75" s="40">
        <v>15</v>
      </c>
      <c r="C75" s="40">
        <v>7</v>
      </c>
    </row>
    <row r="76" spans="2:15" x14ac:dyDescent="0.3">
      <c r="B76" s="40">
        <v>16</v>
      </c>
      <c r="C76" s="40">
        <v>8</v>
      </c>
      <c r="G76" s="50" t="s">
        <v>80</v>
      </c>
      <c r="H76" s="51" t="s">
        <v>81</v>
      </c>
      <c r="J76" s="29" t="s">
        <v>82</v>
      </c>
      <c r="K76" s="52">
        <v>425129.7</v>
      </c>
    </row>
    <row r="77" spans="2:15" x14ac:dyDescent="0.3">
      <c r="B77" s="40">
        <v>17</v>
      </c>
      <c r="C77" s="40">
        <v>8</v>
      </c>
      <c r="G77" s="30" t="s">
        <v>83</v>
      </c>
      <c r="H77" s="53">
        <v>90835.13</v>
      </c>
      <c r="J77" s="29" t="str">
        <f>"Percentile "&amp;TEXT(K77,"0%")</f>
        <v>Percentile 90%</v>
      </c>
      <c r="K77" s="35">
        <v>0.9</v>
      </c>
    </row>
    <row r="78" spans="2:15" x14ac:dyDescent="0.3">
      <c r="B78" s="40">
        <v>18</v>
      </c>
      <c r="C78" s="40">
        <v>9</v>
      </c>
      <c r="G78" s="30" t="s">
        <v>84</v>
      </c>
      <c r="H78" s="53">
        <v>141533.87</v>
      </c>
      <c r="J78" s="29" t="s">
        <v>85</v>
      </c>
      <c r="K78" s="41"/>
      <c r="M78" t="str">
        <f ca="1">_xlfn.IFNA("Cell "&amp;ADDRESS(ROW(K78),COLUMN(K78),4)&amp;": "&amp;_xlfn.FORMULATEXT(K78),"")</f>
        <v/>
      </c>
    </row>
    <row r="79" spans="2:15" x14ac:dyDescent="0.3">
      <c r="B79" s="40">
        <v>19</v>
      </c>
      <c r="C79" s="40">
        <v>9</v>
      </c>
      <c r="G79" s="30" t="s">
        <v>86</v>
      </c>
      <c r="H79" s="53">
        <v>301222.49</v>
      </c>
      <c r="J79" s="29" t="str">
        <f>$J$77&amp;" marker"</f>
        <v>Percentile 90% marker</v>
      </c>
      <c r="K79" s="54"/>
      <c r="M79" t="str">
        <f t="shared" ref="M79:M81" ca="1" si="8">_xlfn.IFNA("Cell "&amp;ADDRESS(ROW(K79),COLUMN(K79),4)&amp;": "&amp;_xlfn.FORMULATEXT(K79),"")</f>
        <v/>
      </c>
    </row>
    <row r="80" spans="2:15" x14ac:dyDescent="0.3">
      <c r="B80" s="40">
        <v>20</v>
      </c>
      <c r="C80" s="40">
        <v>9</v>
      </c>
      <c r="G80" s="30" t="s">
        <v>87</v>
      </c>
      <c r="H80" s="53">
        <v>237230.4</v>
      </c>
      <c r="J80" s="29" t="s">
        <v>88</v>
      </c>
      <c r="K80" s="41"/>
      <c r="M80" t="str">
        <f ca="1">_xlfn.IFNA("Cell "&amp;ADDRESS(ROW(K80),COLUMN(K80),4)&amp;": "&amp;_xlfn.FORMULATEXT(K80),"")</f>
        <v/>
      </c>
    </row>
    <row r="81" spans="2:13" x14ac:dyDescent="0.3">
      <c r="B81" s="40">
        <v>21</v>
      </c>
      <c r="C81" s="40">
        <v>9</v>
      </c>
      <c r="G81" s="30" t="s">
        <v>89</v>
      </c>
      <c r="H81" s="53">
        <v>89577.65</v>
      </c>
      <c r="J81" s="29" t="s">
        <v>90</v>
      </c>
      <c r="K81" s="41"/>
      <c r="M81" t="str">
        <f t="shared" ca="1" si="8"/>
        <v/>
      </c>
    </row>
    <row r="82" spans="2:13" x14ac:dyDescent="0.3">
      <c r="B82" s="40">
        <v>22</v>
      </c>
      <c r="C82" s="40">
        <v>10</v>
      </c>
      <c r="G82" s="30" t="s">
        <v>91</v>
      </c>
      <c r="H82" s="53">
        <v>136884.67000000001</v>
      </c>
    </row>
    <row r="83" spans="2:13" x14ac:dyDescent="0.3">
      <c r="B83" s="40">
        <v>23</v>
      </c>
      <c r="C83" s="40">
        <v>10</v>
      </c>
      <c r="G83" s="30" t="s">
        <v>92</v>
      </c>
      <c r="H83" s="53">
        <v>105032.38</v>
      </c>
    </row>
    <row r="84" spans="2:13" x14ac:dyDescent="0.3">
      <c r="B84" s="40">
        <v>24</v>
      </c>
      <c r="C84" s="40">
        <v>10</v>
      </c>
      <c r="G84" s="30" t="s">
        <v>93</v>
      </c>
      <c r="H84" s="53">
        <v>91630.83</v>
      </c>
    </row>
    <row r="85" spans="2:13" x14ac:dyDescent="0.3">
      <c r="B85" s="40">
        <v>25</v>
      </c>
      <c r="C85" s="40">
        <v>10</v>
      </c>
      <c r="G85" s="30" t="s">
        <v>94</v>
      </c>
      <c r="H85" s="53">
        <v>407175.71</v>
      </c>
    </row>
    <row r="86" spans="2:13" x14ac:dyDescent="0.3">
      <c r="B86" s="40">
        <v>26</v>
      </c>
      <c r="C86" s="40">
        <v>10</v>
      </c>
      <c r="G86" s="30" t="s">
        <v>95</v>
      </c>
      <c r="H86" s="53">
        <v>159178.19</v>
      </c>
    </row>
    <row r="87" spans="2:13" x14ac:dyDescent="0.3">
      <c r="B87" s="40">
        <v>27</v>
      </c>
      <c r="C87" s="40">
        <v>10</v>
      </c>
      <c r="G87" s="30" t="s">
        <v>96</v>
      </c>
      <c r="H87" s="53">
        <v>208595.5</v>
      </c>
    </row>
    <row r="88" spans="2:13" x14ac:dyDescent="0.3">
      <c r="B88" s="40">
        <v>28</v>
      </c>
      <c r="C88" s="40">
        <v>11</v>
      </c>
      <c r="G88" s="30" t="s">
        <v>97</v>
      </c>
      <c r="H88" s="53">
        <v>224116.76</v>
      </c>
    </row>
    <row r="89" spans="2:13" x14ac:dyDescent="0.3">
      <c r="B89" s="40">
        <v>29</v>
      </c>
      <c r="C89" s="40">
        <v>11</v>
      </c>
      <c r="G89" s="30" t="s">
        <v>98</v>
      </c>
      <c r="H89" s="53">
        <v>355171.91</v>
      </c>
    </row>
    <row r="90" spans="2:13" x14ac:dyDescent="0.3">
      <c r="B90" s="40">
        <v>30</v>
      </c>
      <c r="C90" s="40">
        <v>12</v>
      </c>
      <c r="G90" s="30" t="s">
        <v>99</v>
      </c>
      <c r="H90" s="53">
        <v>260661.49</v>
      </c>
    </row>
    <row r="91" spans="2:13" x14ac:dyDescent="0.3">
      <c r="B91" s="40">
        <v>31</v>
      </c>
      <c r="C91" s="40">
        <v>12</v>
      </c>
      <c r="G91" s="30" t="s">
        <v>100</v>
      </c>
      <c r="H91" s="53">
        <v>166200.07999999999</v>
      </c>
    </row>
    <row r="92" spans="2:13" x14ac:dyDescent="0.3">
      <c r="B92" s="40">
        <v>32</v>
      </c>
      <c r="C92" s="40">
        <v>13</v>
      </c>
      <c r="G92" s="30" t="s">
        <v>101</v>
      </c>
      <c r="H92" s="53">
        <v>77177.570000000007</v>
      </c>
    </row>
    <row r="93" spans="2:13" x14ac:dyDescent="0.3">
      <c r="B93" s="40">
        <v>33</v>
      </c>
      <c r="C93" s="40">
        <v>13</v>
      </c>
      <c r="G93" s="30" t="s">
        <v>102</v>
      </c>
      <c r="H93" s="53">
        <v>184731.27</v>
      </c>
    </row>
    <row r="94" spans="2:13" x14ac:dyDescent="0.3">
      <c r="B94" s="40">
        <v>34</v>
      </c>
      <c r="C94" s="40">
        <v>13</v>
      </c>
      <c r="G94" s="30" t="s">
        <v>103</v>
      </c>
      <c r="H94" s="53">
        <v>284803.71999999997</v>
      </c>
    </row>
    <row r="95" spans="2:13" x14ac:dyDescent="0.3">
      <c r="B95" s="40">
        <v>35</v>
      </c>
      <c r="C95" s="40">
        <v>14</v>
      </c>
      <c r="G95" s="30" t="s">
        <v>104</v>
      </c>
      <c r="H95" s="53">
        <v>149885.57</v>
      </c>
    </row>
    <row r="96" spans="2:13" x14ac:dyDescent="0.3">
      <c r="B96" s="40">
        <v>36</v>
      </c>
      <c r="C96" s="40">
        <v>14</v>
      </c>
      <c r="G96" s="30" t="s">
        <v>105</v>
      </c>
      <c r="H96" s="53">
        <v>242273.23</v>
      </c>
    </row>
    <row r="97" spans="2:8" x14ac:dyDescent="0.3">
      <c r="B97" s="40">
        <v>37</v>
      </c>
      <c r="C97" s="40">
        <v>15</v>
      </c>
      <c r="G97" s="30" t="s">
        <v>106</v>
      </c>
      <c r="H97" s="53">
        <v>378706.97</v>
      </c>
    </row>
    <row r="98" spans="2:8" x14ac:dyDescent="0.3">
      <c r="B98" s="40">
        <v>38</v>
      </c>
      <c r="C98" s="40">
        <v>15</v>
      </c>
      <c r="G98" s="30" t="s">
        <v>107</v>
      </c>
      <c r="H98" s="53">
        <v>288860.23</v>
      </c>
    </row>
    <row r="99" spans="2:8" x14ac:dyDescent="0.3">
      <c r="B99" s="40">
        <v>39</v>
      </c>
      <c r="C99" s="40">
        <v>15</v>
      </c>
      <c r="G99" s="30" t="s">
        <v>108</v>
      </c>
      <c r="H99" s="53">
        <v>279597.51</v>
      </c>
    </row>
    <row r="100" spans="2:8" x14ac:dyDescent="0.3">
      <c r="B100" s="40">
        <v>40</v>
      </c>
      <c r="C100" s="40">
        <v>16</v>
      </c>
      <c r="G100" s="30" t="s">
        <v>109</v>
      </c>
      <c r="H100" s="53">
        <v>269871.18</v>
      </c>
    </row>
    <row r="101" spans="2:8" x14ac:dyDescent="0.3">
      <c r="B101" s="40">
        <v>41</v>
      </c>
      <c r="C101" s="40">
        <v>16</v>
      </c>
      <c r="G101" s="30" t="s">
        <v>110</v>
      </c>
      <c r="H101" s="53">
        <v>420742.56</v>
      </c>
    </row>
    <row r="102" spans="2:8" x14ac:dyDescent="0.3">
      <c r="B102" s="40">
        <v>42</v>
      </c>
      <c r="C102" s="40">
        <v>16</v>
      </c>
      <c r="G102" s="30" t="s">
        <v>111</v>
      </c>
      <c r="H102" s="53">
        <v>250589.83</v>
      </c>
    </row>
    <row r="103" spans="2:8" x14ac:dyDescent="0.3">
      <c r="B103" s="40">
        <v>43</v>
      </c>
      <c r="C103" s="40">
        <v>16</v>
      </c>
      <c r="G103" s="30" t="s">
        <v>112</v>
      </c>
      <c r="H103" s="53">
        <v>333855.93</v>
      </c>
    </row>
    <row r="104" spans="2:8" x14ac:dyDescent="0.3">
      <c r="B104" s="40">
        <v>44</v>
      </c>
      <c r="C104" s="40">
        <v>18</v>
      </c>
      <c r="G104" s="30" t="s">
        <v>113</v>
      </c>
      <c r="H104" s="53">
        <v>446251.49</v>
      </c>
    </row>
    <row r="105" spans="2:8" x14ac:dyDescent="0.3">
      <c r="B105" s="40">
        <v>45</v>
      </c>
      <c r="C105" s="40">
        <v>18</v>
      </c>
      <c r="G105" s="30" t="s">
        <v>114</v>
      </c>
      <c r="H105" s="53">
        <v>476679.84</v>
      </c>
    </row>
    <row r="106" spans="2:8" x14ac:dyDescent="0.3">
      <c r="B106" s="40">
        <v>46</v>
      </c>
      <c r="C106" s="40">
        <v>19</v>
      </c>
      <c r="G106" s="30" t="s">
        <v>115</v>
      </c>
      <c r="H106" s="53">
        <v>421750.24</v>
      </c>
    </row>
    <row r="107" spans="2:8" x14ac:dyDescent="0.3">
      <c r="B107" s="40">
        <v>47</v>
      </c>
      <c r="C107" s="40">
        <v>20</v>
      </c>
      <c r="G107" s="30" t="s">
        <v>116</v>
      </c>
      <c r="H107" s="53">
        <v>475311.59</v>
      </c>
    </row>
    <row r="108" spans="2:8" x14ac:dyDescent="0.3">
      <c r="B108" s="40">
        <v>48</v>
      </c>
      <c r="C108" s="40">
        <v>20</v>
      </c>
      <c r="G108" s="30" t="s">
        <v>117</v>
      </c>
      <c r="H108" s="53">
        <v>534000.06999999995</v>
      </c>
    </row>
    <row r="109" spans="2:8" x14ac:dyDescent="0.3">
      <c r="B109" s="40">
        <v>49</v>
      </c>
      <c r="C109" s="40">
        <v>20</v>
      </c>
      <c r="G109" s="30" t="s">
        <v>118</v>
      </c>
      <c r="H109" s="53">
        <v>235992.52</v>
      </c>
    </row>
    <row r="110" spans="2:8" x14ac:dyDescent="0.3">
      <c r="B110" s="40">
        <v>50</v>
      </c>
      <c r="C110" s="40">
        <v>20</v>
      </c>
      <c r="G110" s="30" t="s">
        <v>119</v>
      </c>
      <c r="H110" s="53">
        <v>473107.35</v>
      </c>
    </row>
    <row r="111" spans="2:8" x14ac:dyDescent="0.3">
      <c r="B111" s="40">
        <v>51</v>
      </c>
      <c r="C111" s="40">
        <v>23</v>
      </c>
      <c r="G111" s="30" t="s">
        <v>120</v>
      </c>
      <c r="H111" s="53">
        <v>406045.01</v>
      </c>
    </row>
    <row r="112" spans="2:8" x14ac:dyDescent="0.3">
      <c r="B112" s="40">
        <v>52</v>
      </c>
      <c r="C112" s="40">
        <v>23</v>
      </c>
      <c r="G112" s="30" t="s">
        <v>121</v>
      </c>
      <c r="H112" s="53">
        <v>277033.7</v>
      </c>
    </row>
    <row r="113" spans="2:8" x14ac:dyDescent="0.3">
      <c r="B113" s="40">
        <v>53</v>
      </c>
      <c r="C113" s="40">
        <v>23</v>
      </c>
      <c r="G113" s="30" t="s">
        <v>122</v>
      </c>
      <c r="H113" s="53">
        <v>322143.2</v>
      </c>
    </row>
    <row r="114" spans="2:8" x14ac:dyDescent="0.3">
      <c r="B114" s="40">
        <v>54</v>
      </c>
      <c r="C114" s="40">
        <v>24</v>
      </c>
      <c r="G114" s="30" t="s">
        <v>123</v>
      </c>
      <c r="H114" s="53">
        <v>230332.75</v>
      </c>
    </row>
    <row r="115" spans="2:8" x14ac:dyDescent="0.3">
      <c r="B115" s="40">
        <v>55</v>
      </c>
      <c r="C115" s="40">
        <v>25</v>
      </c>
      <c r="G115" s="30" t="s">
        <v>124</v>
      </c>
      <c r="H115" s="53">
        <v>340663.63</v>
      </c>
    </row>
    <row r="116" spans="2:8" x14ac:dyDescent="0.3">
      <c r="B116" s="40">
        <v>56</v>
      </c>
      <c r="C116" s="40">
        <v>26</v>
      </c>
      <c r="G116" s="30" t="s">
        <v>125</v>
      </c>
      <c r="H116" s="53">
        <v>392459.03</v>
      </c>
    </row>
    <row r="117" spans="2:8" x14ac:dyDescent="0.3">
      <c r="B117" s="40">
        <v>57</v>
      </c>
      <c r="C117" s="40">
        <v>26</v>
      </c>
      <c r="G117" s="55" t="s">
        <v>126</v>
      </c>
      <c r="H117" s="56">
        <v>425129.7</v>
      </c>
    </row>
    <row r="118" spans="2:8" x14ac:dyDescent="0.3">
      <c r="B118" s="40">
        <v>58</v>
      </c>
      <c r="C118" s="40">
        <v>26</v>
      </c>
    </row>
    <row r="119" spans="2:8" x14ac:dyDescent="0.3">
      <c r="B119" s="40">
        <v>59</v>
      </c>
      <c r="C119" s="40">
        <v>27</v>
      </c>
    </row>
    <row r="120" spans="2:8" x14ac:dyDescent="0.3">
      <c r="B120" s="40">
        <v>60</v>
      </c>
      <c r="C120" s="40">
        <v>27</v>
      </c>
    </row>
    <row r="121" spans="2:8" x14ac:dyDescent="0.3">
      <c r="B121" s="40">
        <v>61</v>
      </c>
      <c r="C121" s="40">
        <v>27</v>
      </c>
    </row>
    <row r="122" spans="2:8" x14ac:dyDescent="0.3">
      <c r="B122" s="40">
        <v>62</v>
      </c>
      <c r="C122" s="40">
        <v>27</v>
      </c>
    </row>
    <row r="123" spans="2:8" x14ac:dyDescent="0.3">
      <c r="B123" s="40">
        <v>63</v>
      </c>
      <c r="C123" s="40">
        <v>28</v>
      </c>
    </row>
    <row r="124" spans="2:8" x14ac:dyDescent="0.3">
      <c r="B124" s="40">
        <v>64</v>
      </c>
      <c r="C124" s="40">
        <v>28</v>
      </c>
    </row>
    <row r="125" spans="2:8" x14ac:dyDescent="0.3">
      <c r="B125" s="40">
        <v>65</v>
      </c>
      <c r="C125" s="40">
        <v>29</v>
      </c>
    </row>
    <row r="126" spans="2:8" x14ac:dyDescent="0.3">
      <c r="B126" s="40">
        <v>66</v>
      </c>
      <c r="C126" s="40">
        <v>29</v>
      </c>
    </row>
    <row r="127" spans="2:8" x14ac:dyDescent="0.3">
      <c r="B127" s="40">
        <v>67</v>
      </c>
      <c r="C127" s="40">
        <v>29</v>
      </c>
    </row>
    <row r="128" spans="2:8" x14ac:dyDescent="0.3">
      <c r="B128" s="40">
        <v>68</v>
      </c>
      <c r="C128" s="40">
        <v>30</v>
      </c>
    </row>
    <row r="129" spans="2:3" x14ac:dyDescent="0.3">
      <c r="B129" s="40">
        <v>69</v>
      </c>
      <c r="C129" s="40">
        <v>31</v>
      </c>
    </row>
    <row r="130" spans="2:3" x14ac:dyDescent="0.3">
      <c r="B130" s="40">
        <v>70</v>
      </c>
      <c r="C130" s="40">
        <v>31</v>
      </c>
    </row>
    <row r="131" spans="2:3" x14ac:dyDescent="0.3">
      <c r="B131" s="40">
        <v>71</v>
      </c>
      <c r="C131" s="40">
        <v>32</v>
      </c>
    </row>
    <row r="132" spans="2:3" x14ac:dyDescent="0.3">
      <c r="B132" s="40">
        <v>72</v>
      </c>
      <c r="C132" s="40">
        <v>32</v>
      </c>
    </row>
    <row r="133" spans="2:3" x14ac:dyDescent="0.3">
      <c r="B133" s="40">
        <v>73</v>
      </c>
      <c r="C133" s="40">
        <v>32</v>
      </c>
    </row>
    <row r="134" spans="2:3" x14ac:dyDescent="0.3">
      <c r="B134" s="40">
        <v>74</v>
      </c>
      <c r="C134" s="40">
        <v>33</v>
      </c>
    </row>
    <row r="135" spans="2:3" x14ac:dyDescent="0.3">
      <c r="B135" s="40">
        <v>75</v>
      </c>
      <c r="C135" s="40">
        <v>33</v>
      </c>
    </row>
    <row r="136" spans="2:3" x14ac:dyDescent="0.3">
      <c r="B136" s="40">
        <v>76</v>
      </c>
      <c r="C136" s="40">
        <v>33</v>
      </c>
    </row>
    <row r="137" spans="2:3" x14ac:dyDescent="0.3">
      <c r="B137" s="40">
        <v>77</v>
      </c>
      <c r="C137" s="40">
        <v>34</v>
      </c>
    </row>
    <row r="138" spans="2:3" x14ac:dyDescent="0.3">
      <c r="B138" s="40">
        <v>78</v>
      </c>
      <c r="C138" s="40">
        <v>35</v>
      </c>
    </row>
    <row r="139" spans="2:3" x14ac:dyDescent="0.3">
      <c r="B139" s="40">
        <v>79</v>
      </c>
      <c r="C139" s="40">
        <v>35</v>
      </c>
    </row>
    <row r="140" spans="2:3" x14ac:dyDescent="0.3">
      <c r="B140" s="40">
        <v>80</v>
      </c>
      <c r="C140" s="40">
        <v>36</v>
      </c>
    </row>
    <row r="141" spans="2:3" x14ac:dyDescent="0.3">
      <c r="B141" s="40">
        <v>81</v>
      </c>
      <c r="C141" s="40">
        <v>36</v>
      </c>
    </row>
    <row r="142" spans="2:3" x14ac:dyDescent="0.3">
      <c r="B142" s="40">
        <v>82</v>
      </c>
      <c r="C142" s="40">
        <v>36</v>
      </c>
    </row>
    <row r="143" spans="2:3" x14ac:dyDescent="0.3">
      <c r="B143" s="40">
        <v>83</v>
      </c>
      <c r="C143" s="40">
        <v>36</v>
      </c>
    </row>
    <row r="144" spans="2:3" x14ac:dyDescent="0.3">
      <c r="B144" s="40">
        <v>84</v>
      </c>
      <c r="C144" s="40">
        <v>36</v>
      </c>
    </row>
    <row r="145" spans="2:3" x14ac:dyDescent="0.3">
      <c r="B145" s="40">
        <v>85</v>
      </c>
      <c r="C145" s="40">
        <v>36</v>
      </c>
    </row>
    <row r="146" spans="2:3" x14ac:dyDescent="0.3">
      <c r="B146" s="40">
        <v>86</v>
      </c>
      <c r="C146" s="40">
        <v>36</v>
      </c>
    </row>
    <row r="147" spans="2:3" x14ac:dyDescent="0.3">
      <c r="B147" s="40">
        <v>87</v>
      </c>
      <c r="C147" s="40">
        <v>36</v>
      </c>
    </row>
    <row r="148" spans="2:3" x14ac:dyDescent="0.3">
      <c r="B148" s="40">
        <v>88</v>
      </c>
      <c r="C148" s="40">
        <v>36</v>
      </c>
    </row>
    <row r="149" spans="2:3" x14ac:dyDescent="0.3">
      <c r="B149" s="40">
        <v>89</v>
      </c>
      <c r="C149" s="40">
        <v>36</v>
      </c>
    </row>
    <row r="150" spans="2:3" x14ac:dyDescent="0.3">
      <c r="B150" s="40">
        <v>90</v>
      </c>
      <c r="C150" s="40">
        <v>37</v>
      </c>
    </row>
    <row r="151" spans="2:3" x14ac:dyDescent="0.3">
      <c r="B151" s="40">
        <v>91</v>
      </c>
      <c r="C151" s="40">
        <v>37</v>
      </c>
    </row>
    <row r="152" spans="2:3" x14ac:dyDescent="0.3">
      <c r="B152" s="40">
        <v>92</v>
      </c>
      <c r="C152" s="40">
        <v>37</v>
      </c>
    </row>
    <row r="153" spans="2:3" x14ac:dyDescent="0.3">
      <c r="B153" s="40">
        <v>93</v>
      </c>
      <c r="C153" s="40">
        <v>37</v>
      </c>
    </row>
    <row r="154" spans="2:3" x14ac:dyDescent="0.3">
      <c r="B154" s="40">
        <v>94</v>
      </c>
      <c r="C154" s="40">
        <v>37</v>
      </c>
    </row>
    <row r="155" spans="2:3" x14ac:dyDescent="0.3">
      <c r="B155" s="40">
        <v>95</v>
      </c>
      <c r="C155" s="40">
        <v>37</v>
      </c>
    </row>
    <row r="156" spans="2:3" x14ac:dyDescent="0.3">
      <c r="B156" s="40">
        <v>96</v>
      </c>
      <c r="C156" s="40">
        <v>38</v>
      </c>
    </row>
    <row r="157" spans="2:3" x14ac:dyDescent="0.3">
      <c r="B157" s="40">
        <v>97</v>
      </c>
      <c r="C157" s="40">
        <v>38</v>
      </c>
    </row>
    <row r="158" spans="2:3" x14ac:dyDescent="0.3">
      <c r="B158" s="40">
        <v>98</v>
      </c>
      <c r="C158" s="40">
        <v>38</v>
      </c>
    </row>
    <row r="159" spans="2:3" x14ac:dyDescent="0.3">
      <c r="B159" s="40">
        <v>99</v>
      </c>
      <c r="C159" s="40">
        <v>38</v>
      </c>
    </row>
    <row r="160" spans="2:3" x14ac:dyDescent="0.3">
      <c r="B160" s="40">
        <v>100</v>
      </c>
      <c r="C160" s="40">
        <v>38</v>
      </c>
    </row>
    <row r="161" spans="2:3" x14ac:dyDescent="0.3">
      <c r="B161" s="40">
        <v>101</v>
      </c>
      <c r="C161" s="40">
        <v>38</v>
      </c>
    </row>
    <row r="162" spans="2:3" x14ac:dyDescent="0.3">
      <c r="B162" s="40">
        <v>102</v>
      </c>
      <c r="C162" s="40">
        <v>38</v>
      </c>
    </row>
    <row r="163" spans="2:3" x14ac:dyDescent="0.3">
      <c r="B163" s="40">
        <v>103</v>
      </c>
      <c r="C163" s="40">
        <v>38</v>
      </c>
    </row>
    <row r="164" spans="2:3" x14ac:dyDescent="0.3">
      <c r="B164" s="40">
        <v>104</v>
      </c>
      <c r="C164" s="40">
        <v>39</v>
      </c>
    </row>
    <row r="165" spans="2:3" x14ac:dyDescent="0.3">
      <c r="B165" s="40">
        <v>105</v>
      </c>
      <c r="C165" s="40">
        <v>39</v>
      </c>
    </row>
    <row r="166" spans="2:3" x14ac:dyDescent="0.3">
      <c r="B166" s="40">
        <v>106</v>
      </c>
      <c r="C166" s="40">
        <v>39</v>
      </c>
    </row>
    <row r="167" spans="2:3" x14ac:dyDescent="0.3">
      <c r="B167" s="40">
        <v>107</v>
      </c>
      <c r="C167" s="40">
        <v>39</v>
      </c>
    </row>
    <row r="168" spans="2:3" x14ac:dyDescent="0.3">
      <c r="B168" s="40">
        <v>108</v>
      </c>
      <c r="C168" s="40">
        <v>40</v>
      </c>
    </row>
    <row r="169" spans="2:3" x14ac:dyDescent="0.3">
      <c r="B169" s="40">
        <v>109</v>
      </c>
      <c r="C169" s="40">
        <v>40</v>
      </c>
    </row>
    <row r="170" spans="2:3" x14ac:dyDescent="0.3">
      <c r="B170" s="40">
        <v>110</v>
      </c>
      <c r="C170" s="40">
        <v>41</v>
      </c>
    </row>
    <row r="171" spans="2:3" x14ac:dyDescent="0.3">
      <c r="B171" s="40">
        <v>111</v>
      </c>
      <c r="C171" s="40">
        <v>41</v>
      </c>
    </row>
    <row r="172" spans="2:3" x14ac:dyDescent="0.3">
      <c r="B172" s="40">
        <v>112</v>
      </c>
      <c r="C172" s="40">
        <v>41</v>
      </c>
    </row>
    <row r="173" spans="2:3" x14ac:dyDescent="0.3">
      <c r="B173" s="40">
        <v>113</v>
      </c>
      <c r="C173" s="40">
        <v>41</v>
      </c>
    </row>
    <row r="174" spans="2:3" x14ac:dyDescent="0.3">
      <c r="B174" s="40">
        <v>114</v>
      </c>
      <c r="C174" s="40">
        <v>41</v>
      </c>
    </row>
    <row r="175" spans="2:3" x14ac:dyDescent="0.3">
      <c r="B175" s="40">
        <v>115</v>
      </c>
      <c r="C175" s="40">
        <v>41</v>
      </c>
    </row>
    <row r="176" spans="2:3" x14ac:dyDescent="0.3">
      <c r="B176" s="40">
        <v>116</v>
      </c>
      <c r="C176" s="40">
        <v>41</v>
      </c>
    </row>
    <row r="177" spans="2:3" x14ac:dyDescent="0.3">
      <c r="B177" s="40">
        <v>117</v>
      </c>
      <c r="C177" s="40">
        <v>42</v>
      </c>
    </row>
    <row r="178" spans="2:3" x14ac:dyDescent="0.3">
      <c r="B178" s="40">
        <v>118</v>
      </c>
      <c r="C178" s="40">
        <v>43</v>
      </c>
    </row>
    <row r="179" spans="2:3" x14ac:dyDescent="0.3">
      <c r="B179" s="40">
        <v>119</v>
      </c>
      <c r="C179" s="40">
        <v>43</v>
      </c>
    </row>
    <row r="180" spans="2:3" x14ac:dyDescent="0.3">
      <c r="B180" s="40">
        <v>120</v>
      </c>
      <c r="C180" s="40">
        <v>43</v>
      </c>
    </row>
    <row r="181" spans="2:3" x14ac:dyDescent="0.3">
      <c r="B181" s="40">
        <v>121</v>
      </c>
      <c r="C181" s="40">
        <v>43</v>
      </c>
    </row>
    <row r="182" spans="2:3" x14ac:dyDescent="0.3">
      <c r="B182" s="40">
        <v>122</v>
      </c>
      <c r="C182" s="40">
        <v>43</v>
      </c>
    </row>
    <row r="183" spans="2:3" x14ac:dyDescent="0.3">
      <c r="B183" s="40">
        <v>123</v>
      </c>
      <c r="C183" s="40">
        <v>43</v>
      </c>
    </row>
    <row r="184" spans="2:3" x14ac:dyDescent="0.3">
      <c r="B184" s="40">
        <v>124</v>
      </c>
      <c r="C184" s="40">
        <v>43</v>
      </c>
    </row>
    <row r="185" spans="2:3" x14ac:dyDescent="0.3">
      <c r="B185" s="40">
        <v>125</v>
      </c>
      <c r="C185" s="40">
        <v>44</v>
      </c>
    </row>
    <row r="186" spans="2:3" x14ac:dyDescent="0.3">
      <c r="B186" s="40">
        <v>126</v>
      </c>
      <c r="C186" s="40">
        <v>44</v>
      </c>
    </row>
    <row r="187" spans="2:3" x14ac:dyDescent="0.3">
      <c r="B187" s="40">
        <v>127</v>
      </c>
      <c r="C187" s="40">
        <v>44</v>
      </c>
    </row>
    <row r="188" spans="2:3" x14ac:dyDescent="0.3">
      <c r="B188" s="40">
        <v>128</v>
      </c>
      <c r="C188" s="40">
        <v>44</v>
      </c>
    </row>
    <row r="189" spans="2:3" x14ac:dyDescent="0.3">
      <c r="B189" s="40">
        <v>129</v>
      </c>
      <c r="C189" s="40">
        <v>44</v>
      </c>
    </row>
    <row r="190" spans="2:3" x14ac:dyDescent="0.3">
      <c r="B190" s="40">
        <v>130</v>
      </c>
      <c r="C190" s="40">
        <v>45</v>
      </c>
    </row>
    <row r="191" spans="2:3" x14ac:dyDescent="0.3">
      <c r="B191" s="40">
        <v>131</v>
      </c>
      <c r="C191" s="40">
        <v>45</v>
      </c>
    </row>
    <row r="192" spans="2:3" x14ac:dyDescent="0.3">
      <c r="B192" s="40">
        <v>132</v>
      </c>
      <c r="C192" s="40">
        <v>45</v>
      </c>
    </row>
    <row r="193" spans="2:3" x14ac:dyDescent="0.3">
      <c r="B193" s="40">
        <v>133</v>
      </c>
      <c r="C193" s="40">
        <v>45</v>
      </c>
    </row>
    <row r="194" spans="2:3" x14ac:dyDescent="0.3">
      <c r="B194" s="40">
        <v>134</v>
      </c>
      <c r="C194" s="40">
        <v>45</v>
      </c>
    </row>
    <row r="195" spans="2:3" x14ac:dyDescent="0.3">
      <c r="B195" s="40">
        <v>135</v>
      </c>
      <c r="C195" s="40">
        <v>45</v>
      </c>
    </row>
    <row r="196" spans="2:3" x14ac:dyDescent="0.3">
      <c r="B196" s="40">
        <v>136</v>
      </c>
      <c r="C196" s="40">
        <v>45</v>
      </c>
    </row>
    <row r="197" spans="2:3" x14ac:dyDescent="0.3">
      <c r="B197" s="40">
        <v>137</v>
      </c>
      <c r="C197" s="40">
        <v>46</v>
      </c>
    </row>
    <row r="198" spans="2:3" x14ac:dyDescent="0.3">
      <c r="B198" s="40">
        <v>138</v>
      </c>
      <c r="C198" s="40">
        <v>46</v>
      </c>
    </row>
    <row r="199" spans="2:3" x14ac:dyDescent="0.3">
      <c r="B199" s="40">
        <v>139</v>
      </c>
      <c r="C199" s="40">
        <v>47</v>
      </c>
    </row>
    <row r="200" spans="2:3" x14ac:dyDescent="0.3">
      <c r="B200" s="40">
        <v>140</v>
      </c>
      <c r="C200" s="40">
        <v>47</v>
      </c>
    </row>
    <row r="201" spans="2:3" x14ac:dyDescent="0.3">
      <c r="B201" s="40">
        <v>141</v>
      </c>
      <c r="C201" s="40">
        <v>47</v>
      </c>
    </row>
    <row r="202" spans="2:3" x14ac:dyDescent="0.3">
      <c r="B202" s="40">
        <v>142</v>
      </c>
      <c r="C202" s="40">
        <v>48</v>
      </c>
    </row>
    <row r="203" spans="2:3" x14ac:dyDescent="0.3">
      <c r="B203" s="40">
        <v>143</v>
      </c>
      <c r="C203" s="40">
        <v>48</v>
      </c>
    </row>
    <row r="204" spans="2:3" x14ac:dyDescent="0.3">
      <c r="B204" s="40">
        <v>144</v>
      </c>
      <c r="C204" s="40">
        <v>48</v>
      </c>
    </row>
    <row r="205" spans="2:3" x14ac:dyDescent="0.3">
      <c r="B205" s="40">
        <v>145</v>
      </c>
      <c r="C205" s="40">
        <v>48</v>
      </c>
    </row>
    <row r="206" spans="2:3" x14ac:dyDescent="0.3">
      <c r="B206" s="40">
        <v>146</v>
      </c>
      <c r="C206" s="40">
        <v>48</v>
      </c>
    </row>
    <row r="207" spans="2:3" x14ac:dyDescent="0.3">
      <c r="B207" s="40">
        <v>147</v>
      </c>
      <c r="C207" s="40">
        <v>48</v>
      </c>
    </row>
    <row r="208" spans="2:3" x14ac:dyDescent="0.3">
      <c r="B208" s="40">
        <v>148</v>
      </c>
      <c r="C208" s="40">
        <v>48</v>
      </c>
    </row>
    <row r="209" spans="2:3" x14ac:dyDescent="0.3">
      <c r="B209" s="40">
        <v>149</v>
      </c>
      <c r="C209" s="40">
        <v>49</v>
      </c>
    </row>
    <row r="210" spans="2:3" x14ac:dyDescent="0.3">
      <c r="B210" s="40">
        <v>150</v>
      </c>
      <c r="C210" s="40">
        <v>49</v>
      </c>
    </row>
    <row r="211" spans="2:3" x14ac:dyDescent="0.3">
      <c r="B211" s="40">
        <v>151</v>
      </c>
      <c r="C211" s="40">
        <v>49</v>
      </c>
    </row>
    <row r="212" spans="2:3" x14ac:dyDescent="0.3">
      <c r="B212" s="40">
        <v>152</v>
      </c>
      <c r="C212" s="40">
        <v>50</v>
      </c>
    </row>
    <row r="213" spans="2:3" x14ac:dyDescent="0.3">
      <c r="B213" s="40">
        <v>153</v>
      </c>
      <c r="C213" s="40">
        <v>50</v>
      </c>
    </row>
    <row r="214" spans="2:3" x14ac:dyDescent="0.3">
      <c r="B214" s="40">
        <v>154</v>
      </c>
      <c r="C214" s="40">
        <v>50</v>
      </c>
    </row>
    <row r="215" spans="2:3" x14ac:dyDescent="0.3">
      <c r="B215" s="40">
        <v>155</v>
      </c>
      <c r="C215" s="40">
        <v>50</v>
      </c>
    </row>
    <row r="216" spans="2:3" x14ac:dyDescent="0.3">
      <c r="B216" s="40">
        <v>156</v>
      </c>
      <c r="C216" s="40">
        <v>51</v>
      </c>
    </row>
    <row r="217" spans="2:3" x14ac:dyDescent="0.3">
      <c r="B217" s="40">
        <v>157</v>
      </c>
      <c r="C217" s="40">
        <v>51</v>
      </c>
    </row>
    <row r="218" spans="2:3" x14ac:dyDescent="0.3">
      <c r="B218" s="40">
        <v>158</v>
      </c>
      <c r="C218" s="40">
        <v>51</v>
      </c>
    </row>
    <row r="219" spans="2:3" x14ac:dyDescent="0.3">
      <c r="B219" s="40">
        <v>159</v>
      </c>
      <c r="C219" s="40">
        <v>51</v>
      </c>
    </row>
    <row r="220" spans="2:3" x14ac:dyDescent="0.3">
      <c r="B220" s="40">
        <v>160</v>
      </c>
      <c r="C220" s="40">
        <v>51</v>
      </c>
    </row>
    <row r="221" spans="2:3" x14ac:dyDescent="0.3">
      <c r="B221" s="40">
        <v>161</v>
      </c>
      <c r="C221" s="40">
        <v>51</v>
      </c>
    </row>
    <row r="222" spans="2:3" x14ac:dyDescent="0.3">
      <c r="B222" s="40">
        <v>162</v>
      </c>
      <c r="C222" s="40">
        <v>51</v>
      </c>
    </row>
    <row r="223" spans="2:3" x14ac:dyDescent="0.3">
      <c r="B223" s="40">
        <v>163</v>
      </c>
      <c r="C223" s="40">
        <v>52</v>
      </c>
    </row>
    <row r="224" spans="2:3" x14ac:dyDescent="0.3">
      <c r="B224" s="40">
        <v>164</v>
      </c>
      <c r="C224" s="40">
        <v>52</v>
      </c>
    </row>
    <row r="225" spans="2:3" x14ac:dyDescent="0.3">
      <c r="B225" s="40">
        <v>165</v>
      </c>
      <c r="C225" s="40">
        <v>52</v>
      </c>
    </row>
    <row r="226" spans="2:3" x14ac:dyDescent="0.3">
      <c r="B226" s="40">
        <v>166</v>
      </c>
      <c r="C226" s="40">
        <v>52</v>
      </c>
    </row>
    <row r="227" spans="2:3" x14ac:dyDescent="0.3">
      <c r="B227" s="40">
        <v>167</v>
      </c>
      <c r="C227" s="40">
        <v>52</v>
      </c>
    </row>
    <row r="228" spans="2:3" x14ac:dyDescent="0.3">
      <c r="B228" s="40">
        <v>168</v>
      </c>
      <c r="C228" s="40">
        <v>54</v>
      </c>
    </row>
    <row r="229" spans="2:3" x14ac:dyDescent="0.3">
      <c r="B229" s="40">
        <v>169</v>
      </c>
      <c r="C229" s="40">
        <v>54</v>
      </c>
    </row>
    <row r="230" spans="2:3" x14ac:dyDescent="0.3">
      <c r="B230" s="40">
        <v>170</v>
      </c>
      <c r="C230" s="40">
        <v>55</v>
      </c>
    </row>
    <row r="231" spans="2:3" x14ac:dyDescent="0.3">
      <c r="B231" s="40">
        <v>171</v>
      </c>
      <c r="C231" s="40">
        <v>56</v>
      </c>
    </row>
    <row r="232" spans="2:3" x14ac:dyDescent="0.3">
      <c r="B232" s="40">
        <v>172</v>
      </c>
      <c r="C232" s="40">
        <v>56</v>
      </c>
    </row>
    <row r="233" spans="2:3" x14ac:dyDescent="0.3">
      <c r="B233" s="40">
        <v>173</v>
      </c>
      <c r="C233" s="40">
        <v>56</v>
      </c>
    </row>
    <row r="234" spans="2:3" x14ac:dyDescent="0.3">
      <c r="B234" s="40">
        <v>174</v>
      </c>
      <c r="C234" s="40">
        <v>56</v>
      </c>
    </row>
    <row r="235" spans="2:3" x14ac:dyDescent="0.3">
      <c r="B235" s="40">
        <v>175</v>
      </c>
      <c r="C235" s="40">
        <v>56</v>
      </c>
    </row>
    <row r="236" spans="2:3" x14ac:dyDescent="0.3">
      <c r="B236" s="40">
        <v>176</v>
      </c>
      <c r="C236" s="40">
        <v>56</v>
      </c>
    </row>
    <row r="237" spans="2:3" x14ac:dyDescent="0.3">
      <c r="B237" s="40">
        <v>177</v>
      </c>
      <c r="C237" s="40">
        <v>57</v>
      </c>
    </row>
    <row r="238" spans="2:3" x14ac:dyDescent="0.3">
      <c r="B238" s="40">
        <v>178</v>
      </c>
      <c r="C238" s="40">
        <v>57</v>
      </c>
    </row>
    <row r="239" spans="2:3" x14ac:dyDescent="0.3">
      <c r="B239" s="40">
        <v>179</v>
      </c>
      <c r="C239" s="40">
        <v>57</v>
      </c>
    </row>
    <row r="240" spans="2:3" x14ac:dyDescent="0.3">
      <c r="B240" s="40">
        <v>180</v>
      </c>
      <c r="C240" s="40">
        <v>57</v>
      </c>
    </row>
    <row r="241" spans="2:3" x14ac:dyDescent="0.3">
      <c r="B241" s="40">
        <v>181</v>
      </c>
      <c r="C241" s="40">
        <v>57</v>
      </c>
    </row>
    <row r="242" spans="2:3" x14ac:dyDescent="0.3">
      <c r="B242" s="40">
        <v>182</v>
      </c>
      <c r="C242" s="40">
        <v>58</v>
      </c>
    </row>
    <row r="243" spans="2:3" x14ac:dyDescent="0.3">
      <c r="B243" s="40">
        <v>183</v>
      </c>
      <c r="C243" s="40">
        <v>58</v>
      </c>
    </row>
    <row r="244" spans="2:3" x14ac:dyDescent="0.3">
      <c r="B244" s="40">
        <v>184</v>
      </c>
      <c r="C244" s="40">
        <v>58</v>
      </c>
    </row>
    <row r="245" spans="2:3" x14ac:dyDescent="0.3">
      <c r="B245" s="40">
        <v>185</v>
      </c>
      <c r="C245" s="40">
        <v>58</v>
      </c>
    </row>
    <row r="246" spans="2:3" x14ac:dyDescent="0.3">
      <c r="B246" s="40">
        <v>186</v>
      </c>
      <c r="C246" s="40">
        <v>58</v>
      </c>
    </row>
    <row r="247" spans="2:3" x14ac:dyDescent="0.3">
      <c r="B247" s="40">
        <v>187</v>
      </c>
      <c r="C247" s="40">
        <v>59</v>
      </c>
    </row>
    <row r="248" spans="2:3" x14ac:dyDescent="0.3">
      <c r="B248" s="40">
        <v>188</v>
      </c>
      <c r="C248" s="40">
        <v>59</v>
      </c>
    </row>
    <row r="249" spans="2:3" x14ac:dyDescent="0.3">
      <c r="B249" s="40">
        <v>189</v>
      </c>
      <c r="C249" s="40">
        <v>59</v>
      </c>
    </row>
    <row r="250" spans="2:3" x14ac:dyDescent="0.3">
      <c r="B250" s="40">
        <v>190</v>
      </c>
      <c r="C250" s="40">
        <v>59</v>
      </c>
    </row>
    <row r="251" spans="2:3" x14ac:dyDescent="0.3">
      <c r="B251" s="40">
        <v>191</v>
      </c>
      <c r="C251" s="40">
        <v>59</v>
      </c>
    </row>
    <row r="252" spans="2:3" x14ac:dyDescent="0.3">
      <c r="B252" s="40">
        <v>192</v>
      </c>
      <c r="C252" s="40">
        <v>59</v>
      </c>
    </row>
    <row r="253" spans="2:3" x14ac:dyDescent="0.3">
      <c r="B253" s="40">
        <v>193</v>
      </c>
      <c r="C253" s="40">
        <v>60</v>
      </c>
    </row>
    <row r="254" spans="2:3" x14ac:dyDescent="0.3">
      <c r="B254" s="40">
        <v>194</v>
      </c>
      <c r="C254" s="40">
        <v>60</v>
      </c>
    </row>
    <row r="255" spans="2:3" x14ac:dyDescent="0.3">
      <c r="B255" s="40">
        <v>195</v>
      </c>
      <c r="C255" s="40">
        <v>60</v>
      </c>
    </row>
    <row r="256" spans="2:3" x14ac:dyDescent="0.3">
      <c r="B256" s="40">
        <v>196</v>
      </c>
      <c r="C256" s="40">
        <v>60</v>
      </c>
    </row>
    <row r="257" spans="2:3" x14ac:dyDescent="0.3">
      <c r="B257" s="40">
        <v>197</v>
      </c>
      <c r="C257" s="40">
        <v>60</v>
      </c>
    </row>
    <row r="258" spans="2:3" x14ac:dyDescent="0.3">
      <c r="B258" s="40">
        <v>198</v>
      </c>
      <c r="C258" s="40">
        <v>61</v>
      </c>
    </row>
    <row r="259" spans="2:3" x14ac:dyDescent="0.3">
      <c r="B259" s="40">
        <v>199</v>
      </c>
      <c r="C259" s="40">
        <v>61</v>
      </c>
    </row>
    <row r="260" spans="2:3" x14ac:dyDescent="0.3">
      <c r="B260" s="40">
        <v>200</v>
      </c>
      <c r="C260" s="40">
        <v>61</v>
      </c>
    </row>
    <row r="261" spans="2:3" x14ac:dyDescent="0.3">
      <c r="B261" s="40">
        <v>201</v>
      </c>
      <c r="C261" s="40">
        <v>61</v>
      </c>
    </row>
    <row r="262" spans="2:3" x14ac:dyDescent="0.3">
      <c r="B262" s="40">
        <v>202</v>
      </c>
      <c r="C262" s="40">
        <v>61</v>
      </c>
    </row>
    <row r="263" spans="2:3" x14ac:dyDescent="0.3">
      <c r="B263" s="40">
        <v>203</v>
      </c>
      <c r="C263" s="40">
        <v>61</v>
      </c>
    </row>
    <row r="264" spans="2:3" x14ac:dyDescent="0.3">
      <c r="B264" s="40">
        <v>204</v>
      </c>
      <c r="C264" s="40">
        <v>62</v>
      </c>
    </row>
    <row r="265" spans="2:3" x14ac:dyDescent="0.3">
      <c r="B265" s="40">
        <v>205</v>
      </c>
      <c r="C265" s="40">
        <v>62</v>
      </c>
    </row>
    <row r="266" spans="2:3" x14ac:dyDescent="0.3">
      <c r="B266" s="40">
        <v>206</v>
      </c>
      <c r="C266" s="40">
        <v>62</v>
      </c>
    </row>
    <row r="267" spans="2:3" x14ac:dyDescent="0.3">
      <c r="B267" s="40">
        <v>207</v>
      </c>
      <c r="C267" s="40">
        <v>62</v>
      </c>
    </row>
    <row r="268" spans="2:3" x14ac:dyDescent="0.3">
      <c r="B268" s="40">
        <v>208</v>
      </c>
      <c r="C268" s="40">
        <v>62</v>
      </c>
    </row>
    <row r="269" spans="2:3" x14ac:dyDescent="0.3">
      <c r="B269" s="40">
        <v>209</v>
      </c>
      <c r="C269" s="40">
        <v>62</v>
      </c>
    </row>
    <row r="270" spans="2:3" x14ac:dyDescent="0.3">
      <c r="B270" s="40">
        <v>210</v>
      </c>
      <c r="C270" s="40">
        <v>63</v>
      </c>
    </row>
    <row r="271" spans="2:3" x14ac:dyDescent="0.3">
      <c r="B271" s="40">
        <v>211</v>
      </c>
      <c r="C271" s="40">
        <v>63</v>
      </c>
    </row>
    <row r="272" spans="2:3" x14ac:dyDescent="0.3">
      <c r="B272" s="40">
        <v>212</v>
      </c>
      <c r="C272" s="40">
        <v>63</v>
      </c>
    </row>
    <row r="273" spans="2:3" x14ac:dyDescent="0.3">
      <c r="B273" s="40">
        <v>213</v>
      </c>
      <c r="C273" s="40">
        <v>63</v>
      </c>
    </row>
    <row r="274" spans="2:3" x14ac:dyDescent="0.3">
      <c r="B274" s="40">
        <v>214</v>
      </c>
      <c r="C274" s="40">
        <v>63</v>
      </c>
    </row>
    <row r="275" spans="2:3" x14ac:dyDescent="0.3">
      <c r="B275" s="40">
        <v>215</v>
      </c>
      <c r="C275" s="40">
        <v>63</v>
      </c>
    </row>
    <row r="276" spans="2:3" x14ac:dyDescent="0.3">
      <c r="B276" s="40">
        <v>216</v>
      </c>
      <c r="C276" s="40">
        <v>63</v>
      </c>
    </row>
    <row r="277" spans="2:3" x14ac:dyDescent="0.3">
      <c r="B277" s="40">
        <v>217</v>
      </c>
      <c r="C277" s="40">
        <v>63</v>
      </c>
    </row>
    <row r="278" spans="2:3" x14ac:dyDescent="0.3">
      <c r="B278" s="40">
        <v>218</v>
      </c>
      <c r="C278" s="40">
        <v>64</v>
      </c>
    </row>
    <row r="279" spans="2:3" x14ac:dyDescent="0.3">
      <c r="B279" s="40">
        <v>219</v>
      </c>
      <c r="C279" s="40">
        <v>64</v>
      </c>
    </row>
    <row r="280" spans="2:3" x14ac:dyDescent="0.3">
      <c r="B280" s="40">
        <v>220</v>
      </c>
      <c r="C280" s="40">
        <v>64</v>
      </c>
    </row>
    <row r="281" spans="2:3" x14ac:dyDescent="0.3">
      <c r="B281" s="40">
        <v>221</v>
      </c>
      <c r="C281" s="40">
        <v>64</v>
      </c>
    </row>
    <row r="282" spans="2:3" x14ac:dyDescent="0.3">
      <c r="B282" s="40">
        <v>222</v>
      </c>
      <c r="C282" s="40">
        <v>64</v>
      </c>
    </row>
    <row r="283" spans="2:3" x14ac:dyDescent="0.3">
      <c r="B283" s="40">
        <v>223</v>
      </c>
      <c r="C283" s="40">
        <v>64</v>
      </c>
    </row>
    <row r="284" spans="2:3" x14ac:dyDescent="0.3">
      <c r="B284" s="40">
        <v>224</v>
      </c>
      <c r="C284" s="40">
        <v>65</v>
      </c>
    </row>
    <row r="285" spans="2:3" x14ac:dyDescent="0.3">
      <c r="B285" s="40">
        <v>225</v>
      </c>
      <c r="C285" s="40">
        <v>65</v>
      </c>
    </row>
    <row r="286" spans="2:3" x14ac:dyDescent="0.3">
      <c r="B286" s="40">
        <v>226</v>
      </c>
      <c r="C286" s="40">
        <v>65</v>
      </c>
    </row>
    <row r="287" spans="2:3" x14ac:dyDescent="0.3">
      <c r="B287" s="40">
        <v>227</v>
      </c>
      <c r="C287" s="40">
        <v>65</v>
      </c>
    </row>
    <row r="288" spans="2:3" x14ac:dyDescent="0.3">
      <c r="B288" s="40">
        <v>228</v>
      </c>
      <c r="C288" s="40">
        <v>65</v>
      </c>
    </row>
    <row r="289" spans="2:3" x14ac:dyDescent="0.3">
      <c r="B289" s="40">
        <v>229</v>
      </c>
      <c r="C289" s="40">
        <v>65</v>
      </c>
    </row>
    <row r="290" spans="2:3" x14ac:dyDescent="0.3">
      <c r="B290" s="40">
        <v>230</v>
      </c>
      <c r="C290" s="40">
        <v>65</v>
      </c>
    </row>
    <row r="291" spans="2:3" x14ac:dyDescent="0.3">
      <c r="B291" s="40">
        <v>231</v>
      </c>
      <c r="C291" s="40">
        <v>65</v>
      </c>
    </row>
    <row r="292" spans="2:3" x14ac:dyDescent="0.3">
      <c r="B292" s="40">
        <v>232</v>
      </c>
      <c r="C292" s="40">
        <v>65</v>
      </c>
    </row>
    <row r="293" spans="2:3" x14ac:dyDescent="0.3">
      <c r="B293" s="40">
        <v>233</v>
      </c>
      <c r="C293" s="40">
        <v>65</v>
      </c>
    </row>
    <row r="294" spans="2:3" x14ac:dyDescent="0.3">
      <c r="B294" s="40">
        <v>234</v>
      </c>
      <c r="C294" s="40">
        <v>65</v>
      </c>
    </row>
    <row r="295" spans="2:3" x14ac:dyDescent="0.3">
      <c r="B295" s="40">
        <v>235</v>
      </c>
      <c r="C295" s="40">
        <v>65</v>
      </c>
    </row>
    <row r="296" spans="2:3" x14ac:dyDescent="0.3">
      <c r="B296" s="40">
        <v>236</v>
      </c>
      <c r="C296" s="40">
        <v>66</v>
      </c>
    </row>
    <row r="297" spans="2:3" x14ac:dyDescent="0.3">
      <c r="B297" s="40">
        <v>237</v>
      </c>
      <c r="C297" s="40">
        <v>66</v>
      </c>
    </row>
    <row r="298" spans="2:3" x14ac:dyDescent="0.3">
      <c r="B298" s="40">
        <v>238</v>
      </c>
      <c r="C298" s="40">
        <v>66</v>
      </c>
    </row>
    <row r="299" spans="2:3" x14ac:dyDescent="0.3">
      <c r="B299" s="40">
        <v>239</v>
      </c>
      <c r="C299" s="40">
        <v>66</v>
      </c>
    </row>
    <row r="300" spans="2:3" x14ac:dyDescent="0.3">
      <c r="B300" s="40">
        <v>240</v>
      </c>
      <c r="C300" s="40">
        <v>66</v>
      </c>
    </row>
    <row r="301" spans="2:3" x14ac:dyDescent="0.3">
      <c r="B301" s="40">
        <v>241</v>
      </c>
      <c r="C301" s="40">
        <v>66</v>
      </c>
    </row>
    <row r="302" spans="2:3" x14ac:dyDescent="0.3">
      <c r="B302" s="40">
        <v>242</v>
      </c>
      <c r="C302" s="40">
        <v>66</v>
      </c>
    </row>
    <row r="303" spans="2:3" x14ac:dyDescent="0.3">
      <c r="B303" s="40">
        <v>243</v>
      </c>
      <c r="C303" s="40">
        <v>66</v>
      </c>
    </row>
    <row r="304" spans="2:3" x14ac:dyDescent="0.3">
      <c r="B304" s="40">
        <v>244</v>
      </c>
      <c r="C304" s="40">
        <v>67</v>
      </c>
    </row>
    <row r="305" spans="2:3" x14ac:dyDescent="0.3">
      <c r="B305" s="40">
        <v>245</v>
      </c>
      <c r="C305" s="40">
        <v>67</v>
      </c>
    </row>
    <row r="306" spans="2:3" x14ac:dyDescent="0.3">
      <c r="B306" s="40">
        <v>246</v>
      </c>
      <c r="C306" s="40">
        <v>67</v>
      </c>
    </row>
    <row r="307" spans="2:3" x14ac:dyDescent="0.3">
      <c r="B307" s="40">
        <v>247</v>
      </c>
      <c r="C307" s="40">
        <v>67</v>
      </c>
    </row>
    <row r="308" spans="2:3" x14ac:dyDescent="0.3">
      <c r="B308" s="40">
        <v>248</v>
      </c>
      <c r="C308" s="40">
        <v>67</v>
      </c>
    </row>
    <row r="309" spans="2:3" x14ac:dyDescent="0.3">
      <c r="B309" s="40">
        <v>249</v>
      </c>
      <c r="C309" s="40">
        <v>67</v>
      </c>
    </row>
    <row r="310" spans="2:3" x14ac:dyDescent="0.3">
      <c r="B310" s="40">
        <v>250</v>
      </c>
      <c r="C310" s="40">
        <v>68</v>
      </c>
    </row>
    <row r="311" spans="2:3" x14ac:dyDescent="0.3">
      <c r="B311" s="40">
        <v>251</v>
      </c>
      <c r="C311" s="40">
        <v>68</v>
      </c>
    </row>
    <row r="312" spans="2:3" x14ac:dyDescent="0.3">
      <c r="B312" s="40">
        <v>252</v>
      </c>
      <c r="C312" s="40">
        <v>68</v>
      </c>
    </row>
    <row r="313" spans="2:3" x14ac:dyDescent="0.3">
      <c r="B313" s="40">
        <v>253</v>
      </c>
      <c r="C313" s="40">
        <v>68</v>
      </c>
    </row>
    <row r="314" spans="2:3" x14ac:dyDescent="0.3">
      <c r="B314" s="40">
        <v>254</v>
      </c>
      <c r="C314" s="40">
        <v>68</v>
      </c>
    </row>
    <row r="315" spans="2:3" x14ac:dyDescent="0.3">
      <c r="B315" s="40">
        <v>255</v>
      </c>
      <c r="C315" s="40">
        <v>68</v>
      </c>
    </row>
    <row r="316" spans="2:3" x14ac:dyDescent="0.3">
      <c r="B316" s="40">
        <v>256</v>
      </c>
      <c r="C316" s="40">
        <v>68</v>
      </c>
    </row>
    <row r="317" spans="2:3" x14ac:dyDescent="0.3">
      <c r="B317" s="40">
        <v>257</v>
      </c>
      <c r="C317" s="40">
        <v>68</v>
      </c>
    </row>
    <row r="318" spans="2:3" x14ac:dyDescent="0.3">
      <c r="B318" s="40">
        <v>258</v>
      </c>
      <c r="C318" s="40">
        <v>68</v>
      </c>
    </row>
    <row r="319" spans="2:3" x14ac:dyDescent="0.3">
      <c r="B319" s="40">
        <v>259</v>
      </c>
      <c r="C319" s="40">
        <v>68</v>
      </c>
    </row>
    <row r="320" spans="2:3" x14ac:dyDescent="0.3">
      <c r="B320" s="40">
        <v>260</v>
      </c>
      <c r="C320" s="40">
        <v>69</v>
      </c>
    </row>
    <row r="321" spans="2:3" x14ac:dyDescent="0.3">
      <c r="B321" s="40">
        <v>261</v>
      </c>
      <c r="C321" s="40">
        <v>69</v>
      </c>
    </row>
    <row r="322" spans="2:3" x14ac:dyDescent="0.3">
      <c r="B322" s="40">
        <v>262</v>
      </c>
      <c r="C322" s="40">
        <v>69</v>
      </c>
    </row>
    <row r="323" spans="2:3" x14ac:dyDescent="0.3">
      <c r="B323" s="40">
        <v>263</v>
      </c>
      <c r="C323" s="40">
        <v>69</v>
      </c>
    </row>
    <row r="324" spans="2:3" x14ac:dyDescent="0.3">
      <c r="B324" s="40">
        <v>264</v>
      </c>
      <c r="C324" s="40">
        <v>69</v>
      </c>
    </row>
    <row r="325" spans="2:3" x14ac:dyDescent="0.3">
      <c r="B325" s="40">
        <v>265</v>
      </c>
      <c r="C325" s="40">
        <v>69</v>
      </c>
    </row>
    <row r="326" spans="2:3" x14ac:dyDescent="0.3">
      <c r="B326" s="40">
        <v>266</v>
      </c>
      <c r="C326" s="40">
        <v>69</v>
      </c>
    </row>
    <row r="327" spans="2:3" x14ac:dyDescent="0.3">
      <c r="B327" s="40">
        <v>267</v>
      </c>
      <c r="C327" s="40">
        <v>69</v>
      </c>
    </row>
    <row r="328" spans="2:3" x14ac:dyDescent="0.3">
      <c r="B328" s="40">
        <v>268</v>
      </c>
      <c r="C328" s="40">
        <v>69</v>
      </c>
    </row>
    <row r="329" spans="2:3" x14ac:dyDescent="0.3">
      <c r="B329" s="40">
        <v>269</v>
      </c>
      <c r="C329" s="40">
        <v>69</v>
      </c>
    </row>
    <row r="330" spans="2:3" x14ac:dyDescent="0.3">
      <c r="B330" s="40">
        <v>270</v>
      </c>
      <c r="C330" s="40">
        <v>69</v>
      </c>
    </row>
    <row r="331" spans="2:3" x14ac:dyDescent="0.3">
      <c r="B331" s="40">
        <v>271</v>
      </c>
      <c r="C331" s="40">
        <v>69</v>
      </c>
    </row>
    <row r="332" spans="2:3" x14ac:dyDescent="0.3">
      <c r="B332" s="40">
        <v>272</v>
      </c>
      <c r="C332" s="40">
        <v>69</v>
      </c>
    </row>
    <row r="333" spans="2:3" x14ac:dyDescent="0.3">
      <c r="B333" s="40">
        <v>273</v>
      </c>
      <c r="C333" s="40">
        <v>70</v>
      </c>
    </row>
    <row r="334" spans="2:3" x14ac:dyDescent="0.3">
      <c r="B334" s="40">
        <v>274</v>
      </c>
      <c r="C334" s="40">
        <v>70</v>
      </c>
    </row>
    <row r="335" spans="2:3" x14ac:dyDescent="0.3">
      <c r="B335" s="40">
        <v>275</v>
      </c>
      <c r="C335" s="40">
        <v>70</v>
      </c>
    </row>
    <row r="336" spans="2:3" x14ac:dyDescent="0.3">
      <c r="B336" s="40">
        <v>276</v>
      </c>
      <c r="C336" s="40">
        <v>70</v>
      </c>
    </row>
    <row r="337" spans="2:3" x14ac:dyDescent="0.3">
      <c r="B337" s="40">
        <v>277</v>
      </c>
      <c r="C337" s="40">
        <v>70</v>
      </c>
    </row>
    <row r="338" spans="2:3" x14ac:dyDescent="0.3">
      <c r="B338" s="40">
        <v>278</v>
      </c>
      <c r="C338" s="40">
        <v>70</v>
      </c>
    </row>
    <row r="339" spans="2:3" x14ac:dyDescent="0.3">
      <c r="B339" s="40">
        <v>279</v>
      </c>
      <c r="C339" s="40">
        <v>70</v>
      </c>
    </row>
    <row r="340" spans="2:3" x14ac:dyDescent="0.3">
      <c r="B340" s="40">
        <v>280</v>
      </c>
      <c r="C340" s="40">
        <v>70</v>
      </c>
    </row>
    <row r="341" spans="2:3" x14ac:dyDescent="0.3">
      <c r="B341" s="40">
        <v>281</v>
      </c>
      <c r="C341" s="40">
        <v>70</v>
      </c>
    </row>
    <row r="342" spans="2:3" x14ac:dyDescent="0.3">
      <c r="B342" s="40">
        <v>282</v>
      </c>
      <c r="C342" s="40">
        <v>70</v>
      </c>
    </row>
    <row r="343" spans="2:3" x14ac:dyDescent="0.3">
      <c r="B343" s="40">
        <v>283</v>
      </c>
      <c r="C343" s="40">
        <v>70</v>
      </c>
    </row>
    <row r="344" spans="2:3" x14ac:dyDescent="0.3">
      <c r="B344" s="40">
        <v>284</v>
      </c>
      <c r="C344" s="40">
        <v>70</v>
      </c>
    </row>
    <row r="345" spans="2:3" x14ac:dyDescent="0.3">
      <c r="B345" s="40">
        <v>285</v>
      </c>
      <c r="C345" s="40">
        <v>71</v>
      </c>
    </row>
    <row r="346" spans="2:3" x14ac:dyDescent="0.3">
      <c r="B346" s="40">
        <v>286</v>
      </c>
      <c r="C346" s="40">
        <v>71</v>
      </c>
    </row>
    <row r="347" spans="2:3" x14ac:dyDescent="0.3">
      <c r="B347" s="40">
        <v>287</v>
      </c>
      <c r="C347" s="40">
        <v>71</v>
      </c>
    </row>
    <row r="348" spans="2:3" x14ac:dyDescent="0.3">
      <c r="B348" s="40">
        <v>288</v>
      </c>
      <c r="C348" s="40">
        <v>71</v>
      </c>
    </row>
    <row r="349" spans="2:3" x14ac:dyDescent="0.3">
      <c r="B349" s="40">
        <v>289</v>
      </c>
      <c r="C349" s="40">
        <v>71</v>
      </c>
    </row>
    <row r="350" spans="2:3" x14ac:dyDescent="0.3">
      <c r="B350" s="40">
        <v>290</v>
      </c>
      <c r="C350" s="40">
        <v>71</v>
      </c>
    </row>
    <row r="351" spans="2:3" x14ac:dyDescent="0.3">
      <c r="B351" s="40">
        <v>291</v>
      </c>
      <c r="C351" s="40">
        <v>71</v>
      </c>
    </row>
    <row r="352" spans="2:3" x14ac:dyDescent="0.3">
      <c r="B352" s="40">
        <v>292</v>
      </c>
      <c r="C352" s="40">
        <v>71</v>
      </c>
    </row>
    <row r="353" spans="2:3" x14ac:dyDescent="0.3">
      <c r="B353" s="40">
        <v>293</v>
      </c>
      <c r="C353" s="40">
        <v>71</v>
      </c>
    </row>
    <row r="354" spans="2:3" x14ac:dyDescent="0.3">
      <c r="B354" s="40">
        <v>294</v>
      </c>
      <c r="C354" s="40">
        <v>71</v>
      </c>
    </row>
    <row r="355" spans="2:3" x14ac:dyDescent="0.3">
      <c r="B355" s="40">
        <v>295</v>
      </c>
      <c r="C355" s="40">
        <v>71</v>
      </c>
    </row>
    <row r="356" spans="2:3" x14ac:dyDescent="0.3">
      <c r="B356" s="40">
        <v>296</v>
      </c>
      <c r="C356" s="40">
        <v>71</v>
      </c>
    </row>
    <row r="357" spans="2:3" x14ac:dyDescent="0.3">
      <c r="B357" s="40">
        <v>297</v>
      </c>
      <c r="C357" s="40">
        <v>71</v>
      </c>
    </row>
    <row r="358" spans="2:3" x14ac:dyDescent="0.3">
      <c r="B358" s="40">
        <v>298</v>
      </c>
      <c r="C358" s="40">
        <v>71</v>
      </c>
    </row>
    <row r="359" spans="2:3" x14ac:dyDescent="0.3">
      <c r="B359" s="40">
        <v>299</v>
      </c>
      <c r="C359" s="40">
        <v>71</v>
      </c>
    </row>
    <row r="360" spans="2:3" x14ac:dyDescent="0.3">
      <c r="B360" s="40">
        <v>300</v>
      </c>
      <c r="C360" s="40">
        <v>71</v>
      </c>
    </row>
    <row r="361" spans="2:3" x14ac:dyDescent="0.3">
      <c r="B361" s="40">
        <v>301</v>
      </c>
      <c r="C361" s="40">
        <v>71</v>
      </c>
    </row>
    <row r="362" spans="2:3" x14ac:dyDescent="0.3">
      <c r="B362" s="40">
        <v>302</v>
      </c>
      <c r="C362" s="40">
        <v>72</v>
      </c>
    </row>
    <row r="363" spans="2:3" x14ac:dyDescent="0.3">
      <c r="B363" s="40">
        <v>303</v>
      </c>
      <c r="C363" s="40">
        <v>72</v>
      </c>
    </row>
    <row r="364" spans="2:3" x14ac:dyDescent="0.3">
      <c r="B364" s="40">
        <v>304</v>
      </c>
      <c r="C364" s="40">
        <v>72</v>
      </c>
    </row>
    <row r="365" spans="2:3" x14ac:dyDescent="0.3">
      <c r="B365" s="40">
        <v>305</v>
      </c>
      <c r="C365" s="40">
        <v>72</v>
      </c>
    </row>
    <row r="366" spans="2:3" x14ac:dyDescent="0.3">
      <c r="B366" s="40">
        <v>306</v>
      </c>
      <c r="C366" s="40">
        <v>72</v>
      </c>
    </row>
    <row r="367" spans="2:3" x14ac:dyDescent="0.3">
      <c r="B367" s="40">
        <v>307</v>
      </c>
      <c r="C367" s="40">
        <v>72</v>
      </c>
    </row>
    <row r="368" spans="2:3" x14ac:dyDescent="0.3">
      <c r="B368" s="40">
        <v>308</v>
      </c>
      <c r="C368" s="40">
        <v>72</v>
      </c>
    </row>
    <row r="369" spans="2:3" x14ac:dyDescent="0.3">
      <c r="B369" s="40">
        <v>309</v>
      </c>
      <c r="C369" s="40">
        <v>72</v>
      </c>
    </row>
    <row r="370" spans="2:3" x14ac:dyDescent="0.3">
      <c r="B370" s="40">
        <v>310</v>
      </c>
      <c r="C370" s="40">
        <v>72</v>
      </c>
    </row>
    <row r="371" spans="2:3" x14ac:dyDescent="0.3">
      <c r="B371" s="40">
        <v>311</v>
      </c>
      <c r="C371" s="40">
        <v>72</v>
      </c>
    </row>
    <row r="372" spans="2:3" x14ac:dyDescent="0.3">
      <c r="B372" s="40">
        <v>312</v>
      </c>
      <c r="C372" s="40">
        <v>72</v>
      </c>
    </row>
    <row r="373" spans="2:3" x14ac:dyDescent="0.3">
      <c r="B373" s="40">
        <v>313</v>
      </c>
      <c r="C373" s="40">
        <v>72</v>
      </c>
    </row>
    <row r="374" spans="2:3" x14ac:dyDescent="0.3">
      <c r="B374" s="40">
        <v>314</v>
      </c>
      <c r="C374" s="40">
        <v>72</v>
      </c>
    </row>
    <row r="375" spans="2:3" x14ac:dyDescent="0.3">
      <c r="B375" s="40">
        <v>315</v>
      </c>
      <c r="C375" s="40">
        <v>72</v>
      </c>
    </row>
    <row r="376" spans="2:3" x14ac:dyDescent="0.3">
      <c r="B376" s="40">
        <v>316</v>
      </c>
      <c r="C376" s="40">
        <v>72</v>
      </c>
    </row>
    <row r="377" spans="2:3" x14ac:dyDescent="0.3">
      <c r="B377" s="40">
        <v>317</v>
      </c>
      <c r="C377" s="40">
        <v>72</v>
      </c>
    </row>
    <row r="378" spans="2:3" x14ac:dyDescent="0.3">
      <c r="B378" s="40">
        <v>318</v>
      </c>
      <c r="C378" s="40">
        <v>72</v>
      </c>
    </row>
    <row r="379" spans="2:3" x14ac:dyDescent="0.3">
      <c r="B379" s="40">
        <v>319</v>
      </c>
      <c r="C379" s="40">
        <v>73</v>
      </c>
    </row>
    <row r="380" spans="2:3" x14ac:dyDescent="0.3">
      <c r="B380" s="40">
        <v>320</v>
      </c>
      <c r="C380" s="40">
        <v>73</v>
      </c>
    </row>
    <row r="381" spans="2:3" x14ac:dyDescent="0.3">
      <c r="B381" s="40">
        <v>321</v>
      </c>
      <c r="C381" s="40">
        <v>73</v>
      </c>
    </row>
    <row r="382" spans="2:3" x14ac:dyDescent="0.3">
      <c r="B382" s="40">
        <v>322</v>
      </c>
      <c r="C382" s="40">
        <v>73</v>
      </c>
    </row>
    <row r="383" spans="2:3" x14ac:dyDescent="0.3">
      <c r="B383" s="40">
        <v>323</v>
      </c>
      <c r="C383" s="40">
        <v>73</v>
      </c>
    </row>
    <row r="384" spans="2:3" x14ac:dyDescent="0.3">
      <c r="B384" s="40">
        <v>324</v>
      </c>
      <c r="C384" s="40">
        <v>73</v>
      </c>
    </row>
    <row r="385" spans="2:3" x14ac:dyDescent="0.3">
      <c r="B385" s="40">
        <v>325</v>
      </c>
      <c r="C385" s="40">
        <v>73</v>
      </c>
    </row>
    <row r="386" spans="2:3" x14ac:dyDescent="0.3">
      <c r="B386" s="40">
        <v>326</v>
      </c>
      <c r="C386" s="40">
        <v>73</v>
      </c>
    </row>
    <row r="387" spans="2:3" x14ac:dyDescent="0.3">
      <c r="B387" s="40">
        <v>327</v>
      </c>
      <c r="C387" s="40">
        <v>73</v>
      </c>
    </row>
    <row r="388" spans="2:3" x14ac:dyDescent="0.3">
      <c r="B388" s="40">
        <v>328</v>
      </c>
      <c r="C388" s="40">
        <v>73</v>
      </c>
    </row>
    <row r="389" spans="2:3" x14ac:dyDescent="0.3">
      <c r="B389" s="40">
        <v>329</v>
      </c>
      <c r="C389" s="40">
        <v>73</v>
      </c>
    </row>
    <row r="390" spans="2:3" x14ac:dyDescent="0.3">
      <c r="B390" s="40">
        <v>330</v>
      </c>
      <c r="C390" s="40">
        <v>73</v>
      </c>
    </row>
    <row r="391" spans="2:3" x14ac:dyDescent="0.3">
      <c r="B391" s="40">
        <v>331</v>
      </c>
      <c r="C391" s="40">
        <v>73</v>
      </c>
    </row>
    <row r="392" spans="2:3" x14ac:dyDescent="0.3">
      <c r="B392" s="40">
        <v>332</v>
      </c>
      <c r="C392" s="40">
        <v>73</v>
      </c>
    </row>
    <row r="393" spans="2:3" x14ac:dyDescent="0.3">
      <c r="B393" s="40">
        <v>333</v>
      </c>
      <c r="C393" s="40">
        <v>73</v>
      </c>
    </row>
    <row r="394" spans="2:3" x14ac:dyDescent="0.3">
      <c r="B394" s="40">
        <v>334</v>
      </c>
      <c r="C394" s="40">
        <v>73</v>
      </c>
    </row>
    <row r="395" spans="2:3" x14ac:dyDescent="0.3">
      <c r="B395" s="40">
        <v>335</v>
      </c>
      <c r="C395" s="40">
        <v>73</v>
      </c>
    </row>
    <row r="396" spans="2:3" x14ac:dyDescent="0.3">
      <c r="B396" s="40">
        <v>336</v>
      </c>
      <c r="C396" s="40">
        <v>73</v>
      </c>
    </row>
    <row r="397" spans="2:3" x14ac:dyDescent="0.3">
      <c r="B397" s="40">
        <v>337</v>
      </c>
      <c r="C397" s="40">
        <v>74</v>
      </c>
    </row>
    <row r="398" spans="2:3" x14ac:dyDescent="0.3">
      <c r="B398" s="40">
        <v>338</v>
      </c>
      <c r="C398" s="40">
        <v>74</v>
      </c>
    </row>
    <row r="399" spans="2:3" x14ac:dyDescent="0.3">
      <c r="B399" s="40">
        <v>339</v>
      </c>
      <c r="C399" s="40">
        <v>74</v>
      </c>
    </row>
    <row r="400" spans="2:3" x14ac:dyDescent="0.3">
      <c r="B400" s="40">
        <v>340</v>
      </c>
      <c r="C400" s="40">
        <v>74</v>
      </c>
    </row>
    <row r="401" spans="2:3" x14ac:dyDescent="0.3">
      <c r="B401" s="40">
        <v>341</v>
      </c>
      <c r="C401" s="40">
        <v>74</v>
      </c>
    </row>
    <row r="402" spans="2:3" x14ac:dyDescent="0.3">
      <c r="B402" s="40">
        <v>342</v>
      </c>
      <c r="C402" s="40">
        <v>74</v>
      </c>
    </row>
    <row r="403" spans="2:3" x14ac:dyDescent="0.3">
      <c r="B403" s="40">
        <v>343</v>
      </c>
      <c r="C403" s="40">
        <v>74</v>
      </c>
    </row>
    <row r="404" spans="2:3" x14ac:dyDescent="0.3">
      <c r="B404" s="40">
        <v>344</v>
      </c>
      <c r="C404" s="40">
        <v>74</v>
      </c>
    </row>
    <row r="405" spans="2:3" x14ac:dyDescent="0.3">
      <c r="B405" s="40">
        <v>345</v>
      </c>
      <c r="C405" s="40">
        <v>74</v>
      </c>
    </row>
    <row r="406" spans="2:3" x14ac:dyDescent="0.3">
      <c r="B406" s="40">
        <v>346</v>
      </c>
      <c r="C406" s="40">
        <v>74</v>
      </c>
    </row>
    <row r="407" spans="2:3" x14ac:dyDescent="0.3">
      <c r="B407" s="40">
        <v>347</v>
      </c>
      <c r="C407" s="40">
        <v>74</v>
      </c>
    </row>
    <row r="408" spans="2:3" x14ac:dyDescent="0.3">
      <c r="B408" s="40">
        <v>348</v>
      </c>
      <c r="C408" s="40">
        <v>74</v>
      </c>
    </row>
    <row r="409" spans="2:3" x14ac:dyDescent="0.3">
      <c r="B409" s="40">
        <v>349</v>
      </c>
      <c r="C409" s="40">
        <v>74</v>
      </c>
    </row>
    <row r="410" spans="2:3" x14ac:dyDescent="0.3">
      <c r="B410" s="40">
        <v>350</v>
      </c>
      <c r="C410" s="40">
        <v>75</v>
      </c>
    </row>
    <row r="411" spans="2:3" x14ac:dyDescent="0.3">
      <c r="B411" s="40">
        <v>351</v>
      </c>
      <c r="C411" s="40">
        <v>75</v>
      </c>
    </row>
    <row r="412" spans="2:3" x14ac:dyDescent="0.3">
      <c r="B412" s="40">
        <v>352</v>
      </c>
      <c r="C412" s="40">
        <v>75</v>
      </c>
    </row>
    <row r="413" spans="2:3" x14ac:dyDescent="0.3">
      <c r="B413" s="40">
        <v>353</v>
      </c>
      <c r="C413" s="40">
        <v>75</v>
      </c>
    </row>
    <row r="414" spans="2:3" x14ac:dyDescent="0.3">
      <c r="B414" s="40">
        <v>354</v>
      </c>
      <c r="C414" s="40">
        <v>75</v>
      </c>
    </row>
    <row r="415" spans="2:3" x14ac:dyDescent="0.3">
      <c r="B415" s="40">
        <v>355</v>
      </c>
      <c r="C415" s="40">
        <v>75</v>
      </c>
    </row>
    <row r="416" spans="2:3" x14ac:dyDescent="0.3">
      <c r="B416" s="40">
        <v>356</v>
      </c>
      <c r="C416" s="40">
        <v>75</v>
      </c>
    </row>
    <row r="417" spans="2:3" x14ac:dyDescent="0.3">
      <c r="B417" s="40">
        <v>357</v>
      </c>
      <c r="C417" s="40">
        <v>75</v>
      </c>
    </row>
    <row r="418" spans="2:3" x14ac:dyDescent="0.3">
      <c r="B418" s="40">
        <v>358</v>
      </c>
      <c r="C418" s="40">
        <v>75</v>
      </c>
    </row>
    <row r="419" spans="2:3" x14ac:dyDescent="0.3">
      <c r="B419" s="40">
        <v>359</v>
      </c>
      <c r="C419" s="40">
        <v>75</v>
      </c>
    </row>
    <row r="420" spans="2:3" x14ac:dyDescent="0.3">
      <c r="B420" s="40">
        <v>360</v>
      </c>
      <c r="C420" s="40">
        <v>75</v>
      </c>
    </row>
    <row r="421" spans="2:3" x14ac:dyDescent="0.3">
      <c r="B421" s="40">
        <v>361</v>
      </c>
      <c r="C421" s="40">
        <v>75</v>
      </c>
    </row>
    <row r="422" spans="2:3" x14ac:dyDescent="0.3">
      <c r="B422" s="40">
        <v>362</v>
      </c>
      <c r="C422" s="40">
        <v>75</v>
      </c>
    </row>
    <row r="423" spans="2:3" x14ac:dyDescent="0.3">
      <c r="B423" s="40">
        <v>363</v>
      </c>
      <c r="C423" s="40">
        <v>75</v>
      </c>
    </row>
    <row r="424" spans="2:3" x14ac:dyDescent="0.3">
      <c r="B424" s="40">
        <v>364</v>
      </c>
      <c r="C424" s="40">
        <v>76</v>
      </c>
    </row>
    <row r="425" spans="2:3" x14ac:dyDescent="0.3">
      <c r="B425" s="40">
        <v>365</v>
      </c>
      <c r="C425" s="40">
        <v>76</v>
      </c>
    </row>
    <row r="426" spans="2:3" x14ac:dyDescent="0.3">
      <c r="B426" s="40">
        <v>366</v>
      </c>
      <c r="C426" s="40">
        <v>76</v>
      </c>
    </row>
    <row r="427" spans="2:3" x14ac:dyDescent="0.3">
      <c r="B427" s="40">
        <v>367</v>
      </c>
      <c r="C427" s="40">
        <v>76</v>
      </c>
    </row>
    <row r="428" spans="2:3" x14ac:dyDescent="0.3">
      <c r="B428" s="40">
        <v>368</v>
      </c>
      <c r="C428" s="40">
        <v>76</v>
      </c>
    </row>
    <row r="429" spans="2:3" x14ac:dyDescent="0.3">
      <c r="B429" s="40">
        <v>369</v>
      </c>
      <c r="C429" s="40">
        <v>76</v>
      </c>
    </row>
    <row r="430" spans="2:3" x14ac:dyDescent="0.3">
      <c r="B430" s="40">
        <v>370</v>
      </c>
      <c r="C430" s="40">
        <v>76</v>
      </c>
    </row>
    <row r="431" spans="2:3" x14ac:dyDescent="0.3">
      <c r="B431" s="40">
        <v>371</v>
      </c>
      <c r="C431" s="40">
        <v>76</v>
      </c>
    </row>
    <row r="432" spans="2:3" x14ac:dyDescent="0.3">
      <c r="B432" s="40">
        <v>372</v>
      </c>
      <c r="C432" s="40">
        <v>76</v>
      </c>
    </row>
    <row r="433" spans="2:3" x14ac:dyDescent="0.3">
      <c r="B433" s="40">
        <v>373</v>
      </c>
      <c r="C433" s="40">
        <v>76</v>
      </c>
    </row>
    <row r="434" spans="2:3" x14ac:dyDescent="0.3">
      <c r="B434" s="40">
        <v>374</v>
      </c>
      <c r="C434" s="40">
        <v>77</v>
      </c>
    </row>
    <row r="435" spans="2:3" x14ac:dyDescent="0.3">
      <c r="B435" s="40">
        <v>375</v>
      </c>
      <c r="C435" s="40">
        <v>77</v>
      </c>
    </row>
    <row r="436" spans="2:3" x14ac:dyDescent="0.3">
      <c r="B436" s="40">
        <v>376</v>
      </c>
      <c r="C436" s="40">
        <v>77</v>
      </c>
    </row>
    <row r="437" spans="2:3" x14ac:dyDescent="0.3">
      <c r="B437" s="40">
        <v>377</v>
      </c>
      <c r="C437" s="40">
        <v>77</v>
      </c>
    </row>
    <row r="438" spans="2:3" x14ac:dyDescent="0.3">
      <c r="B438" s="40">
        <v>378</v>
      </c>
      <c r="C438" s="40">
        <v>77</v>
      </c>
    </row>
    <row r="439" spans="2:3" x14ac:dyDescent="0.3">
      <c r="B439" s="40">
        <v>379</v>
      </c>
      <c r="C439" s="40">
        <v>77</v>
      </c>
    </row>
    <row r="440" spans="2:3" x14ac:dyDescent="0.3">
      <c r="B440" s="40">
        <v>380</v>
      </c>
      <c r="C440" s="40">
        <v>77</v>
      </c>
    </row>
    <row r="441" spans="2:3" x14ac:dyDescent="0.3">
      <c r="B441" s="40">
        <v>381</v>
      </c>
      <c r="C441" s="40">
        <v>77</v>
      </c>
    </row>
    <row r="442" spans="2:3" x14ac:dyDescent="0.3">
      <c r="B442" s="40">
        <v>382</v>
      </c>
      <c r="C442" s="40">
        <v>77</v>
      </c>
    </row>
    <row r="443" spans="2:3" x14ac:dyDescent="0.3">
      <c r="B443" s="40">
        <v>383</v>
      </c>
      <c r="C443" s="40">
        <v>77</v>
      </c>
    </row>
    <row r="444" spans="2:3" x14ac:dyDescent="0.3">
      <c r="B444" s="40">
        <v>384</v>
      </c>
      <c r="C444" s="40">
        <v>77</v>
      </c>
    </row>
    <row r="445" spans="2:3" x14ac:dyDescent="0.3">
      <c r="B445" s="40">
        <v>385</v>
      </c>
      <c r="C445" s="40">
        <v>78</v>
      </c>
    </row>
    <row r="446" spans="2:3" x14ac:dyDescent="0.3">
      <c r="B446" s="40">
        <v>386</v>
      </c>
      <c r="C446" s="40">
        <v>78</v>
      </c>
    </row>
    <row r="447" spans="2:3" x14ac:dyDescent="0.3">
      <c r="B447" s="40">
        <v>387</v>
      </c>
      <c r="C447" s="40">
        <v>78</v>
      </c>
    </row>
    <row r="448" spans="2:3" x14ac:dyDescent="0.3">
      <c r="B448" s="40">
        <v>388</v>
      </c>
      <c r="C448" s="40">
        <v>78</v>
      </c>
    </row>
    <row r="449" spans="2:3" x14ac:dyDescent="0.3">
      <c r="B449" s="40">
        <v>389</v>
      </c>
      <c r="C449" s="40">
        <v>78</v>
      </c>
    </row>
    <row r="450" spans="2:3" x14ac:dyDescent="0.3">
      <c r="B450" s="40">
        <v>390</v>
      </c>
      <c r="C450" s="40">
        <v>78</v>
      </c>
    </row>
    <row r="451" spans="2:3" x14ac:dyDescent="0.3">
      <c r="B451" s="40">
        <v>391</v>
      </c>
      <c r="C451" s="40">
        <v>78</v>
      </c>
    </row>
    <row r="452" spans="2:3" x14ac:dyDescent="0.3">
      <c r="B452" s="40">
        <v>392</v>
      </c>
      <c r="C452" s="40">
        <v>78</v>
      </c>
    </row>
    <row r="453" spans="2:3" x14ac:dyDescent="0.3">
      <c r="B453" s="40">
        <v>393</v>
      </c>
      <c r="C453" s="40">
        <v>78</v>
      </c>
    </row>
    <row r="454" spans="2:3" x14ac:dyDescent="0.3">
      <c r="B454" s="40">
        <v>394</v>
      </c>
      <c r="C454" s="40">
        <v>78</v>
      </c>
    </row>
    <row r="455" spans="2:3" x14ac:dyDescent="0.3">
      <c r="B455" s="40">
        <v>395</v>
      </c>
      <c r="C455" s="40">
        <v>78</v>
      </c>
    </row>
    <row r="456" spans="2:3" x14ac:dyDescent="0.3">
      <c r="B456" s="40">
        <v>396</v>
      </c>
      <c r="C456" s="40">
        <v>78</v>
      </c>
    </row>
    <row r="457" spans="2:3" x14ac:dyDescent="0.3">
      <c r="B457" s="40">
        <v>397</v>
      </c>
      <c r="C457" s="40">
        <v>79</v>
      </c>
    </row>
    <row r="458" spans="2:3" x14ac:dyDescent="0.3">
      <c r="B458" s="40">
        <v>398</v>
      </c>
      <c r="C458" s="40">
        <v>79</v>
      </c>
    </row>
    <row r="459" spans="2:3" x14ac:dyDescent="0.3">
      <c r="B459" s="40">
        <v>399</v>
      </c>
      <c r="C459" s="40">
        <v>79</v>
      </c>
    </row>
    <row r="460" spans="2:3" x14ac:dyDescent="0.3">
      <c r="B460" s="40">
        <v>400</v>
      </c>
      <c r="C460" s="40">
        <v>79</v>
      </c>
    </row>
    <row r="461" spans="2:3" x14ac:dyDescent="0.3">
      <c r="B461" s="40">
        <v>401</v>
      </c>
      <c r="C461" s="40">
        <v>79</v>
      </c>
    </row>
    <row r="462" spans="2:3" x14ac:dyDescent="0.3">
      <c r="B462" s="40">
        <v>402</v>
      </c>
      <c r="C462" s="40">
        <v>79</v>
      </c>
    </row>
    <row r="463" spans="2:3" x14ac:dyDescent="0.3">
      <c r="B463" s="40">
        <v>403</v>
      </c>
      <c r="C463" s="40">
        <v>79</v>
      </c>
    </row>
    <row r="464" spans="2:3" x14ac:dyDescent="0.3">
      <c r="B464" s="40">
        <v>404</v>
      </c>
      <c r="C464" s="40">
        <v>79</v>
      </c>
    </row>
    <row r="465" spans="2:3" x14ac:dyDescent="0.3">
      <c r="B465" s="40">
        <v>405</v>
      </c>
      <c r="C465" s="40">
        <v>79</v>
      </c>
    </row>
    <row r="466" spans="2:3" x14ac:dyDescent="0.3">
      <c r="B466" s="40">
        <v>406</v>
      </c>
      <c r="C466" s="40">
        <v>80</v>
      </c>
    </row>
    <row r="467" spans="2:3" x14ac:dyDescent="0.3">
      <c r="B467" s="40">
        <v>407</v>
      </c>
      <c r="C467" s="40">
        <v>80</v>
      </c>
    </row>
    <row r="468" spans="2:3" x14ac:dyDescent="0.3">
      <c r="B468" s="40">
        <v>408</v>
      </c>
      <c r="C468" s="40">
        <v>80</v>
      </c>
    </row>
    <row r="469" spans="2:3" x14ac:dyDescent="0.3">
      <c r="B469" s="40">
        <v>409</v>
      </c>
      <c r="C469" s="40">
        <v>80</v>
      </c>
    </row>
    <row r="470" spans="2:3" x14ac:dyDescent="0.3">
      <c r="B470" s="40">
        <v>410</v>
      </c>
      <c r="C470" s="40">
        <v>80</v>
      </c>
    </row>
    <row r="471" spans="2:3" x14ac:dyDescent="0.3">
      <c r="B471" s="40">
        <v>411</v>
      </c>
      <c r="C471" s="40">
        <v>80</v>
      </c>
    </row>
    <row r="472" spans="2:3" x14ac:dyDescent="0.3">
      <c r="B472" s="40">
        <v>412</v>
      </c>
      <c r="C472" s="40">
        <v>81</v>
      </c>
    </row>
    <row r="473" spans="2:3" x14ac:dyDescent="0.3">
      <c r="B473" s="40">
        <v>413</v>
      </c>
      <c r="C473" s="40">
        <v>81</v>
      </c>
    </row>
    <row r="474" spans="2:3" x14ac:dyDescent="0.3">
      <c r="B474" s="40">
        <v>414</v>
      </c>
      <c r="C474" s="40">
        <v>81</v>
      </c>
    </row>
    <row r="475" spans="2:3" x14ac:dyDescent="0.3">
      <c r="B475" s="40">
        <v>415</v>
      </c>
      <c r="C475" s="40">
        <v>81</v>
      </c>
    </row>
    <row r="476" spans="2:3" x14ac:dyDescent="0.3">
      <c r="B476" s="40">
        <v>416</v>
      </c>
      <c r="C476" s="40">
        <v>81</v>
      </c>
    </row>
    <row r="477" spans="2:3" x14ac:dyDescent="0.3">
      <c r="B477" s="40">
        <v>417</v>
      </c>
      <c r="C477" s="40">
        <v>81</v>
      </c>
    </row>
    <row r="478" spans="2:3" x14ac:dyDescent="0.3">
      <c r="B478" s="40">
        <v>418</v>
      </c>
      <c r="C478" s="40">
        <v>81</v>
      </c>
    </row>
    <row r="479" spans="2:3" x14ac:dyDescent="0.3">
      <c r="B479" s="40">
        <v>419</v>
      </c>
      <c r="C479" s="40">
        <v>81</v>
      </c>
    </row>
    <row r="480" spans="2:3" x14ac:dyDescent="0.3">
      <c r="B480" s="40">
        <v>420</v>
      </c>
      <c r="C480" s="40">
        <v>81</v>
      </c>
    </row>
    <row r="481" spans="2:3" x14ac:dyDescent="0.3">
      <c r="B481" s="40">
        <v>421</v>
      </c>
      <c r="C481" s="40">
        <v>82</v>
      </c>
    </row>
    <row r="482" spans="2:3" x14ac:dyDescent="0.3">
      <c r="B482" s="40">
        <v>422</v>
      </c>
      <c r="C482" s="40">
        <v>82</v>
      </c>
    </row>
    <row r="483" spans="2:3" x14ac:dyDescent="0.3">
      <c r="B483" s="40">
        <v>423</v>
      </c>
      <c r="C483" s="40">
        <v>82</v>
      </c>
    </row>
    <row r="484" spans="2:3" x14ac:dyDescent="0.3">
      <c r="B484" s="40">
        <v>424</v>
      </c>
      <c r="C484" s="40">
        <v>82</v>
      </c>
    </row>
    <row r="485" spans="2:3" x14ac:dyDescent="0.3">
      <c r="B485" s="40">
        <v>425</v>
      </c>
      <c r="C485" s="40">
        <v>82</v>
      </c>
    </row>
    <row r="486" spans="2:3" x14ac:dyDescent="0.3">
      <c r="B486" s="40">
        <v>426</v>
      </c>
      <c r="C486" s="40">
        <v>82</v>
      </c>
    </row>
    <row r="487" spans="2:3" x14ac:dyDescent="0.3">
      <c r="B487" s="40">
        <v>427</v>
      </c>
      <c r="C487" s="40">
        <v>82</v>
      </c>
    </row>
    <row r="488" spans="2:3" x14ac:dyDescent="0.3">
      <c r="B488" s="40">
        <v>428</v>
      </c>
      <c r="C488" s="40">
        <v>82</v>
      </c>
    </row>
    <row r="489" spans="2:3" x14ac:dyDescent="0.3">
      <c r="B489" s="40">
        <v>429</v>
      </c>
      <c r="C489" s="40">
        <v>82</v>
      </c>
    </row>
    <row r="490" spans="2:3" x14ac:dyDescent="0.3">
      <c r="B490" s="40">
        <v>430</v>
      </c>
      <c r="C490" s="40">
        <v>82</v>
      </c>
    </row>
    <row r="491" spans="2:3" x14ac:dyDescent="0.3">
      <c r="B491" s="40">
        <v>431</v>
      </c>
      <c r="C491" s="40">
        <v>83</v>
      </c>
    </row>
    <row r="492" spans="2:3" x14ac:dyDescent="0.3">
      <c r="B492" s="40">
        <v>432</v>
      </c>
      <c r="C492" s="40">
        <v>83</v>
      </c>
    </row>
    <row r="493" spans="2:3" x14ac:dyDescent="0.3">
      <c r="B493" s="40">
        <v>433</v>
      </c>
      <c r="C493" s="40">
        <v>83</v>
      </c>
    </row>
    <row r="494" spans="2:3" x14ac:dyDescent="0.3">
      <c r="B494" s="40">
        <v>434</v>
      </c>
      <c r="C494" s="40">
        <v>83</v>
      </c>
    </row>
    <row r="495" spans="2:3" x14ac:dyDescent="0.3">
      <c r="B495" s="40">
        <v>435</v>
      </c>
      <c r="C495" s="40">
        <v>83</v>
      </c>
    </row>
    <row r="496" spans="2:3" x14ac:dyDescent="0.3">
      <c r="B496" s="40">
        <v>436</v>
      </c>
      <c r="C496" s="40">
        <v>83</v>
      </c>
    </row>
    <row r="497" spans="2:3" x14ac:dyDescent="0.3">
      <c r="B497" s="40">
        <v>437</v>
      </c>
      <c r="C497" s="40">
        <v>84</v>
      </c>
    </row>
    <row r="498" spans="2:3" x14ac:dyDescent="0.3">
      <c r="B498" s="40">
        <v>438</v>
      </c>
      <c r="C498" s="40">
        <v>84</v>
      </c>
    </row>
    <row r="499" spans="2:3" x14ac:dyDescent="0.3">
      <c r="B499" s="40">
        <v>439</v>
      </c>
      <c r="C499" s="40">
        <v>85</v>
      </c>
    </row>
    <row r="500" spans="2:3" x14ac:dyDescent="0.3">
      <c r="B500" s="40">
        <v>440</v>
      </c>
      <c r="C500" s="40">
        <v>85</v>
      </c>
    </row>
    <row r="501" spans="2:3" x14ac:dyDescent="0.3">
      <c r="B501" s="40">
        <v>441</v>
      </c>
      <c r="C501" s="40">
        <v>85</v>
      </c>
    </row>
    <row r="502" spans="2:3" x14ac:dyDescent="0.3">
      <c r="B502" s="40">
        <v>442</v>
      </c>
      <c r="C502" s="40">
        <v>86</v>
      </c>
    </row>
    <row r="503" spans="2:3" x14ac:dyDescent="0.3">
      <c r="B503" s="40">
        <v>443</v>
      </c>
      <c r="C503" s="40">
        <v>86</v>
      </c>
    </row>
    <row r="504" spans="2:3" x14ac:dyDescent="0.3">
      <c r="B504" s="40">
        <v>444</v>
      </c>
      <c r="C504" s="40">
        <v>86</v>
      </c>
    </row>
    <row r="505" spans="2:3" x14ac:dyDescent="0.3">
      <c r="B505" s="40">
        <v>445</v>
      </c>
      <c r="C505" s="40">
        <v>86</v>
      </c>
    </row>
    <row r="506" spans="2:3" x14ac:dyDescent="0.3">
      <c r="B506" s="40">
        <v>446</v>
      </c>
      <c r="C506" s="40">
        <v>86</v>
      </c>
    </row>
    <row r="507" spans="2:3" x14ac:dyDescent="0.3">
      <c r="B507" s="40">
        <v>447</v>
      </c>
      <c r="C507" s="40">
        <v>86</v>
      </c>
    </row>
    <row r="508" spans="2:3" x14ac:dyDescent="0.3">
      <c r="B508" s="40">
        <v>448</v>
      </c>
      <c r="C508" s="40">
        <v>86</v>
      </c>
    </row>
    <row r="509" spans="2:3" x14ac:dyDescent="0.3">
      <c r="B509" s="40">
        <v>449</v>
      </c>
      <c r="C509" s="40">
        <v>86</v>
      </c>
    </row>
    <row r="510" spans="2:3" x14ac:dyDescent="0.3">
      <c r="B510" s="40">
        <v>450</v>
      </c>
      <c r="C510" s="40">
        <v>86</v>
      </c>
    </row>
    <row r="511" spans="2:3" x14ac:dyDescent="0.3">
      <c r="B511" s="40">
        <v>451</v>
      </c>
      <c r="C511" s="40">
        <v>87</v>
      </c>
    </row>
    <row r="512" spans="2:3" x14ac:dyDescent="0.3">
      <c r="B512" s="40">
        <v>452</v>
      </c>
      <c r="C512" s="40">
        <v>87</v>
      </c>
    </row>
    <row r="513" spans="2:3" x14ac:dyDescent="0.3">
      <c r="B513" s="40">
        <v>453</v>
      </c>
      <c r="C513" s="40">
        <v>87</v>
      </c>
    </row>
    <row r="514" spans="2:3" x14ac:dyDescent="0.3">
      <c r="B514" s="40">
        <v>454</v>
      </c>
      <c r="C514" s="40">
        <v>87</v>
      </c>
    </row>
    <row r="515" spans="2:3" x14ac:dyDescent="0.3">
      <c r="B515" s="40">
        <v>455</v>
      </c>
      <c r="C515" s="40">
        <v>87</v>
      </c>
    </row>
    <row r="516" spans="2:3" x14ac:dyDescent="0.3">
      <c r="B516" s="40">
        <v>456</v>
      </c>
      <c r="C516" s="40">
        <v>87</v>
      </c>
    </row>
    <row r="517" spans="2:3" x14ac:dyDescent="0.3">
      <c r="B517" s="40">
        <v>457</v>
      </c>
      <c r="C517" s="40">
        <v>87</v>
      </c>
    </row>
    <row r="518" spans="2:3" x14ac:dyDescent="0.3">
      <c r="B518" s="40">
        <v>458</v>
      </c>
      <c r="C518" s="40">
        <v>87</v>
      </c>
    </row>
    <row r="519" spans="2:3" x14ac:dyDescent="0.3">
      <c r="B519" s="40">
        <v>459</v>
      </c>
      <c r="C519" s="40">
        <v>88</v>
      </c>
    </row>
    <row r="520" spans="2:3" x14ac:dyDescent="0.3">
      <c r="B520" s="40">
        <v>460</v>
      </c>
      <c r="C520" s="40">
        <v>88</v>
      </c>
    </row>
    <row r="521" spans="2:3" x14ac:dyDescent="0.3">
      <c r="B521" s="40">
        <v>461</v>
      </c>
      <c r="C521" s="40">
        <v>88</v>
      </c>
    </row>
    <row r="522" spans="2:3" x14ac:dyDescent="0.3">
      <c r="B522" s="40">
        <v>462</v>
      </c>
      <c r="C522" s="40">
        <v>88</v>
      </c>
    </row>
    <row r="523" spans="2:3" x14ac:dyDescent="0.3">
      <c r="B523" s="40">
        <v>463</v>
      </c>
      <c r="C523" s="40">
        <v>88</v>
      </c>
    </row>
    <row r="524" spans="2:3" x14ac:dyDescent="0.3">
      <c r="B524" s="40">
        <v>464</v>
      </c>
      <c r="C524" s="40">
        <v>88</v>
      </c>
    </row>
    <row r="525" spans="2:3" x14ac:dyDescent="0.3">
      <c r="B525" s="40">
        <v>465</v>
      </c>
      <c r="C525" s="40">
        <v>89</v>
      </c>
    </row>
    <row r="526" spans="2:3" x14ac:dyDescent="0.3">
      <c r="B526" s="40">
        <v>466</v>
      </c>
      <c r="C526" s="40">
        <v>89</v>
      </c>
    </row>
    <row r="527" spans="2:3" x14ac:dyDescent="0.3">
      <c r="B527" s="40">
        <v>467</v>
      </c>
      <c r="C527" s="40">
        <v>89</v>
      </c>
    </row>
    <row r="528" spans="2:3" x14ac:dyDescent="0.3">
      <c r="B528" s="40">
        <v>468</v>
      </c>
      <c r="C528" s="40">
        <v>89</v>
      </c>
    </row>
    <row r="529" spans="2:3" x14ac:dyDescent="0.3">
      <c r="B529" s="40">
        <v>469</v>
      </c>
      <c r="C529" s="40">
        <v>90</v>
      </c>
    </row>
    <row r="530" spans="2:3" x14ac:dyDescent="0.3">
      <c r="B530" s="40">
        <v>470</v>
      </c>
      <c r="C530" s="40">
        <v>91</v>
      </c>
    </row>
    <row r="531" spans="2:3" x14ac:dyDescent="0.3">
      <c r="B531" s="40">
        <v>471</v>
      </c>
      <c r="C531" s="40">
        <v>91</v>
      </c>
    </row>
    <row r="532" spans="2:3" x14ac:dyDescent="0.3">
      <c r="B532" s="40">
        <v>472</v>
      </c>
      <c r="C532" s="40">
        <v>91</v>
      </c>
    </row>
    <row r="533" spans="2:3" x14ac:dyDescent="0.3">
      <c r="B533" s="40">
        <v>473</v>
      </c>
      <c r="C533" s="40">
        <v>92</v>
      </c>
    </row>
    <row r="534" spans="2:3" x14ac:dyDescent="0.3">
      <c r="B534" s="40">
        <v>474</v>
      </c>
      <c r="C534" s="40">
        <v>92</v>
      </c>
    </row>
    <row r="535" spans="2:3" x14ac:dyDescent="0.3">
      <c r="B535" s="40">
        <v>475</v>
      </c>
      <c r="C535" s="40">
        <v>92</v>
      </c>
    </row>
    <row r="536" spans="2:3" x14ac:dyDescent="0.3">
      <c r="B536" s="40">
        <v>476</v>
      </c>
      <c r="C536" s="40">
        <v>93</v>
      </c>
    </row>
    <row r="537" spans="2:3" x14ac:dyDescent="0.3">
      <c r="B537" s="40">
        <v>477</v>
      </c>
      <c r="C537" s="40">
        <v>93</v>
      </c>
    </row>
    <row r="538" spans="2:3" x14ac:dyDescent="0.3">
      <c r="B538" s="40">
        <v>478</v>
      </c>
      <c r="C538" s="40">
        <v>93</v>
      </c>
    </row>
    <row r="539" spans="2:3" x14ac:dyDescent="0.3">
      <c r="B539" s="40">
        <v>479</v>
      </c>
      <c r="C539" s="40">
        <v>93</v>
      </c>
    </row>
    <row r="540" spans="2:3" x14ac:dyDescent="0.3">
      <c r="B540" s="40">
        <v>480</v>
      </c>
      <c r="C540" s="40">
        <v>94</v>
      </c>
    </row>
    <row r="541" spans="2:3" x14ac:dyDescent="0.3">
      <c r="B541" s="40">
        <v>481</v>
      </c>
      <c r="C541" s="40">
        <v>94</v>
      </c>
    </row>
    <row r="542" spans="2:3" x14ac:dyDescent="0.3">
      <c r="B542" s="40">
        <v>482</v>
      </c>
      <c r="C542" s="40">
        <v>94</v>
      </c>
    </row>
    <row r="543" spans="2:3" x14ac:dyDescent="0.3">
      <c r="B543" s="40">
        <v>483</v>
      </c>
      <c r="C543" s="40">
        <v>94</v>
      </c>
    </row>
    <row r="544" spans="2:3" x14ac:dyDescent="0.3">
      <c r="B544" s="40">
        <v>484</v>
      </c>
      <c r="C544" s="40">
        <v>96</v>
      </c>
    </row>
    <row r="545" spans="2:3" x14ac:dyDescent="0.3">
      <c r="B545" s="40">
        <v>485</v>
      </c>
      <c r="C545" s="40">
        <v>96</v>
      </c>
    </row>
    <row r="546" spans="2:3" x14ac:dyDescent="0.3">
      <c r="B546" s="40">
        <v>486</v>
      </c>
      <c r="C546" s="40">
        <v>96</v>
      </c>
    </row>
    <row r="547" spans="2:3" x14ac:dyDescent="0.3">
      <c r="B547" s="40">
        <v>487</v>
      </c>
      <c r="C547" s="40">
        <v>97</v>
      </c>
    </row>
    <row r="548" spans="2:3" x14ac:dyDescent="0.3">
      <c r="B548" s="40">
        <v>488</v>
      </c>
      <c r="C548" s="40">
        <v>97</v>
      </c>
    </row>
    <row r="549" spans="2:3" x14ac:dyDescent="0.3">
      <c r="B549" s="40">
        <v>489</v>
      </c>
      <c r="C549" s="40">
        <v>99</v>
      </c>
    </row>
    <row r="550" spans="2:3" x14ac:dyDescent="0.3">
      <c r="B550" s="40">
        <v>490</v>
      </c>
      <c r="C550" s="40">
        <v>100</v>
      </c>
    </row>
  </sheetData>
  <conditionalFormatting sqref="B52">
    <cfRule type="expression" dxfId="13" priority="7">
      <formula>AND(#REF!&lt;=_xlfn.PERCENTILE.EXC($D$22:$D$35,$G$22),ISNUMBER($G$24))</formula>
    </cfRule>
    <cfRule type="expression" dxfId="12" priority="8">
      <formula>AND(#REF!&gt;=_xlfn.PERCENTILE.EXC($D$22:$D$35,$G$22),ISNUMBER($G$24))</formula>
    </cfRule>
  </conditionalFormatting>
  <conditionalFormatting sqref="B53 B77">
    <cfRule type="expression" dxfId="11" priority="5">
      <formula>AND($C52&lt;=_xlfn.PERCENTILE.EXC($D$22:$D$35,$G$22),ISNUMBER($G$24))</formula>
    </cfRule>
    <cfRule type="expression" dxfId="10" priority="6">
      <formula>AND($C52&gt;=_xlfn.PERCENTILE.EXC($D$22:$D$35,$G$22),ISNUMBER($G$24))</formula>
    </cfRule>
  </conditionalFormatting>
  <conditionalFormatting sqref="B76">
    <cfRule type="expression" dxfId="9" priority="1">
      <formula>AND(#REF!&lt;=_xlfn.PERCENTILE.EXC($D$22:$D$35,$G$22),ISNUMBER($G$24))</formula>
    </cfRule>
    <cfRule type="expression" dxfId="8" priority="2">
      <formula>AND(#REF!&gt;=_xlfn.PERCENTILE.EXC($D$22:$D$35,$G$22),ISNUMBER($G$24))</formula>
    </cfRule>
  </conditionalFormatting>
  <conditionalFormatting sqref="B37:C51 C52:C55 B54:B57 C57 B61:B75 B78:B81">
    <cfRule type="expression" dxfId="7" priority="3">
      <formula>AND($C37&lt;=_xlfn.PERCENTILE.EXC($D$22:$D$35,$G$22),ISNUMBER($G$24))</formula>
    </cfRule>
    <cfRule type="expression" dxfId="6" priority="4">
      <formula>AND($C37&gt;=_xlfn.PERCENTILE.EXC($D$22:$D$35,$G$22),ISNUMBER($G$24))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7916-185A-47DC-8D4F-44AF780635BA}">
  <dimension ref="A2:T550"/>
  <sheetViews>
    <sheetView tabSelected="1" zoomScale="96" zoomScaleNormal="96" workbookViewId="0">
      <selection activeCell="E87" sqref="E87"/>
    </sheetView>
  </sheetViews>
  <sheetFormatPr defaultRowHeight="14.4" x14ac:dyDescent="0.3"/>
  <cols>
    <col min="1" max="2" width="5" customWidth="1"/>
    <col min="3" max="3" width="10.88671875" customWidth="1"/>
    <col min="4" max="4" width="22.5546875" customWidth="1"/>
    <col min="5" max="5" width="6" customWidth="1"/>
    <col min="6" max="6" width="34.44140625" customWidth="1"/>
    <col min="7" max="7" width="10.44140625" customWidth="1"/>
    <col min="8" max="8" width="11.5546875" customWidth="1"/>
    <col min="9" max="9" width="9.109375" customWidth="1"/>
    <col min="10" max="10" width="27.88671875" customWidth="1"/>
    <col min="11" max="11" width="11.5546875" customWidth="1"/>
    <col min="12" max="12" width="9.109375" customWidth="1"/>
    <col min="13" max="13" width="18.44140625" customWidth="1"/>
    <col min="14" max="14" width="15.44140625" customWidth="1"/>
    <col min="15" max="15" width="33.109375" customWidth="1"/>
    <col min="20" max="20" width="25.6640625" customWidth="1"/>
  </cols>
  <sheetData>
    <row r="2" spans="2:20" x14ac:dyDescent="0.3">
      <c r="B2" s="1" t="s">
        <v>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spans="2:20" x14ac:dyDescent="0.3">
      <c r="B3" s="5" t="s">
        <v>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2:20" x14ac:dyDescent="0.3">
      <c r="B4" s="9" t="s">
        <v>2</v>
      </c>
      <c r="C4" s="10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2:20" x14ac:dyDescent="0.3">
      <c r="B5" s="11" t="s">
        <v>3</v>
      </c>
      <c r="C5" s="12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 spans="2:20" x14ac:dyDescent="0.3">
      <c r="B6" s="11" t="s">
        <v>4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2:20" x14ac:dyDescent="0.3">
      <c r="B7" s="13" t="s">
        <v>5</v>
      </c>
      <c r="C7" s="1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</row>
    <row r="8" spans="2:20" x14ac:dyDescent="0.3">
      <c r="B8" s="13" t="s">
        <v>6</v>
      </c>
      <c r="C8" s="1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2:20" x14ac:dyDescent="0.3">
      <c r="B9" s="11" t="s">
        <v>7</v>
      </c>
      <c r="C9" s="1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 x14ac:dyDescent="0.3">
      <c r="B10" s="11" t="s">
        <v>8</v>
      </c>
      <c r="C10" s="12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2:20" x14ac:dyDescent="0.3">
      <c r="B11" s="15" t="s">
        <v>9</v>
      </c>
      <c r="C11" s="1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</row>
    <row r="12" spans="2:20" x14ac:dyDescent="0.3">
      <c r="B12" s="13" t="s">
        <v>10</v>
      </c>
      <c r="C12" s="1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2:20" x14ac:dyDescent="0.3">
      <c r="B13" s="17" t="s">
        <v>11</v>
      </c>
      <c r="C13" s="1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</row>
    <row r="14" spans="2:20" x14ac:dyDescent="0.3">
      <c r="B14" s="17" t="s">
        <v>12</v>
      </c>
      <c r="C14" s="1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</row>
    <row r="15" spans="2:20" x14ac:dyDescent="0.3">
      <c r="B15" s="13" t="s">
        <v>13</v>
      </c>
      <c r="C15" s="1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</row>
    <row r="16" spans="2:20" x14ac:dyDescent="0.3">
      <c r="B16" s="17" t="s">
        <v>14</v>
      </c>
      <c r="C16" s="1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</row>
    <row r="17" spans="2:20" x14ac:dyDescent="0.3">
      <c r="B17" s="17" t="s">
        <v>15</v>
      </c>
      <c r="C17" s="1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</row>
    <row r="18" spans="2:20" x14ac:dyDescent="0.3">
      <c r="B18" s="13" t="s">
        <v>16</v>
      </c>
      <c r="C18" s="1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2:20" x14ac:dyDescent="0.3">
      <c r="B19" s="9" t="s">
        <v>17</v>
      </c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</row>
    <row r="20" spans="2:20" x14ac:dyDescent="0.3">
      <c r="B20" s="11" t="s">
        <v>18</v>
      </c>
      <c r="C20" s="12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</row>
    <row r="21" spans="2:20" x14ac:dyDescent="0.3">
      <c r="B21" s="15" t="s">
        <v>9</v>
      </c>
      <c r="C21" s="1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</row>
    <row r="22" spans="2:20" x14ac:dyDescent="0.3">
      <c r="B22" s="13" t="s">
        <v>19</v>
      </c>
      <c r="C22" s="1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</row>
    <row r="23" spans="2:20" x14ac:dyDescent="0.3">
      <c r="B23" s="17" t="s">
        <v>12</v>
      </c>
      <c r="C23" s="1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</row>
    <row r="24" spans="2:20" x14ac:dyDescent="0.3">
      <c r="B24" s="13" t="s">
        <v>20</v>
      </c>
      <c r="C24" s="1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</row>
    <row r="25" spans="2:20" x14ac:dyDescent="0.3">
      <c r="B25" s="17" t="s">
        <v>21</v>
      </c>
      <c r="C25" s="1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</row>
    <row r="26" spans="2:20" x14ac:dyDescent="0.3">
      <c r="B26" s="19" t="s">
        <v>22</v>
      </c>
      <c r="C26" s="2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/>
    </row>
    <row r="27" spans="2:20" x14ac:dyDescent="0.3">
      <c r="B27" s="9" t="s">
        <v>23</v>
      </c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</row>
    <row r="28" spans="2:20" x14ac:dyDescent="0.3">
      <c r="B28" s="11" t="s">
        <v>24</v>
      </c>
      <c r="C28" s="12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</row>
    <row r="29" spans="2:20" x14ac:dyDescent="0.3">
      <c r="B29" s="11" t="s">
        <v>25</v>
      </c>
      <c r="C29" s="12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</row>
    <row r="30" spans="2:20" x14ac:dyDescent="0.3">
      <c r="B30" s="9" t="s">
        <v>26</v>
      </c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</row>
    <row r="31" spans="2:20" x14ac:dyDescent="0.3">
      <c r="B31" s="11" t="s">
        <v>27</v>
      </c>
      <c r="C31" s="12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8"/>
    </row>
    <row r="32" spans="2:20" x14ac:dyDescent="0.3">
      <c r="B32" s="11" t="s">
        <v>28</v>
      </c>
      <c r="C32" s="12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</row>
    <row r="33" spans="1:20" x14ac:dyDescent="0.3">
      <c r="B33" s="21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</row>
    <row r="35" spans="1:20" x14ac:dyDescent="0.3">
      <c r="I35" s="25" t="s">
        <v>29</v>
      </c>
      <c r="J35" s="26"/>
      <c r="K35" s="26"/>
      <c r="L35" s="26"/>
      <c r="M35" s="27"/>
    </row>
    <row r="36" spans="1:20" x14ac:dyDescent="0.3">
      <c r="A36" s="28" t="s">
        <v>30</v>
      </c>
      <c r="B36" s="29" t="s">
        <v>31</v>
      </c>
      <c r="C36" s="29" t="s">
        <v>32</v>
      </c>
      <c r="D36" s="29" t="s">
        <v>33</v>
      </c>
      <c r="F36" s="29" t="s">
        <v>34</v>
      </c>
      <c r="G36" s="30">
        <v>85</v>
      </c>
      <c r="I36" s="31" t="s">
        <v>35</v>
      </c>
      <c r="J36" s="32"/>
      <c r="K36" s="32"/>
      <c r="L36" s="32"/>
      <c r="M36" s="33"/>
    </row>
    <row r="37" spans="1:20" x14ac:dyDescent="0.3">
      <c r="B37" s="34">
        <v>1</v>
      </c>
      <c r="C37" s="34" t="s">
        <v>37</v>
      </c>
      <c r="D37" s="34">
        <v>31</v>
      </c>
      <c r="F37" s="29" t="str">
        <f>"Above "&amp;TEXT(G37,"0%")&amp;" percentile gets interview"</f>
        <v>Above 75% percentile gets interview</v>
      </c>
      <c r="G37" s="35">
        <v>0.75</v>
      </c>
      <c r="I37" s="36" t="s">
        <v>38</v>
      </c>
      <c r="J37" s="37"/>
      <c r="K37" s="37"/>
      <c r="L37" s="37"/>
      <c r="M37" s="38"/>
    </row>
    <row r="38" spans="1:20" x14ac:dyDescent="0.3">
      <c r="B38" s="40">
        <v>2</v>
      </c>
      <c r="C38" s="40" t="s">
        <v>40</v>
      </c>
      <c r="D38" s="40">
        <v>47</v>
      </c>
      <c r="F38" s="29" t="str">
        <f>"Number "&amp;D36</f>
        <v>Number Interview Exam Scores</v>
      </c>
      <c r="G38" s="41">
        <f>ROWS(D37:D57)</f>
        <v>21</v>
      </c>
      <c r="I38" t="str">
        <f ca="1">_xlfn.IFNA("Cell "&amp;ADDRESS(ROW(G38),COLUMN(G38),4)&amp;": "&amp;_xlfn.FORMULATEXT(G38),"")</f>
        <v>Cell G38: =ROWS(D37:D57)</v>
      </c>
    </row>
    <row r="39" spans="1:20" x14ac:dyDescent="0.3">
      <c r="B39" s="34">
        <v>3</v>
      </c>
      <c r="C39" s="40" t="s">
        <v>42</v>
      </c>
      <c r="D39" s="40">
        <v>54</v>
      </c>
      <c r="F39" s="29" t="s">
        <v>43</v>
      </c>
      <c r="G39" s="41">
        <f>_xlfn.PERCENTILE.EXC(D37:D57,G37)</f>
        <v>84.5</v>
      </c>
      <c r="I39" t="str">
        <f ca="1">_xlfn.IFNA("Cell "&amp;ADDRESS(ROW(G39),COLUMN(G39),4)&amp;": "&amp;_xlfn.FORMULATEXT(G39),"")</f>
        <v>Cell G39: =PERCENTILE.EXC(D37:D57,G37)</v>
      </c>
      <c r="K39" s="42" t="str">
        <f>IF(ISNUMBER(G39),"&lt;&lt;== "&amp;G39&amp;" marks the point at which approx. ","")</f>
        <v xml:space="preserve">&lt;&lt;== 84.5 marks the point at which approx. </v>
      </c>
    </row>
    <row r="40" spans="1:20" x14ac:dyDescent="0.3">
      <c r="B40" s="40">
        <v>4</v>
      </c>
      <c r="C40" s="40" t="s">
        <v>45</v>
      </c>
      <c r="D40" s="40">
        <v>55</v>
      </c>
      <c r="F40" s="29" t="s">
        <v>43</v>
      </c>
      <c r="G40" s="41">
        <f>_xlfn.PERCENTILE.INC(D37:D57,G37)</f>
        <v>84</v>
      </c>
      <c r="I40" t="str">
        <f ca="1">_xlfn.IFNA("Cell "&amp;ADDRESS(ROW(G40),COLUMN(G40),4)&amp;": "&amp;_xlfn.FORMULATEXT(G40),"")</f>
        <v>Cell G40: =PERCENTILE.INC(D37:D57,G37)</v>
      </c>
      <c r="K40" s="42" t="str">
        <f>IF(ISNUMBER(G39),"        approx. "&amp;TEXT(G37,"0.00%")&amp;" of the values are below  and","")</f>
        <v xml:space="preserve">        approx. 75.00% of the values are below  and</v>
      </c>
    </row>
    <row r="41" spans="1:20" x14ac:dyDescent="0.3">
      <c r="B41" s="34">
        <v>5</v>
      </c>
      <c r="C41" s="40" t="s">
        <v>46</v>
      </c>
      <c r="D41" s="40">
        <v>57</v>
      </c>
      <c r="K41" s="42" t="str">
        <f>IF(ISNUMBER(G39),"        approx. "&amp;TEXT(1-G37,"0.00%")&amp;" of the values are above.","")</f>
        <v xml:space="preserve">        approx. 25.00% of the values are above.</v>
      </c>
    </row>
    <row r="42" spans="1:20" x14ac:dyDescent="0.3">
      <c r="B42" s="40">
        <v>6</v>
      </c>
      <c r="C42" s="40" t="s">
        <v>48</v>
      </c>
      <c r="D42" s="40">
        <v>58</v>
      </c>
      <c r="F42" s="29" t="s">
        <v>49</v>
      </c>
      <c r="G42" s="41">
        <f>MEDIAN(D37:D57)</f>
        <v>68</v>
      </c>
      <c r="I42" t="str">
        <f t="shared" ref="I42:I49" ca="1" si="0">_xlfn.IFNA("Cell "&amp;ADDRESS(ROW(G42),COLUMN(G42),4)&amp;": "&amp;_xlfn.FORMULATEXT(G42),"")</f>
        <v>Cell G42: =MEDIAN(D37:D57)</v>
      </c>
      <c r="K42" s="29" t="s">
        <v>50</v>
      </c>
    </row>
    <row r="43" spans="1:20" x14ac:dyDescent="0.3">
      <c r="B43" s="34">
        <v>7</v>
      </c>
      <c r="C43" s="40" t="s">
        <v>51</v>
      </c>
      <c r="D43" s="40">
        <v>60</v>
      </c>
      <c r="F43" s="29" t="s">
        <v>49</v>
      </c>
      <c r="G43" s="41">
        <f>_xlfn.PERCENTILE.INC(D37:D57,K43)</f>
        <v>68</v>
      </c>
      <c r="I43" t="str">
        <f t="shared" ca="1" si="0"/>
        <v>Cell G43: =PERCENTILE.INC(D37:D57,K43)</v>
      </c>
      <c r="K43" s="43">
        <v>0.5</v>
      </c>
    </row>
    <row r="44" spans="1:20" x14ac:dyDescent="0.3">
      <c r="B44" s="40">
        <v>8</v>
      </c>
      <c r="C44" s="40" t="s">
        <v>52</v>
      </c>
      <c r="D44" s="40">
        <v>61</v>
      </c>
      <c r="F44" s="29" t="s">
        <v>49</v>
      </c>
      <c r="G44" s="41">
        <f>_xlfn.PERCENTILE.EXC(D37:D57,K44)</f>
        <v>68</v>
      </c>
      <c r="I44" t="str">
        <f t="shared" ca="1" si="0"/>
        <v>Cell G44: =PERCENTILE.EXC(D37:D57,K44)</v>
      </c>
      <c r="K44" s="43">
        <v>0.5</v>
      </c>
    </row>
    <row r="45" spans="1:20" x14ac:dyDescent="0.3">
      <c r="B45" s="34">
        <v>9</v>
      </c>
      <c r="C45" s="40" t="s">
        <v>53</v>
      </c>
      <c r="D45" s="40">
        <v>63</v>
      </c>
      <c r="F45" s="29" t="s">
        <v>49</v>
      </c>
      <c r="G45" s="41">
        <f>_xlfn.QUARTILE.INC(D37:D57,K45)</f>
        <v>68</v>
      </c>
      <c r="I45" t="str">
        <f t="shared" ca="1" si="0"/>
        <v>Cell G45: =QUARTILE.INC(D37:D57,K45)</v>
      </c>
      <c r="K45" s="40">
        <v>2</v>
      </c>
    </row>
    <row r="46" spans="1:20" x14ac:dyDescent="0.3">
      <c r="B46" s="40">
        <v>10</v>
      </c>
      <c r="C46" s="40" t="s">
        <v>54</v>
      </c>
      <c r="D46" s="40">
        <v>67</v>
      </c>
      <c r="F46" s="29" t="s">
        <v>49</v>
      </c>
      <c r="G46" s="41">
        <f>_xlfn.QUARTILE.EXC(D37:D57,K46)</f>
        <v>68</v>
      </c>
      <c r="I46" t="str">
        <f t="shared" ca="1" si="0"/>
        <v>Cell G46: =QUARTILE.EXC(D37:D57,K46)</v>
      </c>
      <c r="K46" s="40">
        <v>2</v>
      </c>
    </row>
    <row r="47" spans="1:20" x14ac:dyDescent="0.3">
      <c r="B47" s="34">
        <v>11</v>
      </c>
      <c r="C47" s="40" t="s">
        <v>55</v>
      </c>
      <c r="D47" s="40">
        <v>68</v>
      </c>
      <c r="I47" t="str">
        <f t="shared" ca="1" si="0"/>
        <v/>
      </c>
    </row>
    <row r="48" spans="1:20" x14ac:dyDescent="0.3">
      <c r="B48" s="40">
        <v>12</v>
      </c>
      <c r="C48" s="40" t="s">
        <v>56</v>
      </c>
      <c r="D48" s="40">
        <v>69</v>
      </c>
      <c r="F48" s="44" t="s">
        <v>57</v>
      </c>
      <c r="G48" s="40">
        <v>90</v>
      </c>
      <c r="I48" t="str">
        <f t="shared" ca="1" si="0"/>
        <v/>
      </c>
    </row>
    <row r="49" spans="2:12" x14ac:dyDescent="0.3">
      <c r="B49" s="34">
        <v>13</v>
      </c>
      <c r="C49" s="40" t="s">
        <v>58</v>
      </c>
      <c r="D49" s="40">
        <v>72</v>
      </c>
      <c r="F49" s="44" t="s">
        <v>59</v>
      </c>
      <c r="G49" s="39">
        <f>_xlfn.PERCENTRANK.INC(D37:D57,G48)</f>
        <v>0.875</v>
      </c>
      <c r="I49" t="str">
        <f t="shared" ca="1" si="0"/>
        <v>Cell G49: =PERCENTRANK.INC(D37:D57,G48)</v>
      </c>
    </row>
    <row r="50" spans="2:12" x14ac:dyDescent="0.3">
      <c r="B50" s="40">
        <v>14</v>
      </c>
      <c r="C50" s="40" t="s">
        <v>60</v>
      </c>
      <c r="D50" s="40">
        <v>76</v>
      </c>
      <c r="I50" s="45" t="str">
        <f>IF(_xlfn.ISFORMULA(G49),"Approximately "&amp;TEXT(G49,"0.00%")&amp;" of scores below you and "&amp;TEXT(1-G49,"0.00%")&amp;" of the values above you.","")</f>
        <v>Approximately 87.50% of scores below you and 12.50% of the values above you.</v>
      </c>
    </row>
    <row r="51" spans="2:12" x14ac:dyDescent="0.3">
      <c r="B51" s="34">
        <v>15</v>
      </c>
      <c r="C51" s="40" t="s">
        <v>62</v>
      </c>
      <c r="D51" s="40">
        <v>78</v>
      </c>
      <c r="F51" s="44" t="s">
        <v>57</v>
      </c>
      <c r="G51" s="40">
        <v>85</v>
      </c>
    </row>
    <row r="52" spans="2:12" x14ac:dyDescent="0.3">
      <c r="B52" s="40">
        <v>16</v>
      </c>
      <c r="C52" s="46" t="s">
        <v>63</v>
      </c>
      <c r="D52" s="40">
        <v>84</v>
      </c>
      <c r="F52" s="44" t="s">
        <v>64</v>
      </c>
      <c r="G52" s="39">
        <f>_xlfn.RANK.AVG(G51,D37:D57,0)</f>
        <v>5</v>
      </c>
      <c r="I52" t="str">
        <f t="shared" ref="I52" ca="1" si="1">_xlfn.IFNA("Cell "&amp;ADDRESS(ROW(G52),COLUMN(G52),4)&amp;": "&amp;_xlfn.FORMULATEXT(G52),"")</f>
        <v>Cell G52: =RANK.AVG(G51,D37:D57,0)</v>
      </c>
      <c r="K52" t="s">
        <v>65</v>
      </c>
    </row>
    <row r="53" spans="2:12" x14ac:dyDescent="0.3">
      <c r="B53" s="34">
        <v>17</v>
      </c>
      <c r="C53" s="40" t="s">
        <v>66</v>
      </c>
      <c r="D53" s="40">
        <v>85</v>
      </c>
    </row>
    <row r="54" spans="2:12" x14ac:dyDescent="0.3">
      <c r="B54" s="40">
        <v>18</v>
      </c>
      <c r="C54" s="40" t="s">
        <v>67</v>
      </c>
      <c r="D54" s="40">
        <v>89</v>
      </c>
    </row>
    <row r="55" spans="2:12" x14ac:dyDescent="0.3">
      <c r="B55" s="34">
        <v>19</v>
      </c>
      <c r="C55" s="40" t="s">
        <v>68</v>
      </c>
      <c r="D55" s="40">
        <v>91</v>
      </c>
      <c r="F55" s="44" t="s">
        <v>69</v>
      </c>
    </row>
    <row r="56" spans="2:12" x14ac:dyDescent="0.3">
      <c r="B56" s="40">
        <v>20</v>
      </c>
      <c r="C56" s="40" t="s">
        <v>70</v>
      </c>
      <c r="D56" s="40">
        <v>93</v>
      </c>
      <c r="F56" s="39">
        <f>16/21</f>
        <v>0.76190476190476186</v>
      </c>
      <c r="H56" t="str">
        <f t="shared" ref="H56" ca="1" si="2">_xlfn.IFNA("Cell "&amp;ADDRESS(ROW(F56),COLUMN(F56),4)&amp;": "&amp;_xlfn.FORMULATEXT(F56),"")</f>
        <v>Cell F56: =16/21</v>
      </c>
    </row>
    <row r="57" spans="2:12" x14ac:dyDescent="0.3">
      <c r="B57" s="34">
        <v>21</v>
      </c>
      <c r="C57" s="40" t="s">
        <v>71</v>
      </c>
      <c r="D57" s="40">
        <v>95</v>
      </c>
    </row>
    <row r="60" spans="2:12" x14ac:dyDescent="0.3">
      <c r="B60" s="29" t="s">
        <v>31</v>
      </c>
      <c r="C60" s="47" t="s">
        <v>72</v>
      </c>
      <c r="E60" s="28" t="s">
        <v>73</v>
      </c>
    </row>
    <row r="61" spans="2:12" x14ac:dyDescent="0.3">
      <c r="B61" s="40" cm="1">
        <f t="array" ref="B61:B550">_xlfn.SEQUENCE(ROWS(C61:C550))</f>
        <v>1</v>
      </c>
      <c r="C61" s="40">
        <v>1</v>
      </c>
    </row>
    <row r="62" spans="2:12" x14ac:dyDescent="0.3">
      <c r="B62" s="40">
        <v>2</v>
      </c>
      <c r="C62" s="40">
        <v>1</v>
      </c>
      <c r="E62" s="40">
        <v>0</v>
      </c>
      <c r="F62" s="44" t="s">
        <v>74</v>
      </c>
      <c r="G62" s="39" cm="1">
        <f t="array" ref="G62:G66">_xlfn.QUARTILE.INC(C61:C550,E62:E66)</f>
        <v>1</v>
      </c>
      <c r="I62" t="str">
        <f t="shared" ref="I62" ca="1" si="3">_xlfn.IFNA(_xlfn.FORMULATEXT(G62),"")</f>
        <v>=QUARTILE.INC(C61:C550,E62:E66)</v>
      </c>
      <c r="L62" t="str">
        <f>G62&amp;" is min score"</f>
        <v>1 is min score</v>
      </c>
    </row>
    <row r="63" spans="2:12" x14ac:dyDescent="0.3">
      <c r="B63" s="40">
        <v>3</v>
      </c>
      <c r="C63" s="40">
        <v>2</v>
      </c>
      <c r="E63" s="40">
        <v>1</v>
      </c>
      <c r="F63" s="44" t="s">
        <v>75</v>
      </c>
      <c r="G63" s="39">
        <v>43</v>
      </c>
      <c r="L63" t="str">
        <f>"Approximately "&amp;TEXT(E69,"0%")&amp;" of scores are below "&amp;G63&amp;" and "&amp;TEXT(1-E69,"0%")&amp;" are above"</f>
        <v>Approximately 25% of scores are below 43 and 75% are above</v>
      </c>
    </row>
    <row r="64" spans="2:12" x14ac:dyDescent="0.3">
      <c r="B64" s="40">
        <v>4</v>
      </c>
      <c r="C64" s="40">
        <v>2</v>
      </c>
      <c r="E64" s="40">
        <v>2</v>
      </c>
      <c r="F64" s="44" t="s">
        <v>76</v>
      </c>
      <c r="G64" s="39">
        <v>67</v>
      </c>
      <c r="L64" t="str">
        <f t="shared" ref="L64:L65" si="4">"Approximately "&amp;TEXT(E70,"0%")&amp;" of scores are below "&amp;G64&amp;" and "&amp;TEXT(1-E70,"0%")&amp;" are above"</f>
        <v>Approximately 50% of scores are below 67 and 50% are above</v>
      </c>
    </row>
    <row r="65" spans="2:15" x14ac:dyDescent="0.3">
      <c r="B65" s="40">
        <v>5</v>
      </c>
      <c r="C65" s="40">
        <v>2</v>
      </c>
      <c r="E65" s="40">
        <v>3</v>
      </c>
      <c r="F65" s="44" t="s">
        <v>77</v>
      </c>
      <c r="G65" s="39">
        <v>76</v>
      </c>
      <c r="L65" t="str">
        <f t="shared" si="4"/>
        <v>Approximately 75% of scores are below 76 and 25% are above</v>
      </c>
    </row>
    <row r="66" spans="2:15" x14ac:dyDescent="0.3">
      <c r="B66" s="40">
        <v>6</v>
      </c>
      <c r="C66" s="40">
        <v>2</v>
      </c>
      <c r="E66" s="40">
        <v>4</v>
      </c>
      <c r="F66" s="44" t="s">
        <v>78</v>
      </c>
      <c r="G66" s="39">
        <v>100</v>
      </c>
      <c r="L66" t="str">
        <f>G66&amp;" is max score"</f>
        <v>100 is max score</v>
      </c>
    </row>
    <row r="67" spans="2:15" x14ac:dyDescent="0.3">
      <c r="B67" s="40">
        <v>7</v>
      </c>
      <c r="C67" s="40">
        <v>2</v>
      </c>
    </row>
    <row r="68" spans="2:15" x14ac:dyDescent="0.3">
      <c r="B68" s="40">
        <v>8</v>
      </c>
      <c r="C68" s="40">
        <v>3</v>
      </c>
      <c r="E68" s="40">
        <v>0</v>
      </c>
      <c r="F68" s="44" t="s">
        <v>74</v>
      </c>
      <c r="G68" s="39" cm="1">
        <f t="array" ref="G68:G72">_xlfn.PERCENTILE.INC(C61:C550,E68:E72)</f>
        <v>1</v>
      </c>
      <c r="I68" t="str">
        <f t="shared" ref="I68" ca="1" si="5">_xlfn.IFNA(_xlfn.FORMULATEXT(G68),"")</f>
        <v>=PERCENTILE.INC(C61:C550,E68:E72)</v>
      </c>
      <c r="L68" t="str">
        <f>G68&amp;" is min score"</f>
        <v>1 is min score</v>
      </c>
    </row>
    <row r="69" spans="2:15" x14ac:dyDescent="0.3">
      <c r="B69" s="40">
        <v>9</v>
      </c>
      <c r="C69" s="40">
        <v>4</v>
      </c>
      <c r="E69" s="40">
        <v>0.25</v>
      </c>
      <c r="F69" s="44" t="s">
        <v>75</v>
      </c>
      <c r="G69" s="39">
        <v>43</v>
      </c>
      <c r="L69" t="str">
        <f>"Approximately "&amp;TEXT(E69,"0%")&amp;" of scores are below "&amp;G69&amp;" and "&amp;TEXT(1-E69,"0%")&amp;" are above"</f>
        <v>Approximately 25% of scores are below 43 and 75% are above</v>
      </c>
    </row>
    <row r="70" spans="2:15" x14ac:dyDescent="0.3">
      <c r="B70" s="40">
        <v>10</v>
      </c>
      <c r="C70" s="40">
        <v>4</v>
      </c>
      <c r="E70" s="40">
        <v>0.5</v>
      </c>
      <c r="F70" s="44" t="s">
        <v>76</v>
      </c>
      <c r="G70" s="39">
        <v>67</v>
      </c>
      <c r="L70" t="str">
        <f t="shared" ref="L70:L71" si="6">"Approximately "&amp;TEXT(E70,"0%")&amp;" of scores are below "&amp;G70&amp;" and "&amp;TEXT(1-E70,"0%")&amp;" are above"</f>
        <v>Approximately 50% of scores are below 67 and 50% are above</v>
      </c>
    </row>
    <row r="71" spans="2:15" x14ac:dyDescent="0.3">
      <c r="B71" s="40">
        <v>11</v>
      </c>
      <c r="C71" s="40">
        <v>4</v>
      </c>
      <c r="E71" s="40">
        <v>0.75</v>
      </c>
      <c r="F71" s="44" t="s">
        <v>77</v>
      </c>
      <c r="G71" s="39">
        <v>76</v>
      </c>
      <c r="L71" t="str">
        <f t="shared" si="6"/>
        <v>Approximately 75% of scores are below 76 and 25% are above</v>
      </c>
    </row>
    <row r="72" spans="2:15" x14ac:dyDescent="0.3">
      <c r="B72" s="40">
        <v>12</v>
      </c>
      <c r="C72" s="40">
        <v>5</v>
      </c>
      <c r="E72" s="40">
        <v>1</v>
      </c>
      <c r="F72" s="44" t="s">
        <v>78</v>
      </c>
      <c r="G72" s="39">
        <v>100</v>
      </c>
      <c r="L72" t="str">
        <f>G72&amp;" is max score"</f>
        <v>100 is max score</v>
      </c>
    </row>
    <row r="73" spans="2:15" x14ac:dyDescent="0.3">
      <c r="B73" s="40">
        <v>13</v>
      </c>
      <c r="C73" s="40">
        <v>6</v>
      </c>
    </row>
    <row r="74" spans="2:15" x14ac:dyDescent="0.3">
      <c r="B74" s="40">
        <v>14</v>
      </c>
      <c r="C74" s="40">
        <v>7</v>
      </c>
      <c r="G74" s="48" t="s">
        <v>79</v>
      </c>
      <c r="H74" s="49"/>
      <c r="I74" s="49"/>
      <c r="J74" s="49"/>
      <c r="K74" s="49"/>
      <c r="L74" s="49"/>
      <c r="M74" s="49"/>
      <c r="N74" s="49"/>
      <c r="O74" s="49"/>
    </row>
    <row r="75" spans="2:15" x14ac:dyDescent="0.3">
      <c r="B75" s="40">
        <v>15</v>
      </c>
      <c r="C75" s="40">
        <v>7</v>
      </c>
    </row>
    <row r="76" spans="2:15" x14ac:dyDescent="0.3">
      <c r="B76" s="40">
        <v>16</v>
      </c>
      <c r="C76" s="40">
        <v>8</v>
      </c>
      <c r="G76" s="50" t="s">
        <v>80</v>
      </c>
      <c r="H76" s="51" t="s">
        <v>81</v>
      </c>
      <c r="J76" s="29" t="s">
        <v>82</v>
      </c>
      <c r="K76" s="52">
        <v>425129.7</v>
      </c>
    </row>
    <row r="77" spans="2:15" x14ac:dyDescent="0.3">
      <c r="B77" s="40">
        <v>17</v>
      </c>
      <c r="C77" s="40">
        <v>8</v>
      </c>
      <c r="G77" s="30" t="s">
        <v>83</v>
      </c>
      <c r="H77" s="53">
        <v>90835.13</v>
      </c>
      <c r="J77" s="29" t="str">
        <f>"Percentile "&amp;TEXT(K77,"0%")</f>
        <v>Percentile 90%</v>
      </c>
      <c r="K77" s="35">
        <v>0.9</v>
      </c>
    </row>
    <row r="78" spans="2:15" x14ac:dyDescent="0.3">
      <c r="B78" s="40">
        <v>18</v>
      </c>
      <c r="C78" s="40">
        <v>9</v>
      </c>
      <c r="G78" s="30" t="s">
        <v>84</v>
      </c>
      <c r="H78" s="53">
        <v>141533.87</v>
      </c>
      <c r="J78" s="29" t="s">
        <v>85</v>
      </c>
      <c r="K78" s="41">
        <f>ROWS(fSales[Sales])</f>
        <v>41</v>
      </c>
      <c r="M78" t="str">
        <f ca="1">_xlfn.IFNA("Cell "&amp;ADDRESS(ROW(K78),COLUMN(K78),4)&amp;": "&amp;_xlfn.FORMULATEXT(K78),"")</f>
        <v>Cell K78: =ROWS(fSales[Sales])</v>
      </c>
    </row>
    <row r="79" spans="2:15" x14ac:dyDescent="0.3">
      <c r="B79" s="40">
        <v>19</v>
      </c>
      <c r="C79" s="40">
        <v>9</v>
      </c>
      <c r="G79" s="30" t="s">
        <v>86</v>
      </c>
      <c r="H79" s="53">
        <v>301222.49</v>
      </c>
      <c r="J79" s="29" t="str">
        <f>$J$77&amp;" marker"</f>
        <v>Percentile 90% marker</v>
      </c>
      <c r="K79" s="54">
        <f>_xlfn.PERCENTILE.INC(fSales[Sales],K77)</f>
        <v>446251.49</v>
      </c>
      <c r="M79" t="str">
        <f t="shared" ref="M79:M81" ca="1" si="7">_xlfn.IFNA("Cell "&amp;ADDRESS(ROW(K79),COLUMN(K79),4)&amp;": "&amp;_xlfn.FORMULATEXT(K79),"")</f>
        <v>Cell K79: =PERCENTILE.INC(fSales[Sales],K77)</v>
      </c>
    </row>
    <row r="80" spans="2:15" x14ac:dyDescent="0.3">
      <c r="B80" s="40">
        <v>20</v>
      </c>
      <c r="C80" s="40">
        <v>9</v>
      </c>
      <c r="G80" s="30" t="s">
        <v>87</v>
      </c>
      <c r="H80" s="53">
        <v>237230.4</v>
      </c>
      <c r="J80" s="29" t="s">
        <v>88</v>
      </c>
      <c r="K80" s="41">
        <f>_xlfn.RANK.AVG(K76,fSales[Sales],0)</f>
        <v>6</v>
      </c>
      <c r="M80" t="str">
        <f ca="1">_xlfn.IFNA("Cell "&amp;ADDRESS(ROW(K80),COLUMN(K80),4)&amp;": "&amp;_xlfn.FORMULATEXT(K80),"")</f>
        <v>Cell K80: =RANK.AVG(K76,fSales[Sales],0)</v>
      </c>
    </row>
    <row r="81" spans="2:13" x14ac:dyDescent="0.3">
      <c r="B81" s="40">
        <v>21</v>
      </c>
      <c r="C81" s="40">
        <v>9</v>
      </c>
      <c r="G81" s="30" t="s">
        <v>89</v>
      </c>
      <c r="H81" s="53">
        <v>89577.65</v>
      </c>
      <c r="J81" s="29" t="s">
        <v>90</v>
      </c>
      <c r="K81" s="41">
        <f>_xlfn.PERCENTRANK.INC(fSales[Sales],K76)</f>
        <v>0.875</v>
      </c>
      <c r="M81" t="str">
        <f t="shared" ca="1" si="7"/>
        <v>Cell K81: =PERCENTRANK.INC(fSales[Sales],K76)</v>
      </c>
    </row>
    <row r="82" spans="2:13" x14ac:dyDescent="0.3">
      <c r="B82" s="40">
        <v>22</v>
      </c>
      <c r="C82" s="40">
        <v>10</v>
      </c>
      <c r="G82" s="30" t="s">
        <v>91</v>
      </c>
      <c r="H82" s="53">
        <v>136884.67000000001</v>
      </c>
    </row>
    <row r="83" spans="2:13" x14ac:dyDescent="0.3">
      <c r="B83" s="40">
        <v>23</v>
      </c>
      <c r="C83" s="40">
        <v>10</v>
      </c>
      <c r="G83" s="30" t="s">
        <v>92</v>
      </c>
      <c r="H83" s="53">
        <v>105032.38</v>
      </c>
    </row>
    <row r="84" spans="2:13" x14ac:dyDescent="0.3">
      <c r="B84" s="40">
        <v>24</v>
      </c>
      <c r="C84" s="40">
        <v>10</v>
      </c>
      <c r="G84" s="30" t="s">
        <v>93</v>
      </c>
      <c r="H84" s="53">
        <v>91630.83</v>
      </c>
    </row>
    <row r="85" spans="2:13" x14ac:dyDescent="0.3">
      <c r="B85" s="40">
        <v>25</v>
      </c>
      <c r="C85" s="40">
        <v>10</v>
      </c>
      <c r="G85" s="30" t="s">
        <v>94</v>
      </c>
      <c r="H85" s="53">
        <v>407175.71</v>
      </c>
    </row>
    <row r="86" spans="2:13" x14ac:dyDescent="0.3">
      <c r="B86" s="40">
        <v>26</v>
      </c>
      <c r="C86" s="40">
        <v>10</v>
      </c>
      <c r="G86" s="30" t="s">
        <v>95</v>
      </c>
      <c r="H86" s="53">
        <v>159178.19</v>
      </c>
    </row>
    <row r="87" spans="2:13" x14ac:dyDescent="0.3">
      <c r="B87" s="40">
        <v>27</v>
      </c>
      <c r="C87" s="40">
        <v>10</v>
      </c>
      <c r="G87" s="30" t="s">
        <v>96</v>
      </c>
      <c r="H87" s="53">
        <v>208595.5</v>
      </c>
    </row>
    <row r="88" spans="2:13" x14ac:dyDescent="0.3">
      <c r="B88" s="40">
        <v>28</v>
      </c>
      <c r="C88" s="40">
        <v>11</v>
      </c>
      <c r="G88" s="30" t="s">
        <v>97</v>
      </c>
      <c r="H88" s="53">
        <v>224116.76</v>
      </c>
    </row>
    <row r="89" spans="2:13" x14ac:dyDescent="0.3">
      <c r="B89" s="40">
        <v>29</v>
      </c>
      <c r="C89" s="40">
        <v>11</v>
      </c>
      <c r="G89" s="30" t="s">
        <v>98</v>
      </c>
      <c r="H89" s="53">
        <v>355171.91</v>
      </c>
    </row>
    <row r="90" spans="2:13" x14ac:dyDescent="0.3">
      <c r="B90" s="40">
        <v>30</v>
      </c>
      <c r="C90" s="40">
        <v>12</v>
      </c>
      <c r="G90" s="30" t="s">
        <v>99</v>
      </c>
      <c r="H90" s="53">
        <v>260661.49</v>
      </c>
    </row>
    <row r="91" spans="2:13" x14ac:dyDescent="0.3">
      <c r="B91" s="40">
        <v>31</v>
      </c>
      <c r="C91" s="40">
        <v>12</v>
      </c>
      <c r="G91" s="30" t="s">
        <v>100</v>
      </c>
      <c r="H91" s="53">
        <v>166200.07999999999</v>
      </c>
    </row>
    <row r="92" spans="2:13" x14ac:dyDescent="0.3">
      <c r="B92" s="40">
        <v>32</v>
      </c>
      <c r="C92" s="40">
        <v>13</v>
      </c>
      <c r="G92" s="30" t="s">
        <v>101</v>
      </c>
      <c r="H92" s="53">
        <v>77177.570000000007</v>
      </c>
    </row>
    <row r="93" spans="2:13" x14ac:dyDescent="0.3">
      <c r="B93" s="40">
        <v>33</v>
      </c>
      <c r="C93" s="40">
        <v>13</v>
      </c>
      <c r="G93" s="30" t="s">
        <v>102</v>
      </c>
      <c r="H93" s="53">
        <v>184731.27</v>
      </c>
    </row>
    <row r="94" spans="2:13" x14ac:dyDescent="0.3">
      <c r="B94" s="40">
        <v>34</v>
      </c>
      <c r="C94" s="40">
        <v>13</v>
      </c>
      <c r="G94" s="30" t="s">
        <v>103</v>
      </c>
      <c r="H94" s="53">
        <v>284803.71999999997</v>
      </c>
    </row>
    <row r="95" spans="2:13" x14ac:dyDescent="0.3">
      <c r="B95" s="40">
        <v>35</v>
      </c>
      <c r="C95" s="40">
        <v>14</v>
      </c>
      <c r="G95" s="30" t="s">
        <v>104</v>
      </c>
      <c r="H95" s="53">
        <v>149885.57</v>
      </c>
    </row>
    <row r="96" spans="2:13" x14ac:dyDescent="0.3">
      <c r="B96" s="40">
        <v>36</v>
      </c>
      <c r="C96" s="40">
        <v>14</v>
      </c>
      <c r="G96" s="30" t="s">
        <v>105</v>
      </c>
      <c r="H96" s="53">
        <v>242273.23</v>
      </c>
    </row>
    <row r="97" spans="2:8" x14ac:dyDescent="0.3">
      <c r="B97" s="40">
        <v>37</v>
      </c>
      <c r="C97" s="40">
        <v>15</v>
      </c>
      <c r="G97" s="30" t="s">
        <v>106</v>
      </c>
      <c r="H97" s="53">
        <v>378706.97</v>
      </c>
    </row>
    <row r="98" spans="2:8" x14ac:dyDescent="0.3">
      <c r="B98" s="40">
        <v>38</v>
      </c>
      <c r="C98" s="40">
        <v>15</v>
      </c>
      <c r="G98" s="30" t="s">
        <v>107</v>
      </c>
      <c r="H98" s="53">
        <v>288860.23</v>
      </c>
    </row>
    <row r="99" spans="2:8" x14ac:dyDescent="0.3">
      <c r="B99" s="40">
        <v>39</v>
      </c>
      <c r="C99" s="40">
        <v>15</v>
      </c>
      <c r="G99" s="30" t="s">
        <v>108</v>
      </c>
      <c r="H99" s="53">
        <v>279597.51</v>
      </c>
    </row>
    <row r="100" spans="2:8" x14ac:dyDescent="0.3">
      <c r="B100" s="40">
        <v>40</v>
      </c>
      <c r="C100" s="40">
        <v>16</v>
      </c>
      <c r="G100" s="30" t="s">
        <v>109</v>
      </c>
      <c r="H100" s="53">
        <v>269871.18</v>
      </c>
    </row>
    <row r="101" spans="2:8" x14ac:dyDescent="0.3">
      <c r="B101" s="40">
        <v>41</v>
      </c>
      <c r="C101" s="40">
        <v>16</v>
      </c>
      <c r="G101" s="30" t="s">
        <v>110</v>
      </c>
      <c r="H101" s="53">
        <v>420742.56</v>
      </c>
    </row>
    <row r="102" spans="2:8" x14ac:dyDescent="0.3">
      <c r="B102" s="40">
        <v>42</v>
      </c>
      <c r="C102" s="40">
        <v>16</v>
      </c>
      <c r="G102" s="30" t="s">
        <v>111</v>
      </c>
      <c r="H102" s="53">
        <v>250589.83</v>
      </c>
    </row>
    <row r="103" spans="2:8" x14ac:dyDescent="0.3">
      <c r="B103" s="40">
        <v>43</v>
      </c>
      <c r="C103" s="40">
        <v>16</v>
      </c>
      <c r="G103" s="30" t="s">
        <v>112</v>
      </c>
      <c r="H103" s="53">
        <v>333855.93</v>
      </c>
    </row>
    <row r="104" spans="2:8" x14ac:dyDescent="0.3">
      <c r="B104" s="40">
        <v>44</v>
      </c>
      <c r="C104" s="40">
        <v>18</v>
      </c>
      <c r="G104" s="30" t="s">
        <v>113</v>
      </c>
      <c r="H104" s="53">
        <v>446251.49</v>
      </c>
    </row>
    <row r="105" spans="2:8" x14ac:dyDescent="0.3">
      <c r="B105" s="40">
        <v>45</v>
      </c>
      <c r="C105" s="40">
        <v>18</v>
      </c>
      <c r="G105" s="30" t="s">
        <v>114</v>
      </c>
      <c r="H105" s="53">
        <v>476679.84</v>
      </c>
    </row>
    <row r="106" spans="2:8" x14ac:dyDescent="0.3">
      <c r="B106" s="40">
        <v>46</v>
      </c>
      <c r="C106" s="40">
        <v>19</v>
      </c>
      <c r="G106" s="30" t="s">
        <v>115</v>
      </c>
      <c r="H106" s="53">
        <v>421750.24</v>
      </c>
    </row>
    <row r="107" spans="2:8" x14ac:dyDescent="0.3">
      <c r="B107" s="40">
        <v>47</v>
      </c>
      <c r="C107" s="40">
        <v>20</v>
      </c>
      <c r="G107" s="30" t="s">
        <v>116</v>
      </c>
      <c r="H107" s="53">
        <v>475311.59</v>
      </c>
    </row>
    <row r="108" spans="2:8" x14ac:dyDescent="0.3">
      <c r="B108" s="40">
        <v>48</v>
      </c>
      <c r="C108" s="40">
        <v>20</v>
      </c>
      <c r="G108" s="30" t="s">
        <v>117</v>
      </c>
      <c r="H108" s="53">
        <v>534000.06999999995</v>
      </c>
    </row>
    <row r="109" spans="2:8" x14ac:dyDescent="0.3">
      <c r="B109" s="40">
        <v>49</v>
      </c>
      <c r="C109" s="40">
        <v>20</v>
      </c>
      <c r="G109" s="30" t="s">
        <v>118</v>
      </c>
      <c r="H109" s="53">
        <v>235992.52</v>
      </c>
    </row>
    <row r="110" spans="2:8" x14ac:dyDescent="0.3">
      <c r="B110" s="40">
        <v>50</v>
      </c>
      <c r="C110" s="40">
        <v>20</v>
      </c>
      <c r="G110" s="30" t="s">
        <v>119</v>
      </c>
      <c r="H110" s="53">
        <v>473107.35</v>
      </c>
    </row>
    <row r="111" spans="2:8" x14ac:dyDescent="0.3">
      <c r="B111" s="40">
        <v>51</v>
      </c>
      <c r="C111" s="40">
        <v>23</v>
      </c>
      <c r="G111" s="30" t="s">
        <v>120</v>
      </c>
      <c r="H111" s="53">
        <v>406045.01</v>
      </c>
    </row>
    <row r="112" spans="2:8" x14ac:dyDescent="0.3">
      <c r="B112" s="40">
        <v>52</v>
      </c>
      <c r="C112" s="40">
        <v>23</v>
      </c>
      <c r="G112" s="30" t="s">
        <v>121</v>
      </c>
      <c r="H112" s="53">
        <v>277033.7</v>
      </c>
    </row>
    <row r="113" spans="2:8" x14ac:dyDescent="0.3">
      <c r="B113" s="40">
        <v>53</v>
      </c>
      <c r="C113" s="40">
        <v>23</v>
      </c>
      <c r="G113" s="30" t="s">
        <v>122</v>
      </c>
      <c r="H113" s="53">
        <v>322143.2</v>
      </c>
    </row>
    <row r="114" spans="2:8" x14ac:dyDescent="0.3">
      <c r="B114" s="40">
        <v>54</v>
      </c>
      <c r="C114" s="40">
        <v>24</v>
      </c>
      <c r="G114" s="30" t="s">
        <v>123</v>
      </c>
      <c r="H114" s="53">
        <v>230332.75</v>
      </c>
    </row>
    <row r="115" spans="2:8" x14ac:dyDescent="0.3">
      <c r="B115" s="40">
        <v>55</v>
      </c>
      <c r="C115" s="40">
        <v>25</v>
      </c>
      <c r="G115" s="30" t="s">
        <v>124</v>
      </c>
      <c r="H115" s="53">
        <v>340663.63</v>
      </c>
    </row>
    <row r="116" spans="2:8" x14ac:dyDescent="0.3">
      <c r="B116" s="40">
        <v>56</v>
      </c>
      <c r="C116" s="40">
        <v>26</v>
      </c>
      <c r="G116" s="30" t="s">
        <v>125</v>
      </c>
      <c r="H116" s="53">
        <v>392459.03</v>
      </c>
    </row>
    <row r="117" spans="2:8" x14ac:dyDescent="0.3">
      <c r="B117" s="40">
        <v>57</v>
      </c>
      <c r="C117" s="40">
        <v>26</v>
      </c>
      <c r="G117" s="55" t="s">
        <v>126</v>
      </c>
      <c r="H117" s="56">
        <v>425129.7</v>
      </c>
    </row>
    <row r="118" spans="2:8" x14ac:dyDescent="0.3">
      <c r="B118" s="40">
        <v>58</v>
      </c>
      <c r="C118" s="40">
        <v>26</v>
      </c>
    </row>
    <row r="119" spans="2:8" x14ac:dyDescent="0.3">
      <c r="B119" s="40">
        <v>59</v>
      </c>
      <c r="C119" s="40">
        <v>27</v>
      </c>
    </row>
    <row r="120" spans="2:8" x14ac:dyDescent="0.3">
      <c r="B120" s="40">
        <v>60</v>
      </c>
      <c r="C120" s="40">
        <v>27</v>
      </c>
    </row>
    <row r="121" spans="2:8" x14ac:dyDescent="0.3">
      <c r="B121" s="40">
        <v>61</v>
      </c>
      <c r="C121" s="40">
        <v>27</v>
      </c>
    </row>
    <row r="122" spans="2:8" x14ac:dyDescent="0.3">
      <c r="B122" s="40">
        <v>62</v>
      </c>
      <c r="C122" s="40">
        <v>27</v>
      </c>
    </row>
    <row r="123" spans="2:8" x14ac:dyDescent="0.3">
      <c r="B123" s="40">
        <v>63</v>
      </c>
      <c r="C123" s="40">
        <v>28</v>
      </c>
    </row>
    <row r="124" spans="2:8" x14ac:dyDescent="0.3">
      <c r="B124" s="40">
        <v>64</v>
      </c>
      <c r="C124" s="40">
        <v>28</v>
      </c>
    </row>
    <row r="125" spans="2:8" x14ac:dyDescent="0.3">
      <c r="B125" s="40">
        <v>65</v>
      </c>
      <c r="C125" s="40">
        <v>29</v>
      </c>
    </row>
    <row r="126" spans="2:8" x14ac:dyDescent="0.3">
      <c r="B126" s="40">
        <v>66</v>
      </c>
      <c r="C126" s="40">
        <v>29</v>
      </c>
    </row>
    <row r="127" spans="2:8" x14ac:dyDescent="0.3">
      <c r="B127" s="40">
        <v>67</v>
      </c>
      <c r="C127" s="40">
        <v>29</v>
      </c>
    </row>
    <row r="128" spans="2:8" x14ac:dyDescent="0.3">
      <c r="B128" s="40">
        <v>68</v>
      </c>
      <c r="C128" s="40">
        <v>30</v>
      </c>
    </row>
    <row r="129" spans="2:3" x14ac:dyDescent="0.3">
      <c r="B129" s="40">
        <v>69</v>
      </c>
      <c r="C129" s="40">
        <v>31</v>
      </c>
    </row>
    <row r="130" spans="2:3" x14ac:dyDescent="0.3">
      <c r="B130" s="40">
        <v>70</v>
      </c>
      <c r="C130" s="40">
        <v>31</v>
      </c>
    </row>
    <row r="131" spans="2:3" x14ac:dyDescent="0.3">
      <c r="B131" s="40">
        <v>71</v>
      </c>
      <c r="C131" s="40">
        <v>32</v>
      </c>
    </row>
    <row r="132" spans="2:3" x14ac:dyDescent="0.3">
      <c r="B132" s="40">
        <v>72</v>
      </c>
      <c r="C132" s="40">
        <v>32</v>
      </c>
    </row>
    <row r="133" spans="2:3" x14ac:dyDescent="0.3">
      <c r="B133" s="40">
        <v>73</v>
      </c>
      <c r="C133" s="40">
        <v>32</v>
      </c>
    </row>
    <row r="134" spans="2:3" x14ac:dyDescent="0.3">
      <c r="B134" s="40">
        <v>74</v>
      </c>
      <c r="C134" s="40">
        <v>33</v>
      </c>
    </row>
    <row r="135" spans="2:3" x14ac:dyDescent="0.3">
      <c r="B135" s="40">
        <v>75</v>
      </c>
      <c r="C135" s="40">
        <v>33</v>
      </c>
    </row>
    <row r="136" spans="2:3" x14ac:dyDescent="0.3">
      <c r="B136" s="40">
        <v>76</v>
      </c>
      <c r="C136" s="40">
        <v>33</v>
      </c>
    </row>
    <row r="137" spans="2:3" x14ac:dyDescent="0.3">
      <c r="B137" s="40">
        <v>77</v>
      </c>
      <c r="C137" s="40">
        <v>34</v>
      </c>
    </row>
    <row r="138" spans="2:3" x14ac:dyDescent="0.3">
      <c r="B138" s="40">
        <v>78</v>
      </c>
      <c r="C138" s="40">
        <v>35</v>
      </c>
    </row>
    <row r="139" spans="2:3" x14ac:dyDescent="0.3">
      <c r="B139" s="40">
        <v>79</v>
      </c>
      <c r="C139" s="40">
        <v>35</v>
      </c>
    </row>
    <row r="140" spans="2:3" x14ac:dyDescent="0.3">
      <c r="B140" s="40">
        <v>80</v>
      </c>
      <c r="C140" s="40">
        <v>36</v>
      </c>
    </row>
    <row r="141" spans="2:3" x14ac:dyDescent="0.3">
      <c r="B141" s="40">
        <v>81</v>
      </c>
      <c r="C141" s="40">
        <v>36</v>
      </c>
    </row>
    <row r="142" spans="2:3" x14ac:dyDescent="0.3">
      <c r="B142" s="40">
        <v>82</v>
      </c>
      <c r="C142" s="40">
        <v>36</v>
      </c>
    </row>
    <row r="143" spans="2:3" x14ac:dyDescent="0.3">
      <c r="B143" s="40">
        <v>83</v>
      </c>
      <c r="C143" s="40">
        <v>36</v>
      </c>
    </row>
    <row r="144" spans="2:3" x14ac:dyDescent="0.3">
      <c r="B144" s="40">
        <v>84</v>
      </c>
      <c r="C144" s="40">
        <v>36</v>
      </c>
    </row>
    <row r="145" spans="2:3" x14ac:dyDescent="0.3">
      <c r="B145" s="40">
        <v>85</v>
      </c>
      <c r="C145" s="40">
        <v>36</v>
      </c>
    </row>
    <row r="146" spans="2:3" x14ac:dyDescent="0.3">
      <c r="B146" s="40">
        <v>86</v>
      </c>
      <c r="C146" s="40">
        <v>36</v>
      </c>
    </row>
    <row r="147" spans="2:3" x14ac:dyDescent="0.3">
      <c r="B147" s="40">
        <v>87</v>
      </c>
      <c r="C147" s="40">
        <v>36</v>
      </c>
    </row>
    <row r="148" spans="2:3" x14ac:dyDescent="0.3">
      <c r="B148" s="40">
        <v>88</v>
      </c>
      <c r="C148" s="40">
        <v>36</v>
      </c>
    </row>
    <row r="149" spans="2:3" x14ac:dyDescent="0.3">
      <c r="B149" s="40">
        <v>89</v>
      </c>
      <c r="C149" s="40">
        <v>36</v>
      </c>
    </row>
    <row r="150" spans="2:3" x14ac:dyDescent="0.3">
      <c r="B150" s="40">
        <v>90</v>
      </c>
      <c r="C150" s="40">
        <v>37</v>
      </c>
    </row>
    <row r="151" spans="2:3" x14ac:dyDescent="0.3">
      <c r="B151" s="40">
        <v>91</v>
      </c>
      <c r="C151" s="40">
        <v>37</v>
      </c>
    </row>
    <row r="152" spans="2:3" x14ac:dyDescent="0.3">
      <c r="B152" s="40">
        <v>92</v>
      </c>
      <c r="C152" s="40">
        <v>37</v>
      </c>
    </row>
    <row r="153" spans="2:3" x14ac:dyDescent="0.3">
      <c r="B153" s="40">
        <v>93</v>
      </c>
      <c r="C153" s="40">
        <v>37</v>
      </c>
    </row>
    <row r="154" spans="2:3" x14ac:dyDescent="0.3">
      <c r="B154" s="40">
        <v>94</v>
      </c>
      <c r="C154" s="40">
        <v>37</v>
      </c>
    </row>
    <row r="155" spans="2:3" x14ac:dyDescent="0.3">
      <c r="B155" s="40">
        <v>95</v>
      </c>
      <c r="C155" s="40">
        <v>37</v>
      </c>
    </row>
    <row r="156" spans="2:3" x14ac:dyDescent="0.3">
      <c r="B156" s="40">
        <v>96</v>
      </c>
      <c r="C156" s="40">
        <v>38</v>
      </c>
    </row>
    <row r="157" spans="2:3" x14ac:dyDescent="0.3">
      <c r="B157" s="40">
        <v>97</v>
      </c>
      <c r="C157" s="40">
        <v>38</v>
      </c>
    </row>
    <row r="158" spans="2:3" x14ac:dyDescent="0.3">
      <c r="B158" s="40">
        <v>98</v>
      </c>
      <c r="C158" s="40">
        <v>38</v>
      </c>
    </row>
    <row r="159" spans="2:3" x14ac:dyDescent="0.3">
      <c r="B159" s="40">
        <v>99</v>
      </c>
      <c r="C159" s="40">
        <v>38</v>
      </c>
    </row>
    <row r="160" spans="2:3" x14ac:dyDescent="0.3">
      <c r="B160" s="40">
        <v>100</v>
      </c>
      <c r="C160" s="40">
        <v>38</v>
      </c>
    </row>
    <row r="161" spans="2:3" x14ac:dyDescent="0.3">
      <c r="B161" s="40">
        <v>101</v>
      </c>
      <c r="C161" s="40">
        <v>38</v>
      </c>
    </row>
    <row r="162" spans="2:3" x14ac:dyDescent="0.3">
      <c r="B162" s="40">
        <v>102</v>
      </c>
      <c r="C162" s="40">
        <v>38</v>
      </c>
    </row>
    <row r="163" spans="2:3" x14ac:dyDescent="0.3">
      <c r="B163" s="40">
        <v>103</v>
      </c>
      <c r="C163" s="40">
        <v>38</v>
      </c>
    </row>
    <row r="164" spans="2:3" x14ac:dyDescent="0.3">
      <c r="B164" s="40">
        <v>104</v>
      </c>
      <c r="C164" s="40">
        <v>39</v>
      </c>
    </row>
    <row r="165" spans="2:3" x14ac:dyDescent="0.3">
      <c r="B165" s="40">
        <v>105</v>
      </c>
      <c r="C165" s="40">
        <v>39</v>
      </c>
    </row>
    <row r="166" spans="2:3" x14ac:dyDescent="0.3">
      <c r="B166" s="40">
        <v>106</v>
      </c>
      <c r="C166" s="40">
        <v>39</v>
      </c>
    </row>
    <row r="167" spans="2:3" x14ac:dyDescent="0.3">
      <c r="B167" s="40">
        <v>107</v>
      </c>
      <c r="C167" s="40">
        <v>39</v>
      </c>
    </row>
    <row r="168" spans="2:3" x14ac:dyDescent="0.3">
      <c r="B168" s="40">
        <v>108</v>
      </c>
      <c r="C168" s="40">
        <v>40</v>
      </c>
    </row>
    <row r="169" spans="2:3" x14ac:dyDescent="0.3">
      <c r="B169" s="40">
        <v>109</v>
      </c>
      <c r="C169" s="40">
        <v>40</v>
      </c>
    </row>
    <row r="170" spans="2:3" x14ac:dyDescent="0.3">
      <c r="B170" s="40">
        <v>110</v>
      </c>
      <c r="C170" s="40">
        <v>41</v>
      </c>
    </row>
    <row r="171" spans="2:3" x14ac:dyDescent="0.3">
      <c r="B171" s="40">
        <v>111</v>
      </c>
      <c r="C171" s="40">
        <v>41</v>
      </c>
    </row>
    <row r="172" spans="2:3" x14ac:dyDescent="0.3">
      <c r="B172" s="40">
        <v>112</v>
      </c>
      <c r="C172" s="40">
        <v>41</v>
      </c>
    </row>
    <row r="173" spans="2:3" x14ac:dyDescent="0.3">
      <c r="B173" s="40">
        <v>113</v>
      </c>
      <c r="C173" s="40">
        <v>41</v>
      </c>
    </row>
    <row r="174" spans="2:3" x14ac:dyDescent="0.3">
      <c r="B174" s="40">
        <v>114</v>
      </c>
      <c r="C174" s="40">
        <v>41</v>
      </c>
    </row>
    <row r="175" spans="2:3" x14ac:dyDescent="0.3">
      <c r="B175" s="40">
        <v>115</v>
      </c>
      <c r="C175" s="40">
        <v>41</v>
      </c>
    </row>
    <row r="176" spans="2:3" x14ac:dyDescent="0.3">
      <c r="B176" s="40">
        <v>116</v>
      </c>
      <c r="C176" s="40">
        <v>41</v>
      </c>
    </row>
    <row r="177" spans="2:3" x14ac:dyDescent="0.3">
      <c r="B177" s="40">
        <v>117</v>
      </c>
      <c r="C177" s="40">
        <v>42</v>
      </c>
    </row>
    <row r="178" spans="2:3" x14ac:dyDescent="0.3">
      <c r="B178" s="40">
        <v>118</v>
      </c>
      <c r="C178" s="40">
        <v>43</v>
      </c>
    </row>
    <row r="179" spans="2:3" x14ac:dyDescent="0.3">
      <c r="B179" s="40">
        <v>119</v>
      </c>
      <c r="C179" s="40">
        <v>43</v>
      </c>
    </row>
    <row r="180" spans="2:3" x14ac:dyDescent="0.3">
      <c r="B180" s="40">
        <v>120</v>
      </c>
      <c r="C180" s="40">
        <v>43</v>
      </c>
    </row>
    <row r="181" spans="2:3" x14ac:dyDescent="0.3">
      <c r="B181" s="40">
        <v>121</v>
      </c>
      <c r="C181" s="40">
        <v>43</v>
      </c>
    </row>
    <row r="182" spans="2:3" x14ac:dyDescent="0.3">
      <c r="B182" s="40">
        <v>122</v>
      </c>
      <c r="C182" s="40">
        <v>43</v>
      </c>
    </row>
    <row r="183" spans="2:3" x14ac:dyDescent="0.3">
      <c r="B183" s="40">
        <v>123</v>
      </c>
      <c r="C183" s="40">
        <v>43</v>
      </c>
    </row>
    <row r="184" spans="2:3" x14ac:dyDescent="0.3">
      <c r="B184" s="40">
        <v>124</v>
      </c>
      <c r="C184" s="40">
        <v>43</v>
      </c>
    </row>
    <row r="185" spans="2:3" x14ac:dyDescent="0.3">
      <c r="B185" s="40">
        <v>125</v>
      </c>
      <c r="C185" s="40">
        <v>44</v>
      </c>
    </row>
    <row r="186" spans="2:3" x14ac:dyDescent="0.3">
      <c r="B186" s="40">
        <v>126</v>
      </c>
      <c r="C186" s="40">
        <v>44</v>
      </c>
    </row>
    <row r="187" spans="2:3" x14ac:dyDescent="0.3">
      <c r="B187" s="40">
        <v>127</v>
      </c>
      <c r="C187" s="40">
        <v>44</v>
      </c>
    </row>
    <row r="188" spans="2:3" x14ac:dyDescent="0.3">
      <c r="B188" s="40">
        <v>128</v>
      </c>
      <c r="C188" s="40">
        <v>44</v>
      </c>
    </row>
    <row r="189" spans="2:3" x14ac:dyDescent="0.3">
      <c r="B189" s="40">
        <v>129</v>
      </c>
      <c r="C189" s="40">
        <v>44</v>
      </c>
    </row>
    <row r="190" spans="2:3" x14ac:dyDescent="0.3">
      <c r="B190" s="40">
        <v>130</v>
      </c>
      <c r="C190" s="40">
        <v>45</v>
      </c>
    </row>
    <row r="191" spans="2:3" x14ac:dyDescent="0.3">
      <c r="B191" s="40">
        <v>131</v>
      </c>
      <c r="C191" s="40">
        <v>45</v>
      </c>
    </row>
    <row r="192" spans="2:3" x14ac:dyDescent="0.3">
      <c r="B192" s="40">
        <v>132</v>
      </c>
      <c r="C192" s="40">
        <v>45</v>
      </c>
    </row>
    <row r="193" spans="2:3" x14ac:dyDescent="0.3">
      <c r="B193" s="40">
        <v>133</v>
      </c>
      <c r="C193" s="40">
        <v>45</v>
      </c>
    </row>
    <row r="194" spans="2:3" x14ac:dyDescent="0.3">
      <c r="B194" s="40">
        <v>134</v>
      </c>
      <c r="C194" s="40">
        <v>45</v>
      </c>
    </row>
    <row r="195" spans="2:3" x14ac:dyDescent="0.3">
      <c r="B195" s="40">
        <v>135</v>
      </c>
      <c r="C195" s="40">
        <v>45</v>
      </c>
    </row>
    <row r="196" spans="2:3" x14ac:dyDescent="0.3">
      <c r="B196" s="40">
        <v>136</v>
      </c>
      <c r="C196" s="40">
        <v>45</v>
      </c>
    </row>
    <row r="197" spans="2:3" x14ac:dyDescent="0.3">
      <c r="B197" s="40">
        <v>137</v>
      </c>
      <c r="C197" s="40">
        <v>46</v>
      </c>
    </row>
    <row r="198" spans="2:3" x14ac:dyDescent="0.3">
      <c r="B198" s="40">
        <v>138</v>
      </c>
      <c r="C198" s="40">
        <v>46</v>
      </c>
    </row>
    <row r="199" spans="2:3" x14ac:dyDescent="0.3">
      <c r="B199" s="40">
        <v>139</v>
      </c>
      <c r="C199" s="40">
        <v>47</v>
      </c>
    </row>
    <row r="200" spans="2:3" x14ac:dyDescent="0.3">
      <c r="B200" s="40">
        <v>140</v>
      </c>
      <c r="C200" s="40">
        <v>47</v>
      </c>
    </row>
    <row r="201" spans="2:3" x14ac:dyDescent="0.3">
      <c r="B201" s="40">
        <v>141</v>
      </c>
      <c r="C201" s="40">
        <v>47</v>
      </c>
    </row>
    <row r="202" spans="2:3" x14ac:dyDescent="0.3">
      <c r="B202" s="40">
        <v>142</v>
      </c>
      <c r="C202" s="40">
        <v>48</v>
      </c>
    </row>
    <row r="203" spans="2:3" x14ac:dyDescent="0.3">
      <c r="B203" s="40">
        <v>143</v>
      </c>
      <c r="C203" s="40">
        <v>48</v>
      </c>
    </row>
    <row r="204" spans="2:3" x14ac:dyDescent="0.3">
      <c r="B204" s="40">
        <v>144</v>
      </c>
      <c r="C204" s="40">
        <v>48</v>
      </c>
    </row>
    <row r="205" spans="2:3" x14ac:dyDescent="0.3">
      <c r="B205" s="40">
        <v>145</v>
      </c>
      <c r="C205" s="40">
        <v>48</v>
      </c>
    </row>
    <row r="206" spans="2:3" x14ac:dyDescent="0.3">
      <c r="B206" s="40">
        <v>146</v>
      </c>
      <c r="C206" s="40">
        <v>48</v>
      </c>
    </row>
    <row r="207" spans="2:3" x14ac:dyDescent="0.3">
      <c r="B207" s="40">
        <v>147</v>
      </c>
      <c r="C207" s="40">
        <v>48</v>
      </c>
    </row>
    <row r="208" spans="2:3" x14ac:dyDescent="0.3">
      <c r="B208" s="40">
        <v>148</v>
      </c>
      <c r="C208" s="40">
        <v>48</v>
      </c>
    </row>
    <row r="209" spans="2:3" x14ac:dyDescent="0.3">
      <c r="B209" s="40">
        <v>149</v>
      </c>
      <c r="C209" s="40">
        <v>49</v>
      </c>
    </row>
    <row r="210" spans="2:3" x14ac:dyDescent="0.3">
      <c r="B210" s="40">
        <v>150</v>
      </c>
      <c r="C210" s="40">
        <v>49</v>
      </c>
    </row>
    <row r="211" spans="2:3" x14ac:dyDescent="0.3">
      <c r="B211" s="40">
        <v>151</v>
      </c>
      <c r="C211" s="40">
        <v>49</v>
      </c>
    </row>
    <row r="212" spans="2:3" x14ac:dyDescent="0.3">
      <c r="B212" s="40">
        <v>152</v>
      </c>
      <c r="C212" s="40">
        <v>50</v>
      </c>
    </row>
    <row r="213" spans="2:3" x14ac:dyDescent="0.3">
      <c r="B213" s="40">
        <v>153</v>
      </c>
      <c r="C213" s="40">
        <v>50</v>
      </c>
    </row>
    <row r="214" spans="2:3" x14ac:dyDescent="0.3">
      <c r="B214" s="40">
        <v>154</v>
      </c>
      <c r="C214" s="40">
        <v>50</v>
      </c>
    </row>
    <row r="215" spans="2:3" x14ac:dyDescent="0.3">
      <c r="B215" s="40">
        <v>155</v>
      </c>
      <c r="C215" s="40">
        <v>50</v>
      </c>
    </row>
    <row r="216" spans="2:3" x14ac:dyDescent="0.3">
      <c r="B216" s="40">
        <v>156</v>
      </c>
      <c r="C216" s="40">
        <v>51</v>
      </c>
    </row>
    <row r="217" spans="2:3" x14ac:dyDescent="0.3">
      <c r="B217" s="40">
        <v>157</v>
      </c>
      <c r="C217" s="40">
        <v>51</v>
      </c>
    </row>
    <row r="218" spans="2:3" x14ac:dyDescent="0.3">
      <c r="B218" s="40">
        <v>158</v>
      </c>
      <c r="C218" s="40">
        <v>51</v>
      </c>
    </row>
    <row r="219" spans="2:3" x14ac:dyDescent="0.3">
      <c r="B219" s="40">
        <v>159</v>
      </c>
      <c r="C219" s="40">
        <v>51</v>
      </c>
    </row>
    <row r="220" spans="2:3" x14ac:dyDescent="0.3">
      <c r="B220" s="40">
        <v>160</v>
      </c>
      <c r="C220" s="40">
        <v>51</v>
      </c>
    </row>
    <row r="221" spans="2:3" x14ac:dyDescent="0.3">
      <c r="B221" s="40">
        <v>161</v>
      </c>
      <c r="C221" s="40">
        <v>51</v>
      </c>
    </row>
    <row r="222" spans="2:3" x14ac:dyDescent="0.3">
      <c r="B222" s="40">
        <v>162</v>
      </c>
      <c r="C222" s="40">
        <v>51</v>
      </c>
    </row>
    <row r="223" spans="2:3" x14ac:dyDescent="0.3">
      <c r="B223" s="40">
        <v>163</v>
      </c>
      <c r="C223" s="40">
        <v>52</v>
      </c>
    </row>
    <row r="224" spans="2:3" x14ac:dyDescent="0.3">
      <c r="B224" s="40">
        <v>164</v>
      </c>
      <c r="C224" s="40">
        <v>52</v>
      </c>
    </row>
    <row r="225" spans="2:3" x14ac:dyDescent="0.3">
      <c r="B225" s="40">
        <v>165</v>
      </c>
      <c r="C225" s="40">
        <v>52</v>
      </c>
    </row>
    <row r="226" spans="2:3" x14ac:dyDescent="0.3">
      <c r="B226" s="40">
        <v>166</v>
      </c>
      <c r="C226" s="40">
        <v>52</v>
      </c>
    </row>
    <row r="227" spans="2:3" x14ac:dyDescent="0.3">
      <c r="B227" s="40">
        <v>167</v>
      </c>
      <c r="C227" s="40">
        <v>52</v>
      </c>
    </row>
    <row r="228" spans="2:3" x14ac:dyDescent="0.3">
      <c r="B228" s="40">
        <v>168</v>
      </c>
      <c r="C228" s="40">
        <v>54</v>
      </c>
    </row>
    <row r="229" spans="2:3" x14ac:dyDescent="0.3">
      <c r="B229" s="40">
        <v>169</v>
      </c>
      <c r="C229" s="40">
        <v>54</v>
      </c>
    </row>
    <row r="230" spans="2:3" x14ac:dyDescent="0.3">
      <c r="B230" s="40">
        <v>170</v>
      </c>
      <c r="C230" s="40">
        <v>55</v>
      </c>
    </row>
    <row r="231" spans="2:3" x14ac:dyDescent="0.3">
      <c r="B231" s="40">
        <v>171</v>
      </c>
      <c r="C231" s="40">
        <v>56</v>
      </c>
    </row>
    <row r="232" spans="2:3" x14ac:dyDescent="0.3">
      <c r="B232" s="40">
        <v>172</v>
      </c>
      <c r="C232" s="40">
        <v>56</v>
      </c>
    </row>
    <row r="233" spans="2:3" x14ac:dyDescent="0.3">
      <c r="B233" s="40">
        <v>173</v>
      </c>
      <c r="C233" s="40">
        <v>56</v>
      </c>
    </row>
    <row r="234" spans="2:3" x14ac:dyDescent="0.3">
      <c r="B234" s="40">
        <v>174</v>
      </c>
      <c r="C234" s="40">
        <v>56</v>
      </c>
    </row>
    <row r="235" spans="2:3" x14ac:dyDescent="0.3">
      <c r="B235" s="40">
        <v>175</v>
      </c>
      <c r="C235" s="40">
        <v>56</v>
      </c>
    </row>
    <row r="236" spans="2:3" x14ac:dyDescent="0.3">
      <c r="B236" s="40">
        <v>176</v>
      </c>
      <c r="C236" s="40">
        <v>56</v>
      </c>
    </row>
    <row r="237" spans="2:3" x14ac:dyDescent="0.3">
      <c r="B237" s="40">
        <v>177</v>
      </c>
      <c r="C237" s="40">
        <v>57</v>
      </c>
    </row>
    <row r="238" spans="2:3" x14ac:dyDescent="0.3">
      <c r="B238" s="40">
        <v>178</v>
      </c>
      <c r="C238" s="40">
        <v>57</v>
      </c>
    </row>
    <row r="239" spans="2:3" x14ac:dyDescent="0.3">
      <c r="B239" s="40">
        <v>179</v>
      </c>
      <c r="C239" s="40">
        <v>57</v>
      </c>
    </row>
    <row r="240" spans="2:3" x14ac:dyDescent="0.3">
      <c r="B240" s="40">
        <v>180</v>
      </c>
      <c r="C240" s="40">
        <v>57</v>
      </c>
    </row>
    <row r="241" spans="2:3" x14ac:dyDescent="0.3">
      <c r="B241" s="40">
        <v>181</v>
      </c>
      <c r="C241" s="40">
        <v>57</v>
      </c>
    </row>
    <row r="242" spans="2:3" x14ac:dyDescent="0.3">
      <c r="B242" s="40">
        <v>182</v>
      </c>
      <c r="C242" s="40">
        <v>58</v>
      </c>
    </row>
    <row r="243" spans="2:3" x14ac:dyDescent="0.3">
      <c r="B243" s="40">
        <v>183</v>
      </c>
      <c r="C243" s="40">
        <v>58</v>
      </c>
    </row>
    <row r="244" spans="2:3" x14ac:dyDescent="0.3">
      <c r="B244" s="40">
        <v>184</v>
      </c>
      <c r="C244" s="40">
        <v>58</v>
      </c>
    </row>
    <row r="245" spans="2:3" x14ac:dyDescent="0.3">
      <c r="B245" s="40">
        <v>185</v>
      </c>
      <c r="C245" s="40">
        <v>58</v>
      </c>
    </row>
    <row r="246" spans="2:3" x14ac:dyDescent="0.3">
      <c r="B246" s="40">
        <v>186</v>
      </c>
      <c r="C246" s="40">
        <v>58</v>
      </c>
    </row>
    <row r="247" spans="2:3" x14ac:dyDescent="0.3">
      <c r="B247" s="40">
        <v>187</v>
      </c>
      <c r="C247" s="40">
        <v>59</v>
      </c>
    </row>
    <row r="248" spans="2:3" x14ac:dyDescent="0.3">
      <c r="B248" s="40">
        <v>188</v>
      </c>
      <c r="C248" s="40">
        <v>59</v>
      </c>
    </row>
    <row r="249" spans="2:3" x14ac:dyDescent="0.3">
      <c r="B249" s="40">
        <v>189</v>
      </c>
      <c r="C249" s="40">
        <v>59</v>
      </c>
    </row>
    <row r="250" spans="2:3" x14ac:dyDescent="0.3">
      <c r="B250" s="40">
        <v>190</v>
      </c>
      <c r="C250" s="40">
        <v>59</v>
      </c>
    </row>
    <row r="251" spans="2:3" x14ac:dyDescent="0.3">
      <c r="B251" s="40">
        <v>191</v>
      </c>
      <c r="C251" s="40">
        <v>59</v>
      </c>
    </row>
    <row r="252" spans="2:3" x14ac:dyDescent="0.3">
      <c r="B252" s="40">
        <v>192</v>
      </c>
      <c r="C252" s="40">
        <v>59</v>
      </c>
    </row>
    <row r="253" spans="2:3" x14ac:dyDescent="0.3">
      <c r="B253" s="40">
        <v>193</v>
      </c>
      <c r="C253" s="40">
        <v>60</v>
      </c>
    </row>
    <row r="254" spans="2:3" x14ac:dyDescent="0.3">
      <c r="B254" s="40">
        <v>194</v>
      </c>
      <c r="C254" s="40">
        <v>60</v>
      </c>
    </row>
    <row r="255" spans="2:3" x14ac:dyDescent="0.3">
      <c r="B255" s="40">
        <v>195</v>
      </c>
      <c r="C255" s="40">
        <v>60</v>
      </c>
    </row>
    <row r="256" spans="2:3" x14ac:dyDescent="0.3">
      <c r="B256" s="40">
        <v>196</v>
      </c>
      <c r="C256" s="40">
        <v>60</v>
      </c>
    </row>
    <row r="257" spans="2:3" x14ac:dyDescent="0.3">
      <c r="B257" s="40">
        <v>197</v>
      </c>
      <c r="C257" s="40">
        <v>60</v>
      </c>
    </row>
    <row r="258" spans="2:3" x14ac:dyDescent="0.3">
      <c r="B258" s="40">
        <v>198</v>
      </c>
      <c r="C258" s="40">
        <v>61</v>
      </c>
    </row>
    <row r="259" spans="2:3" x14ac:dyDescent="0.3">
      <c r="B259" s="40">
        <v>199</v>
      </c>
      <c r="C259" s="40">
        <v>61</v>
      </c>
    </row>
    <row r="260" spans="2:3" x14ac:dyDescent="0.3">
      <c r="B260" s="40">
        <v>200</v>
      </c>
      <c r="C260" s="40">
        <v>61</v>
      </c>
    </row>
    <row r="261" spans="2:3" x14ac:dyDescent="0.3">
      <c r="B261" s="40">
        <v>201</v>
      </c>
      <c r="C261" s="40">
        <v>61</v>
      </c>
    </row>
    <row r="262" spans="2:3" x14ac:dyDescent="0.3">
      <c r="B262" s="40">
        <v>202</v>
      </c>
      <c r="C262" s="40">
        <v>61</v>
      </c>
    </row>
    <row r="263" spans="2:3" x14ac:dyDescent="0.3">
      <c r="B263" s="40">
        <v>203</v>
      </c>
      <c r="C263" s="40">
        <v>61</v>
      </c>
    </row>
    <row r="264" spans="2:3" x14ac:dyDescent="0.3">
      <c r="B264" s="40">
        <v>204</v>
      </c>
      <c r="C264" s="40">
        <v>62</v>
      </c>
    </row>
    <row r="265" spans="2:3" x14ac:dyDescent="0.3">
      <c r="B265" s="40">
        <v>205</v>
      </c>
      <c r="C265" s="40">
        <v>62</v>
      </c>
    </row>
    <row r="266" spans="2:3" x14ac:dyDescent="0.3">
      <c r="B266" s="40">
        <v>206</v>
      </c>
      <c r="C266" s="40">
        <v>62</v>
      </c>
    </row>
    <row r="267" spans="2:3" x14ac:dyDescent="0.3">
      <c r="B267" s="40">
        <v>207</v>
      </c>
      <c r="C267" s="40">
        <v>62</v>
      </c>
    </row>
    <row r="268" spans="2:3" x14ac:dyDescent="0.3">
      <c r="B268" s="40">
        <v>208</v>
      </c>
      <c r="C268" s="40">
        <v>62</v>
      </c>
    </row>
    <row r="269" spans="2:3" x14ac:dyDescent="0.3">
      <c r="B269" s="40">
        <v>209</v>
      </c>
      <c r="C269" s="40">
        <v>62</v>
      </c>
    </row>
    <row r="270" spans="2:3" x14ac:dyDescent="0.3">
      <c r="B270" s="40">
        <v>210</v>
      </c>
      <c r="C270" s="40">
        <v>63</v>
      </c>
    </row>
    <row r="271" spans="2:3" x14ac:dyDescent="0.3">
      <c r="B271" s="40">
        <v>211</v>
      </c>
      <c r="C271" s="40">
        <v>63</v>
      </c>
    </row>
    <row r="272" spans="2:3" x14ac:dyDescent="0.3">
      <c r="B272" s="40">
        <v>212</v>
      </c>
      <c r="C272" s="40">
        <v>63</v>
      </c>
    </row>
    <row r="273" spans="2:3" x14ac:dyDescent="0.3">
      <c r="B273" s="40">
        <v>213</v>
      </c>
      <c r="C273" s="40">
        <v>63</v>
      </c>
    </row>
    <row r="274" spans="2:3" x14ac:dyDescent="0.3">
      <c r="B274" s="40">
        <v>214</v>
      </c>
      <c r="C274" s="40">
        <v>63</v>
      </c>
    </row>
    <row r="275" spans="2:3" x14ac:dyDescent="0.3">
      <c r="B275" s="40">
        <v>215</v>
      </c>
      <c r="C275" s="40">
        <v>63</v>
      </c>
    </row>
    <row r="276" spans="2:3" x14ac:dyDescent="0.3">
      <c r="B276" s="40">
        <v>216</v>
      </c>
      <c r="C276" s="40">
        <v>63</v>
      </c>
    </row>
    <row r="277" spans="2:3" x14ac:dyDescent="0.3">
      <c r="B277" s="40">
        <v>217</v>
      </c>
      <c r="C277" s="40">
        <v>63</v>
      </c>
    </row>
    <row r="278" spans="2:3" x14ac:dyDescent="0.3">
      <c r="B278" s="40">
        <v>218</v>
      </c>
      <c r="C278" s="40">
        <v>64</v>
      </c>
    </row>
    <row r="279" spans="2:3" x14ac:dyDescent="0.3">
      <c r="B279" s="40">
        <v>219</v>
      </c>
      <c r="C279" s="40">
        <v>64</v>
      </c>
    </row>
    <row r="280" spans="2:3" x14ac:dyDescent="0.3">
      <c r="B280" s="40">
        <v>220</v>
      </c>
      <c r="C280" s="40">
        <v>64</v>
      </c>
    </row>
    <row r="281" spans="2:3" x14ac:dyDescent="0.3">
      <c r="B281" s="40">
        <v>221</v>
      </c>
      <c r="C281" s="40">
        <v>64</v>
      </c>
    </row>
    <row r="282" spans="2:3" x14ac:dyDescent="0.3">
      <c r="B282" s="40">
        <v>222</v>
      </c>
      <c r="C282" s="40">
        <v>64</v>
      </c>
    </row>
    <row r="283" spans="2:3" x14ac:dyDescent="0.3">
      <c r="B283" s="40">
        <v>223</v>
      </c>
      <c r="C283" s="40">
        <v>64</v>
      </c>
    </row>
    <row r="284" spans="2:3" x14ac:dyDescent="0.3">
      <c r="B284" s="40">
        <v>224</v>
      </c>
      <c r="C284" s="40">
        <v>65</v>
      </c>
    </row>
    <row r="285" spans="2:3" x14ac:dyDescent="0.3">
      <c r="B285" s="40">
        <v>225</v>
      </c>
      <c r="C285" s="40">
        <v>65</v>
      </c>
    </row>
    <row r="286" spans="2:3" x14ac:dyDescent="0.3">
      <c r="B286" s="40">
        <v>226</v>
      </c>
      <c r="C286" s="40">
        <v>65</v>
      </c>
    </row>
    <row r="287" spans="2:3" x14ac:dyDescent="0.3">
      <c r="B287" s="40">
        <v>227</v>
      </c>
      <c r="C287" s="40">
        <v>65</v>
      </c>
    </row>
    <row r="288" spans="2:3" x14ac:dyDescent="0.3">
      <c r="B288" s="40">
        <v>228</v>
      </c>
      <c r="C288" s="40">
        <v>65</v>
      </c>
    </row>
    <row r="289" spans="2:3" x14ac:dyDescent="0.3">
      <c r="B289" s="40">
        <v>229</v>
      </c>
      <c r="C289" s="40">
        <v>65</v>
      </c>
    </row>
    <row r="290" spans="2:3" x14ac:dyDescent="0.3">
      <c r="B290" s="40">
        <v>230</v>
      </c>
      <c r="C290" s="40">
        <v>65</v>
      </c>
    </row>
    <row r="291" spans="2:3" x14ac:dyDescent="0.3">
      <c r="B291" s="40">
        <v>231</v>
      </c>
      <c r="C291" s="40">
        <v>65</v>
      </c>
    </row>
    <row r="292" spans="2:3" x14ac:dyDescent="0.3">
      <c r="B292" s="40">
        <v>232</v>
      </c>
      <c r="C292" s="40">
        <v>65</v>
      </c>
    </row>
    <row r="293" spans="2:3" x14ac:dyDescent="0.3">
      <c r="B293" s="40">
        <v>233</v>
      </c>
      <c r="C293" s="40">
        <v>65</v>
      </c>
    </row>
    <row r="294" spans="2:3" x14ac:dyDescent="0.3">
      <c r="B294" s="40">
        <v>234</v>
      </c>
      <c r="C294" s="40">
        <v>65</v>
      </c>
    </row>
    <row r="295" spans="2:3" x14ac:dyDescent="0.3">
      <c r="B295" s="40">
        <v>235</v>
      </c>
      <c r="C295" s="40">
        <v>65</v>
      </c>
    </row>
    <row r="296" spans="2:3" x14ac:dyDescent="0.3">
      <c r="B296" s="40">
        <v>236</v>
      </c>
      <c r="C296" s="40">
        <v>66</v>
      </c>
    </row>
    <row r="297" spans="2:3" x14ac:dyDescent="0.3">
      <c r="B297" s="40">
        <v>237</v>
      </c>
      <c r="C297" s="40">
        <v>66</v>
      </c>
    </row>
    <row r="298" spans="2:3" x14ac:dyDescent="0.3">
      <c r="B298" s="40">
        <v>238</v>
      </c>
      <c r="C298" s="40">
        <v>66</v>
      </c>
    </row>
    <row r="299" spans="2:3" x14ac:dyDescent="0.3">
      <c r="B299" s="40">
        <v>239</v>
      </c>
      <c r="C299" s="40">
        <v>66</v>
      </c>
    </row>
    <row r="300" spans="2:3" x14ac:dyDescent="0.3">
      <c r="B300" s="40">
        <v>240</v>
      </c>
      <c r="C300" s="40">
        <v>66</v>
      </c>
    </row>
    <row r="301" spans="2:3" x14ac:dyDescent="0.3">
      <c r="B301" s="40">
        <v>241</v>
      </c>
      <c r="C301" s="40">
        <v>66</v>
      </c>
    </row>
    <row r="302" spans="2:3" x14ac:dyDescent="0.3">
      <c r="B302" s="40">
        <v>242</v>
      </c>
      <c r="C302" s="40">
        <v>66</v>
      </c>
    </row>
    <row r="303" spans="2:3" x14ac:dyDescent="0.3">
      <c r="B303" s="40">
        <v>243</v>
      </c>
      <c r="C303" s="40">
        <v>66</v>
      </c>
    </row>
    <row r="304" spans="2:3" x14ac:dyDescent="0.3">
      <c r="B304" s="40">
        <v>244</v>
      </c>
      <c r="C304" s="40">
        <v>67</v>
      </c>
    </row>
    <row r="305" spans="2:3" x14ac:dyDescent="0.3">
      <c r="B305" s="40">
        <v>245</v>
      </c>
      <c r="C305" s="40">
        <v>67</v>
      </c>
    </row>
    <row r="306" spans="2:3" x14ac:dyDescent="0.3">
      <c r="B306" s="40">
        <v>246</v>
      </c>
      <c r="C306" s="40">
        <v>67</v>
      </c>
    </row>
    <row r="307" spans="2:3" x14ac:dyDescent="0.3">
      <c r="B307" s="40">
        <v>247</v>
      </c>
      <c r="C307" s="40">
        <v>67</v>
      </c>
    </row>
    <row r="308" spans="2:3" x14ac:dyDescent="0.3">
      <c r="B308" s="40">
        <v>248</v>
      </c>
      <c r="C308" s="40">
        <v>67</v>
      </c>
    </row>
    <row r="309" spans="2:3" x14ac:dyDescent="0.3">
      <c r="B309" s="40">
        <v>249</v>
      </c>
      <c r="C309" s="40">
        <v>67</v>
      </c>
    </row>
    <row r="310" spans="2:3" x14ac:dyDescent="0.3">
      <c r="B310" s="40">
        <v>250</v>
      </c>
      <c r="C310" s="40">
        <v>68</v>
      </c>
    </row>
    <row r="311" spans="2:3" x14ac:dyDescent="0.3">
      <c r="B311" s="40">
        <v>251</v>
      </c>
      <c r="C311" s="40">
        <v>68</v>
      </c>
    </row>
    <row r="312" spans="2:3" x14ac:dyDescent="0.3">
      <c r="B312" s="40">
        <v>252</v>
      </c>
      <c r="C312" s="40">
        <v>68</v>
      </c>
    </row>
    <row r="313" spans="2:3" x14ac:dyDescent="0.3">
      <c r="B313" s="40">
        <v>253</v>
      </c>
      <c r="C313" s="40">
        <v>68</v>
      </c>
    </row>
    <row r="314" spans="2:3" x14ac:dyDescent="0.3">
      <c r="B314" s="40">
        <v>254</v>
      </c>
      <c r="C314" s="40">
        <v>68</v>
      </c>
    </row>
    <row r="315" spans="2:3" x14ac:dyDescent="0.3">
      <c r="B315" s="40">
        <v>255</v>
      </c>
      <c r="C315" s="40">
        <v>68</v>
      </c>
    </row>
    <row r="316" spans="2:3" x14ac:dyDescent="0.3">
      <c r="B316" s="40">
        <v>256</v>
      </c>
      <c r="C316" s="40">
        <v>68</v>
      </c>
    </row>
    <row r="317" spans="2:3" x14ac:dyDescent="0.3">
      <c r="B317" s="40">
        <v>257</v>
      </c>
      <c r="C317" s="40">
        <v>68</v>
      </c>
    </row>
    <row r="318" spans="2:3" x14ac:dyDescent="0.3">
      <c r="B318" s="40">
        <v>258</v>
      </c>
      <c r="C318" s="40">
        <v>68</v>
      </c>
    </row>
    <row r="319" spans="2:3" x14ac:dyDescent="0.3">
      <c r="B319" s="40">
        <v>259</v>
      </c>
      <c r="C319" s="40">
        <v>68</v>
      </c>
    </row>
    <row r="320" spans="2:3" x14ac:dyDescent="0.3">
      <c r="B320" s="40">
        <v>260</v>
      </c>
      <c r="C320" s="40">
        <v>69</v>
      </c>
    </row>
    <row r="321" spans="2:3" x14ac:dyDescent="0.3">
      <c r="B321" s="40">
        <v>261</v>
      </c>
      <c r="C321" s="40">
        <v>69</v>
      </c>
    </row>
    <row r="322" spans="2:3" x14ac:dyDescent="0.3">
      <c r="B322" s="40">
        <v>262</v>
      </c>
      <c r="C322" s="40">
        <v>69</v>
      </c>
    </row>
    <row r="323" spans="2:3" x14ac:dyDescent="0.3">
      <c r="B323" s="40">
        <v>263</v>
      </c>
      <c r="C323" s="40">
        <v>69</v>
      </c>
    </row>
    <row r="324" spans="2:3" x14ac:dyDescent="0.3">
      <c r="B324" s="40">
        <v>264</v>
      </c>
      <c r="C324" s="40">
        <v>69</v>
      </c>
    </row>
    <row r="325" spans="2:3" x14ac:dyDescent="0.3">
      <c r="B325" s="40">
        <v>265</v>
      </c>
      <c r="C325" s="40">
        <v>69</v>
      </c>
    </row>
    <row r="326" spans="2:3" x14ac:dyDescent="0.3">
      <c r="B326" s="40">
        <v>266</v>
      </c>
      <c r="C326" s="40">
        <v>69</v>
      </c>
    </row>
    <row r="327" spans="2:3" x14ac:dyDescent="0.3">
      <c r="B327" s="40">
        <v>267</v>
      </c>
      <c r="C327" s="40">
        <v>69</v>
      </c>
    </row>
    <row r="328" spans="2:3" x14ac:dyDescent="0.3">
      <c r="B328" s="40">
        <v>268</v>
      </c>
      <c r="C328" s="40">
        <v>69</v>
      </c>
    </row>
    <row r="329" spans="2:3" x14ac:dyDescent="0.3">
      <c r="B329" s="40">
        <v>269</v>
      </c>
      <c r="C329" s="40">
        <v>69</v>
      </c>
    </row>
    <row r="330" spans="2:3" x14ac:dyDescent="0.3">
      <c r="B330" s="40">
        <v>270</v>
      </c>
      <c r="C330" s="40">
        <v>69</v>
      </c>
    </row>
    <row r="331" spans="2:3" x14ac:dyDescent="0.3">
      <c r="B331" s="40">
        <v>271</v>
      </c>
      <c r="C331" s="40">
        <v>69</v>
      </c>
    </row>
    <row r="332" spans="2:3" x14ac:dyDescent="0.3">
      <c r="B332" s="40">
        <v>272</v>
      </c>
      <c r="C332" s="40">
        <v>69</v>
      </c>
    </row>
    <row r="333" spans="2:3" x14ac:dyDescent="0.3">
      <c r="B333" s="40">
        <v>273</v>
      </c>
      <c r="C333" s="40">
        <v>70</v>
      </c>
    </row>
    <row r="334" spans="2:3" x14ac:dyDescent="0.3">
      <c r="B334" s="40">
        <v>274</v>
      </c>
      <c r="C334" s="40">
        <v>70</v>
      </c>
    </row>
    <row r="335" spans="2:3" x14ac:dyDescent="0.3">
      <c r="B335" s="40">
        <v>275</v>
      </c>
      <c r="C335" s="40">
        <v>70</v>
      </c>
    </row>
    <row r="336" spans="2:3" x14ac:dyDescent="0.3">
      <c r="B336" s="40">
        <v>276</v>
      </c>
      <c r="C336" s="40">
        <v>70</v>
      </c>
    </row>
    <row r="337" spans="2:3" x14ac:dyDescent="0.3">
      <c r="B337" s="40">
        <v>277</v>
      </c>
      <c r="C337" s="40">
        <v>70</v>
      </c>
    </row>
    <row r="338" spans="2:3" x14ac:dyDescent="0.3">
      <c r="B338" s="40">
        <v>278</v>
      </c>
      <c r="C338" s="40">
        <v>70</v>
      </c>
    </row>
    <row r="339" spans="2:3" x14ac:dyDescent="0.3">
      <c r="B339" s="40">
        <v>279</v>
      </c>
      <c r="C339" s="40">
        <v>70</v>
      </c>
    </row>
    <row r="340" spans="2:3" x14ac:dyDescent="0.3">
      <c r="B340" s="40">
        <v>280</v>
      </c>
      <c r="C340" s="40">
        <v>70</v>
      </c>
    </row>
    <row r="341" spans="2:3" x14ac:dyDescent="0.3">
      <c r="B341" s="40">
        <v>281</v>
      </c>
      <c r="C341" s="40">
        <v>70</v>
      </c>
    </row>
    <row r="342" spans="2:3" x14ac:dyDescent="0.3">
      <c r="B342" s="40">
        <v>282</v>
      </c>
      <c r="C342" s="40">
        <v>70</v>
      </c>
    </row>
    <row r="343" spans="2:3" x14ac:dyDescent="0.3">
      <c r="B343" s="40">
        <v>283</v>
      </c>
      <c r="C343" s="40">
        <v>70</v>
      </c>
    </row>
    <row r="344" spans="2:3" x14ac:dyDescent="0.3">
      <c r="B344" s="40">
        <v>284</v>
      </c>
      <c r="C344" s="40">
        <v>70</v>
      </c>
    </row>
    <row r="345" spans="2:3" x14ac:dyDescent="0.3">
      <c r="B345" s="40">
        <v>285</v>
      </c>
      <c r="C345" s="40">
        <v>71</v>
      </c>
    </row>
    <row r="346" spans="2:3" x14ac:dyDescent="0.3">
      <c r="B346" s="40">
        <v>286</v>
      </c>
      <c r="C346" s="40">
        <v>71</v>
      </c>
    </row>
    <row r="347" spans="2:3" x14ac:dyDescent="0.3">
      <c r="B347" s="40">
        <v>287</v>
      </c>
      <c r="C347" s="40">
        <v>71</v>
      </c>
    </row>
    <row r="348" spans="2:3" x14ac:dyDescent="0.3">
      <c r="B348" s="40">
        <v>288</v>
      </c>
      <c r="C348" s="40">
        <v>71</v>
      </c>
    </row>
    <row r="349" spans="2:3" x14ac:dyDescent="0.3">
      <c r="B349" s="40">
        <v>289</v>
      </c>
      <c r="C349" s="40">
        <v>71</v>
      </c>
    </row>
    <row r="350" spans="2:3" x14ac:dyDescent="0.3">
      <c r="B350" s="40">
        <v>290</v>
      </c>
      <c r="C350" s="40">
        <v>71</v>
      </c>
    </row>
    <row r="351" spans="2:3" x14ac:dyDescent="0.3">
      <c r="B351" s="40">
        <v>291</v>
      </c>
      <c r="C351" s="40">
        <v>71</v>
      </c>
    </row>
    <row r="352" spans="2:3" x14ac:dyDescent="0.3">
      <c r="B352" s="40">
        <v>292</v>
      </c>
      <c r="C352" s="40">
        <v>71</v>
      </c>
    </row>
    <row r="353" spans="2:3" x14ac:dyDescent="0.3">
      <c r="B353" s="40">
        <v>293</v>
      </c>
      <c r="C353" s="40">
        <v>71</v>
      </c>
    </row>
    <row r="354" spans="2:3" x14ac:dyDescent="0.3">
      <c r="B354" s="40">
        <v>294</v>
      </c>
      <c r="C354" s="40">
        <v>71</v>
      </c>
    </row>
    <row r="355" spans="2:3" x14ac:dyDescent="0.3">
      <c r="B355" s="40">
        <v>295</v>
      </c>
      <c r="C355" s="40">
        <v>71</v>
      </c>
    </row>
    <row r="356" spans="2:3" x14ac:dyDescent="0.3">
      <c r="B356" s="40">
        <v>296</v>
      </c>
      <c r="C356" s="40">
        <v>71</v>
      </c>
    </row>
    <row r="357" spans="2:3" x14ac:dyDescent="0.3">
      <c r="B357" s="40">
        <v>297</v>
      </c>
      <c r="C357" s="40">
        <v>71</v>
      </c>
    </row>
    <row r="358" spans="2:3" x14ac:dyDescent="0.3">
      <c r="B358" s="40">
        <v>298</v>
      </c>
      <c r="C358" s="40">
        <v>71</v>
      </c>
    </row>
    <row r="359" spans="2:3" x14ac:dyDescent="0.3">
      <c r="B359" s="40">
        <v>299</v>
      </c>
      <c r="C359" s="40">
        <v>71</v>
      </c>
    </row>
    <row r="360" spans="2:3" x14ac:dyDescent="0.3">
      <c r="B360" s="40">
        <v>300</v>
      </c>
      <c r="C360" s="40">
        <v>71</v>
      </c>
    </row>
    <row r="361" spans="2:3" x14ac:dyDescent="0.3">
      <c r="B361" s="40">
        <v>301</v>
      </c>
      <c r="C361" s="40">
        <v>71</v>
      </c>
    </row>
    <row r="362" spans="2:3" x14ac:dyDescent="0.3">
      <c r="B362" s="40">
        <v>302</v>
      </c>
      <c r="C362" s="40">
        <v>72</v>
      </c>
    </row>
    <row r="363" spans="2:3" x14ac:dyDescent="0.3">
      <c r="B363" s="40">
        <v>303</v>
      </c>
      <c r="C363" s="40">
        <v>72</v>
      </c>
    </row>
    <row r="364" spans="2:3" x14ac:dyDescent="0.3">
      <c r="B364" s="40">
        <v>304</v>
      </c>
      <c r="C364" s="40">
        <v>72</v>
      </c>
    </row>
    <row r="365" spans="2:3" x14ac:dyDescent="0.3">
      <c r="B365" s="40">
        <v>305</v>
      </c>
      <c r="C365" s="40">
        <v>72</v>
      </c>
    </row>
    <row r="366" spans="2:3" x14ac:dyDescent="0.3">
      <c r="B366" s="40">
        <v>306</v>
      </c>
      <c r="C366" s="40">
        <v>72</v>
      </c>
    </row>
    <row r="367" spans="2:3" x14ac:dyDescent="0.3">
      <c r="B367" s="40">
        <v>307</v>
      </c>
      <c r="C367" s="40">
        <v>72</v>
      </c>
    </row>
    <row r="368" spans="2:3" x14ac:dyDescent="0.3">
      <c r="B368" s="40">
        <v>308</v>
      </c>
      <c r="C368" s="40">
        <v>72</v>
      </c>
    </row>
    <row r="369" spans="2:3" x14ac:dyDescent="0.3">
      <c r="B369" s="40">
        <v>309</v>
      </c>
      <c r="C369" s="40">
        <v>72</v>
      </c>
    </row>
    <row r="370" spans="2:3" x14ac:dyDescent="0.3">
      <c r="B370" s="40">
        <v>310</v>
      </c>
      <c r="C370" s="40">
        <v>72</v>
      </c>
    </row>
    <row r="371" spans="2:3" x14ac:dyDescent="0.3">
      <c r="B371" s="40">
        <v>311</v>
      </c>
      <c r="C371" s="40">
        <v>72</v>
      </c>
    </row>
    <row r="372" spans="2:3" x14ac:dyDescent="0.3">
      <c r="B372" s="40">
        <v>312</v>
      </c>
      <c r="C372" s="40">
        <v>72</v>
      </c>
    </row>
    <row r="373" spans="2:3" x14ac:dyDescent="0.3">
      <c r="B373" s="40">
        <v>313</v>
      </c>
      <c r="C373" s="40">
        <v>72</v>
      </c>
    </row>
    <row r="374" spans="2:3" x14ac:dyDescent="0.3">
      <c r="B374" s="40">
        <v>314</v>
      </c>
      <c r="C374" s="40">
        <v>72</v>
      </c>
    </row>
    <row r="375" spans="2:3" x14ac:dyDescent="0.3">
      <c r="B375" s="40">
        <v>315</v>
      </c>
      <c r="C375" s="40">
        <v>72</v>
      </c>
    </row>
    <row r="376" spans="2:3" x14ac:dyDescent="0.3">
      <c r="B376" s="40">
        <v>316</v>
      </c>
      <c r="C376" s="40">
        <v>72</v>
      </c>
    </row>
    <row r="377" spans="2:3" x14ac:dyDescent="0.3">
      <c r="B377" s="40">
        <v>317</v>
      </c>
      <c r="C377" s="40">
        <v>72</v>
      </c>
    </row>
    <row r="378" spans="2:3" x14ac:dyDescent="0.3">
      <c r="B378" s="40">
        <v>318</v>
      </c>
      <c r="C378" s="40">
        <v>72</v>
      </c>
    </row>
    <row r="379" spans="2:3" x14ac:dyDescent="0.3">
      <c r="B379" s="40">
        <v>319</v>
      </c>
      <c r="C379" s="40">
        <v>73</v>
      </c>
    </row>
    <row r="380" spans="2:3" x14ac:dyDescent="0.3">
      <c r="B380" s="40">
        <v>320</v>
      </c>
      <c r="C380" s="40">
        <v>73</v>
      </c>
    </row>
    <row r="381" spans="2:3" x14ac:dyDescent="0.3">
      <c r="B381" s="40">
        <v>321</v>
      </c>
      <c r="C381" s="40">
        <v>73</v>
      </c>
    </row>
    <row r="382" spans="2:3" x14ac:dyDescent="0.3">
      <c r="B382" s="40">
        <v>322</v>
      </c>
      <c r="C382" s="40">
        <v>73</v>
      </c>
    </row>
    <row r="383" spans="2:3" x14ac:dyDescent="0.3">
      <c r="B383" s="40">
        <v>323</v>
      </c>
      <c r="C383" s="40">
        <v>73</v>
      </c>
    </row>
    <row r="384" spans="2:3" x14ac:dyDescent="0.3">
      <c r="B384" s="40">
        <v>324</v>
      </c>
      <c r="C384" s="40">
        <v>73</v>
      </c>
    </row>
    <row r="385" spans="2:3" x14ac:dyDescent="0.3">
      <c r="B385" s="40">
        <v>325</v>
      </c>
      <c r="C385" s="40">
        <v>73</v>
      </c>
    </row>
    <row r="386" spans="2:3" x14ac:dyDescent="0.3">
      <c r="B386" s="40">
        <v>326</v>
      </c>
      <c r="C386" s="40">
        <v>73</v>
      </c>
    </row>
    <row r="387" spans="2:3" x14ac:dyDescent="0.3">
      <c r="B387" s="40">
        <v>327</v>
      </c>
      <c r="C387" s="40">
        <v>73</v>
      </c>
    </row>
    <row r="388" spans="2:3" x14ac:dyDescent="0.3">
      <c r="B388" s="40">
        <v>328</v>
      </c>
      <c r="C388" s="40">
        <v>73</v>
      </c>
    </row>
    <row r="389" spans="2:3" x14ac:dyDescent="0.3">
      <c r="B389" s="40">
        <v>329</v>
      </c>
      <c r="C389" s="40">
        <v>73</v>
      </c>
    </row>
    <row r="390" spans="2:3" x14ac:dyDescent="0.3">
      <c r="B390" s="40">
        <v>330</v>
      </c>
      <c r="C390" s="40">
        <v>73</v>
      </c>
    </row>
    <row r="391" spans="2:3" x14ac:dyDescent="0.3">
      <c r="B391" s="40">
        <v>331</v>
      </c>
      <c r="C391" s="40">
        <v>73</v>
      </c>
    </row>
    <row r="392" spans="2:3" x14ac:dyDescent="0.3">
      <c r="B392" s="40">
        <v>332</v>
      </c>
      <c r="C392" s="40">
        <v>73</v>
      </c>
    </row>
    <row r="393" spans="2:3" x14ac:dyDescent="0.3">
      <c r="B393" s="40">
        <v>333</v>
      </c>
      <c r="C393" s="40">
        <v>73</v>
      </c>
    </row>
    <row r="394" spans="2:3" x14ac:dyDescent="0.3">
      <c r="B394" s="40">
        <v>334</v>
      </c>
      <c r="C394" s="40">
        <v>73</v>
      </c>
    </row>
    <row r="395" spans="2:3" x14ac:dyDescent="0.3">
      <c r="B395" s="40">
        <v>335</v>
      </c>
      <c r="C395" s="40">
        <v>73</v>
      </c>
    </row>
    <row r="396" spans="2:3" x14ac:dyDescent="0.3">
      <c r="B396" s="40">
        <v>336</v>
      </c>
      <c r="C396" s="40">
        <v>73</v>
      </c>
    </row>
    <row r="397" spans="2:3" x14ac:dyDescent="0.3">
      <c r="B397" s="40">
        <v>337</v>
      </c>
      <c r="C397" s="40">
        <v>74</v>
      </c>
    </row>
    <row r="398" spans="2:3" x14ac:dyDescent="0.3">
      <c r="B398" s="40">
        <v>338</v>
      </c>
      <c r="C398" s="40">
        <v>74</v>
      </c>
    </row>
    <row r="399" spans="2:3" x14ac:dyDescent="0.3">
      <c r="B399" s="40">
        <v>339</v>
      </c>
      <c r="C399" s="40">
        <v>74</v>
      </c>
    </row>
    <row r="400" spans="2:3" x14ac:dyDescent="0.3">
      <c r="B400" s="40">
        <v>340</v>
      </c>
      <c r="C400" s="40">
        <v>74</v>
      </c>
    </row>
    <row r="401" spans="2:3" x14ac:dyDescent="0.3">
      <c r="B401" s="40">
        <v>341</v>
      </c>
      <c r="C401" s="40">
        <v>74</v>
      </c>
    </row>
    <row r="402" spans="2:3" x14ac:dyDescent="0.3">
      <c r="B402" s="40">
        <v>342</v>
      </c>
      <c r="C402" s="40">
        <v>74</v>
      </c>
    </row>
    <row r="403" spans="2:3" x14ac:dyDescent="0.3">
      <c r="B403" s="40">
        <v>343</v>
      </c>
      <c r="C403" s="40">
        <v>74</v>
      </c>
    </row>
    <row r="404" spans="2:3" x14ac:dyDescent="0.3">
      <c r="B404" s="40">
        <v>344</v>
      </c>
      <c r="C404" s="40">
        <v>74</v>
      </c>
    </row>
    <row r="405" spans="2:3" x14ac:dyDescent="0.3">
      <c r="B405" s="40">
        <v>345</v>
      </c>
      <c r="C405" s="40">
        <v>74</v>
      </c>
    </row>
    <row r="406" spans="2:3" x14ac:dyDescent="0.3">
      <c r="B406" s="40">
        <v>346</v>
      </c>
      <c r="C406" s="40">
        <v>74</v>
      </c>
    </row>
    <row r="407" spans="2:3" x14ac:dyDescent="0.3">
      <c r="B407" s="40">
        <v>347</v>
      </c>
      <c r="C407" s="40">
        <v>74</v>
      </c>
    </row>
    <row r="408" spans="2:3" x14ac:dyDescent="0.3">
      <c r="B408" s="40">
        <v>348</v>
      </c>
      <c r="C408" s="40">
        <v>74</v>
      </c>
    </row>
    <row r="409" spans="2:3" x14ac:dyDescent="0.3">
      <c r="B409" s="40">
        <v>349</v>
      </c>
      <c r="C409" s="40">
        <v>74</v>
      </c>
    </row>
    <row r="410" spans="2:3" x14ac:dyDescent="0.3">
      <c r="B410" s="40">
        <v>350</v>
      </c>
      <c r="C410" s="40">
        <v>75</v>
      </c>
    </row>
    <row r="411" spans="2:3" x14ac:dyDescent="0.3">
      <c r="B411" s="40">
        <v>351</v>
      </c>
      <c r="C411" s="40">
        <v>75</v>
      </c>
    </row>
    <row r="412" spans="2:3" x14ac:dyDescent="0.3">
      <c r="B412" s="40">
        <v>352</v>
      </c>
      <c r="C412" s="40">
        <v>75</v>
      </c>
    </row>
    <row r="413" spans="2:3" x14ac:dyDescent="0.3">
      <c r="B413" s="40">
        <v>353</v>
      </c>
      <c r="C413" s="40">
        <v>75</v>
      </c>
    </row>
    <row r="414" spans="2:3" x14ac:dyDescent="0.3">
      <c r="B414" s="40">
        <v>354</v>
      </c>
      <c r="C414" s="40">
        <v>75</v>
      </c>
    </row>
    <row r="415" spans="2:3" x14ac:dyDescent="0.3">
      <c r="B415" s="40">
        <v>355</v>
      </c>
      <c r="C415" s="40">
        <v>75</v>
      </c>
    </row>
    <row r="416" spans="2:3" x14ac:dyDescent="0.3">
      <c r="B416" s="40">
        <v>356</v>
      </c>
      <c r="C416" s="40">
        <v>75</v>
      </c>
    </row>
    <row r="417" spans="2:3" x14ac:dyDescent="0.3">
      <c r="B417" s="40">
        <v>357</v>
      </c>
      <c r="C417" s="40">
        <v>75</v>
      </c>
    </row>
    <row r="418" spans="2:3" x14ac:dyDescent="0.3">
      <c r="B418" s="40">
        <v>358</v>
      </c>
      <c r="C418" s="40">
        <v>75</v>
      </c>
    </row>
    <row r="419" spans="2:3" x14ac:dyDescent="0.3">
      <c r="B419" s="40">
        <v>359</v>
      </c>
      <c r="C419" s="40">
        <v>75</v>
      </c>
    </row>
    <row r="420" spans="2:3" x14ac:dyDescent="0.3">
      <c r="B420" s="40">
        <v>360</v>
      </c>
      <c r="C420" s="40">
        <v>75</v>
      </c>
    </row>
    <row r="421" spans="2:3" x14ac:dyDescent="0.3">
      <c r="B421" s="40">
        <v>361</v>
      </c>
      <c r="C421" s="40">
        <v>75</v>
      </c>
    </row>
    <row r="422" spans="2:3" x14ac:dyDescent="0.3">
      <c r="B422" s="40">
        <v>362</v>
      </c>
      <c r="C422" s="40">
        <v>75</v>
      </c>
    </row>
    <row r="423" spans="2:3" x14ac:dyDescent="0.3">
      <c r="B423" s="40">
        <v>363</v>
      </c>
      <c r="C423" s="40">
        <v>75</v>
      </c>
    </row>
    <row r="424" spans="2:3" x14ac:dyDescent="0.3">
      <c r="B424" s="40">
        <v>364</v>
      </c>
      <c r="C424" s="40">
        <v>76</v>
      </c>
    </row>
    <row r="425" spans="2:3" x14ac:dyDescent="0.3">
      <c r="B425" s="40">
        <v>365</v>
      </c>
      <c r="C425" s="40">
        <v>76</v>
      </c>
    </row>
    <row r="426" spans="2:3" x14ac:dyDescent="0.3">
      <c r="B426" s="40">
        <v>366</v>
      </c>
      <c r="C426" s="40">
        <v>76</v>
      </c>
    </row>
    <row r="427" spans="2:3" x14ac:dyDescent="0.3">
      <c r="B427" s="40">
        <v>367</v>
      </c>
      <c r="C427" s="40">
        <v>76</v>
      </c>
    </row>
    <row r="428" spans="2:3" x14ac:dyDescent="0.3">
      <c r="B428" s="40">
        <v>368</v>
      </c>
      <c r="C428" s="40">
        <v>76</v>
      </c>
    </row>
    <row r="429" spans="2:3" x14ac:dyDescent="0.3">
      <c r="B429" s="40">
        <v>369</v>
      </c>
      <c r="C429" s="40">
        <v>76</v>
      </c>
    </row>
    <row r="430" spans="2:3" x14ac:dyDescent="0.3">
      <c r="B430" s="40">
        <v>370</v>
      </c>
      <c r="C430" s="40">
        <v>76</v>
      </c>
    </row>
    <row r="431" spans="2:3" x14ac:dyDescent="0.3">
      <c r="B431" s="40">
        <v>371</v>
      </c>
      <c r="C431" s="40">
        <v>76</v>
      </c>
    </row>
    <row r="432" spans="2:3" x14ac:dyDescent="0.3">
      <c r="B432" s="40">
        <v>372</v>
      </c>
      <c r="C432" s="40">
        <v>76</v>
      </c>
    </row>
    <row r="433" spans="2:3" x14ac:dyDescent="0.3">
      <c r="B433" s="40">
        <v>373</v>
      </c>
      <c r="C433" s="40">
        <v>76</v>
      </c>
    </row>
    <row r="434" spans="2:3" x14ac:dyDescent="0.3">
      <c r="B434" s="40">
        <v>374</v>
      </c>
      <c r="C434" s="40">
        <v>77</v>
      </c>
    </row>
    <row r="435" spans="2:3" x14ac:dyDescent="0.3">
      <c r="B435" s="40">
        <v>375</v>
      </c>
      <c r="C435" s="40">
        <v>77</v>
      </c>
    </row>
    <row r="436" spans="2:3" x14ac:dyDescent="0.3">
      <c r="B436" s="40">
        <v>376</v>
      </c>
      <c r="C436" s="40">
        <v>77</v>
      </c>
    </row>
    <row r="437" spans="2:3" x14ac:dyDescent="0.3">
      <c r="B437" s="40">
        <v>377</v>
      </c>
      <c r="C437" s="40">
        <v>77</v>
      </c>
    </row>
    <row r="438" spans="2:3" x14ac:dyDescent="0.3">
      <c r="B438" s="40">
        <v>378</v>
      </c>
      <c r="C438" s="40">
        <v>77</v>
      </c>
    </row>
    <row r="439" spans="2:3" x14ac:dyDescent="0.3">
      <c r="B439" s="40">
        <v>379</v>
      </c>
      <c r="C439" s="40">
        <v>77</v>
      </c>
    </row>
    <row r="440" spans="2:3" x14ac:dyDescent="0.3">
      <c r="B440" s="40">
        <v>380</v>
      </c>
      <c r="C440" s="40">
        <v>77</v>
      </c>
    </row>
    <row r="441" spans="2:3" x14ac:dyDescent="0.3">
      <c r="B441" s="40">
        <v>381</v>
      </c>
      <c r="C441" s="40">
        <v>77</v>
      </c>
    </row>
    <row r="442" spans="2:3" x14ac:dyDescent="0.3">
      <c r="B442" s="40">
        <v>382</v>
      </c>
      <c r="C442" s="40">
        <v>77</v>
      </c>
    </row>
    <row r="443" spans="2:3" x14ac:dyDescent="0.3">
      <c r="B443" s="40">
        <v>383</v>
      </c>
      <c r="C443" s="40">
        <v>77</v>
      </c>
    </row>
    <row r="444" spans="2:3" x14ac:dyDescent="0.3">
      <c r="B444" s="40">
        <v>384</v>
      </c>
      <c r="C444" s="40">
        <v>77</v>
      </c>
    </row>
    <row r="445" spans="2:3" x14ac:dyDescent="0.3">
      <c r="B445" s="40">
        <v>385</v>
      </c>
      <c r="C445" s="40">
        <v>78</v>
      </c>
    </row>
    <row r="446" spans="2:3" x14ac:dyDescent="0.3">
      <c r="B446" s="40">
        <v>386</v>
      </c>
      <c r="C446" s="40">
        <v>78</v>
      </c>
    </row>
    <row r="447" spans="2:3" x14ac:dyDescent="0.3">
      <c r="B447" s="40">
        <v>387</v>
      </c>
      <c r="C447" s="40">
        <v>78</v>
      </c>
    </row>
    <row r="448" spans="2:3" x14ac:dyDescent="0.3">
      <c r="B448" s="40">
        <v>388</v>
      </c>
      <c r="C448" s="40">
        <v>78</v>
      </c>
    </row>
    <row r="449" spans="2:3" x14ac:dyDescent="0.3">
      <c r="B449" s="40">
        <v>389</v>
      </c>
      <c r="C449" s="40">
        <v>78</v>
      </c>
    </row>
    <row r="450" spans="2:3" x14ac:dyDescent="0.3">
      <c r="B450" s="40">
        <v>390</v>
      </c>
      <c r="C450" s="40">
        <v>78</v>
      </c>
    </row>
    <row r="451" spans="2:3" x14ac:dyDescent="0.3">
      <c r="B451" s="40">
        <v>391</v>
      </c>
      <c r="C451" s="40">
        <v>78</v>
      </c>
    </row>
    <row r="452" spans="2:3" x14ac:dyDescent="0.3">
      <c r="B452" s="40">
        <v>392</v>
      </c>
      <c r="C452" s="40">
        <v>78</v>
      </c>
    </row>
    <row r="453" spans="2:3" x14ac:dyDescent="0.3">
      <c r="B453" s="40">
        <v>393</v>
      </c>
      <c r="C453" s="40">
        <v>78</v>
      </c>
    </row>
    <row r="454" spans="2:3" x14ac:dyDescent="0.3">
      <c r="B454" s="40">
        <v>394</v>
      </c>
      <c r="C454" s="40">
        <v>78</v>
      </c>
    </row>
    <row r="455" spans="2:3" x14ac:dyDescent="0.3">
      <c r="B455" s="40">
        <v>395</v>
      </c>
      <c r="C455" s="40">
        <v>78</v>
      </c>
    </row>
    <row r="456" spans="2:3" x14ac:dyDescent="0.3">
      <c r="B456" s="40">
        <v>396</v>
      </c>
      <c r="C456" s="40">
        <v>78</v>
      </c>
    </row>
    <row r="457" spans="2:3" x14ac:dyDescent="0.3">
      <c r="B457" s="40">
        <v>397</v>
      </c>
      <c r="C457" s="40">
        <v>79</v>
      </c>
    </row>
    <row r="458" spans="2:3" x14ac:dyDescent="0.3">
      <c r="B458" s="40">
        <v>398</v>
      </c>
      <c r="C458" s="40">
        <v>79</v>
      </c>
    </row>
    <row r="459" spans="2:3" x14ac:dyDescent="0.3">
      <c r="B459" s="40">
        <v>399</v>
      </c>
      <c r="C459" s="40">
        <v>79</v>
      </c>
    </row>
    <row r="460" spans="2:3" x14ac:dyDescent="0.3">
      <c r="B460" s="40">
        <v>400</v>
      </c>
      <c r="C460" s="40">
        <v>79</v>
      </c>
    </row>
    <row r="461" spans="2:3" x14ac:dyDescent="0.3">
      <c r="B461" s="40">
        <v>401</v>
      </c>
      <c r="C461" s="40">
        <v>79</v>
      </c>
    </row>
    <row r="462" spans="2:3" x14ac:dyDescent="0.3">
      <c r="B462" s="40">
        <v>402</v>
      </c>
      <c r="C462" s="40">
        <v>79</v>
      </c>
    </row>
    <row r="463" spans="2:3" x14ac:dyDescent="0.3">
      <c r="B463" s="40">
        <v>403</v>
      </c>
      <c r="C463" s="40">
        <v>79</v>
      </c>
    </row>
    <row r="464" spans="2:3" x14ac:dyDescent="0.3">
      <c r="B464" s="40">
        <v>404</v>
      </c>
      <c r="C464" s="40">
        <v>79</v>
      </c>
    </row>
    <row r="465" spans="2:3" x14ac:dyDescent="0.3">
      <c r="B465" s="40">
        <v>405</v>
      </c>
      <c r="C465" s="40">
        <v>79</v>
      </c>
    </row>
    <row r="466" spans="2:3" x14ac:dyDescent="0.3">
      <c r="B466" s="40">
        <v>406</v>
      </c>
      <c r="C466" s="40">
        <v>80</v>
      </c>
    </row>
    <row r="467" spans="2:3" x14ac:dyDescent="0.3">
      <c r="B467" s="40">
        <v>407</v>
      </c>
      <c r="C467" s="40">
        <v>80</v>
      </c>
    </row>
    <row r="468" spans="2:3" x14ac:dyDescent="0.3">
      <c r="B468" s="40">
        <v>408</v>
      </c>
      <c r="C468" s="40">
        <v>80</v>
      </c>
    </row>
    <row r="469" spans="2:3" x14ac:dyDescent="0.3">
      <c r="B469" s="40">
        <v>409</v>
      </c>
      <c r="C469" s="40">
        <v>80</v>
      </c>
    </row>
    <row r="470" spans="2:3" x14ac:dyDescent="0.3">
      <c r="B470" s="40">
        <v>410</v>
      </c>
      <c r="C470" s="40">
        <v>80</v>
      </c>
    </row>
    <row r="471" spans="2:3" x14ac:dyDescent="0.3">
      <c r="B471" s="40">
        <v>411</v>
      </c>
      <c r="C471" s="40">
        <v>80</v>
      </c>
    </row>
    <row r="472" spans="2:3" x14ac:dyDescent="0.3">
      <c r="B472" s="40">
        <v>412</v>
      </c>
      <c r="C472" s="40">
        <v>81</v>
      </c>
    </row>
    <row r="473" spans="2:3" x14ac:dyDescent="0.3">
      <c r="B473" s="40">
        <v>413</v>
      </c>
      <c r="C473" s="40">
        <v>81</v>
      </c>
    </row>
    <row r="474" spans="2:3" x14ac:dyDescent="0.3">
      <c r="B474" s="40">
        <v>414</v>
      </c>
      <c r="C474" s="40">
        <v>81</v>
      </c>
    </row>
    <row r="475" spans="2:3" x14ac:dyDescent="0.3">
      <c r="B475" s="40">
        <v>415</v>
      </c>
      <c r="C475" s="40">
        <v>81</v>
      </c>
    </row>
    <row r="476" spans="2:3" x14ac:dyDescent="0.3">
      <c r="B476" s="40">
        <v>416</v>
      </c>
      <c r="C476" s="40">
        <v>81</v>
      </c>
    </row>
    <row r="477" spans="2:3" x14ac:dyDescent="0.3">
      <c r="B477" s="40">
        <v>417</v>
      </c>
      <c r="C477" s="40">
        <v>81</v>
      </c>
    </row>
    <row r="478" spans="2:3" x14ac:dyDescent="0.3">
      <c r="B478" s="40">
        <v>418</v>
      </c>
      <c r="C478" s="40">
        <v>81</v>
      </c>
    </row>
    <row r="479" spans="2:3" x14ac:dyDescent="0.3">
      <c r="B479" s="40">
        <v>419</v>
      </c>
      <c r="C479" s="40">
        <v>81</v>
      </c>
    </row>
    <row r="480" spans="2:3" x14ac:dyDescent="0.3">
      <c r="B480" s="40">
        <v>420</v>
      </c>
      <c r="C480" s="40">
        <v>81</v>
      </c>
    </row>
    <row r="481" spans="2:3" x14ac:dyDescent="0.3">
      <c r="B481" s="40">
        <v>421</v>
      </c>
      <c r="C481" s="40">
        <v>82</v>
      </c>
    </row>
    <row r="482" spans="2:3" x14ac:dyDescent="0.3">
      <c r="B482" s="40">
        <v>422</v>
      </c>
      <c r="C482" s="40">
        <v>82</v>
      </c>
    </row>
    <row r="483" spans="2:3" x14ac:dyDescent="0.3">
      <c r="B483" s="40">
        <v>423</v>
      </c>
      <c r="C483" s="40">
        <v>82</v>
      </c>
    </row>
    <row r="484" spans="2:3" x14ac:dyDescent="0.3">
      <c r="B484" s="40">
        <v>424</v>
      </c>
      <c r="C484" s="40">
        <v>82</v>
      </c>
    </row>
    <row r="485" spans="2:3" x14ac:dyDescent="0.3">
      <c r="B485" s="40">
        <v>425</v>
      </c>
      <c r="C485" s="40">
        <v>82</v>
      </c>
    </row>
    <row r="486" spans="2:3" x14ac:dyDescent="0.3">
      <c r="B486" s="40">
        <v>426</v>
      </c>
      <c r="C486" s="40">
        <v>82</v>
      </c>
    </row>
    <row r="487" spans="2:3" x14ac:dyDescent="0.3">
      <c r="B487" s="40">
        <v>427</v>
      </c>
      <c r="C487" s="40">
        <v>82</v>
      </c>
    </row>
    <row r="488" spans="2:3" x14ac:dyDescent="0.3">
      <c r="B488" s="40">
        <v>428</v>
      </c>
      <c r="C488" s="40">
        <v>82</v>
      </c>
    </row>
    <row r="489" spans="2:3" x14ac:dyDescent="0.3">
      <c r="B489" s="40">
        <v>429</v>
      </c>
      <c r="C489" s="40">
        <v>82</v>
      </c>
    </row>
    <row r="490" spans="2:3" x14ac:dyDescent="0.3">
      <c r="B490" s="40">
        <v>430</v>
      </c>
      <c r="C490" s="40">
        <v>82</v>
      </c>
    </row>
    <row r="491" spans="2:3" x14ac:dyDescent="0.3">
      <c r="B491" s="40">
        <v>431</v>
      </c>
      <c r="C491" s="40">
        <v>83</v>
      </c>
    </row>
    <row r="492" spans="2:3" x14ac:dyDescent="0.3">
      <c r="B492" s="40">
        <v>432</v>
      </c>
      <c r="C492" s="40">
        <v>83</v>
      </c>
    </row>
    <row r="493" spans="2:3" x14ac:dyDescent="0.3">
      <c r="B493" s="40">
        <v>433</v>
      </c>
      <c r="C493" s="40">
        <v>83</v>
      </c>
    </row>
    <row r="494" spans="2:3" x14ac:dyDescent="0.3">
      <c r="B494" s="40">
        <v>434</v>
      </c>
      <c r="C494" s="40">
        <v>83</v>
      </c>
    </row>
    <row r="495" spans="2:3" x14ac:dyDescent="0.3">
      <c r="B495" s="40">
        <v>435</v>
      </c>
      <c r="C495" s="40">
        <v>83</v>
      </c>
    </row>
    <row r="496" spans="2:3" x14ac:dyDescent="0.3">
      <c r="B496" s="40">
        <v>436</v>
      </c>
      <c r="C496" s="40">
        <v>83</v>
      </c>
    </row>
    <row r="497" spans="2:3" x14ac:dyDescent="0.3">
      <c r="B497" s="40">
        <v>437</v>
      </c>
      <c r="C497" s="40">
        <v>84</v>
      </c>
    </row>
    <row r="498" spans="2:3" x14ac:dyDescent="0.3">
      <c r="B498" s="40">
        <v>438</v>
      </c>
      <c r="C498" s="40">
        <v>84</v>
      </c>
    </row>
    <row r="499" spans="2:3" x14ac:dyDescent="0.3">
      <c r="B499" s="40">
        <v>439</v>
      </c>
      <c r="C499" s="40">
        <v>85</v>
      </c>
    </row>
    <row r="500" spans="2:3" x14ac:dyDescent="0.3">
      <c r="B500" s="40">
        <v>440</v>
      </c>
      <c r="C500" s="40">
        <v>85</v>
      </c>
    </row>
    <row r="501" spans="2:3" x14ac:dyDescent="0.3">
      <c r="B501" s="40">
        <v>441</v>
      </c>
      <c r="C501" s="40">
        <v>85</v>
      </c>
    </row>
    <row r="502" spans="2:3" x14ac:dyDescent="0.3">
      <c r="B502" s="40">
        <v>442</v>
      </c>
      <c r="C502" s="40">
        <v>86</v>
      </c>
    </row>
    <row r="503" spans="2:3" x14ac:dyDescent="0.3">
      <c r="B503" s="40">
        <v>443</v>
      </c>
      <c r="C503" s="40">
        <v>86</v>
      </c>
    </row>
    <row r="504" spans="2:3" x14ac:dyDescent="0.3">
      <c r="B504" s="40">
        <v>444</v>
      </c>
      <c r="C504" s="40">
        <v>86</v>
      </c>
    </row>
    <row r="505" spans="2:3" x14ac:dyDescent="0.3">
      <c r="B505" s="40">
        <v>445</v>
      </c>
      <c r="C505" s="40">
        <v>86</v>
      </c>
    </row>
    <row r="506" spans="2:3" x14ac:dyDescent="0.3">
      <c r="B506" s="40">
        <v>446</v>
      </c>
      <c r="C506" s="40">
        <v>86</v>
      </c>
    </row>
    <row r="507" spans="2:3" x14ac:dyDescent="0.3">
      <c r="B507" s="40">
        <v>447</v>
      </c>
      <c r="C507" s="40">
        <v>86</v>
      </c>
    </row>
    <row r="508" spans="2:3" x14ac:dyDescent="0.3">
      <c r="B508" s="40">
        <v>448</v>
      </c>
      <c r="C508" s="40">
        <v>86</v>
      </c>
    </row>
    <row r="509" spans="2:3" x14ac:dyDescent="0.3">
      <c r="B509" s="40">
        <v>449</v>
      </c>
      <c r="C509" s="40">
        <v>86</v>
      </c>
    </row>
    <row r="510" spans="2:3" x14ac:dyDescent="0.3">
      <c r="B510" s="40">
        <v>450</v>
      </c>
      <c r="C510" s="40">
        <v>86</v>
      </c>
    </row>
    <row r="511" spans="2:3" x14ac:dyDescent="0.3">
      <c r="B511" s="40">
        <v>451</v>
      </c>
      <c r="C511" s="40">
        <v>87</v>
      </c>
    </row>
    <row r="512" spans="2:3" x14ac:dyDescent="0.3">
      <c r="B512" s="40">
        <v>452</v>
      </c>
      <c r="C512" s="40">
        <v>87</v>
      </c>
    </row>
    <row r="513" spans="2:3" x14ac:dyDescent="0.3">
      <c r="B513" s="40">
        <v>453</v>
      </c>
      <c r="C513" s="40">
        <v>87</v>
      </c>
    </row>
    <row r="514" spans="2:3" x14ac:dyDescent="0.3">
      <c r="B514" s="40">
        <v>454</v>
      </c>
      <c r="C514" s="40">
        <v>87</v>
      </c>
    </row>
    <row r="515" spans="2:3" x14ac:dyDescent="0.3">
      <c r="B515" s="40">
        <v>455</v>
      </c>
      <c r="C515" s="40">
        <v>87</v>
      </c>
    </row>
    <row r="516" spans="2:3" x14ac:dyDescent="0.3">
      <c r="B516" s="40">
        <v>456</v>
      </c>
      <c r="C516" s="40">
        <v>87</v>
      </c>
    </row>
    <row r="517" spans="2:3" x14ac:dyDescent="0.3">
      <c r="B517" s="40">
        <v>457</v>
      </c>
      <c r="C517" s="40">
        <v>87</v>
      </c>
    </row>
    <row r="518" spans="2:3" x14ac:dyDescent="0.3">
      <c r="B518" s="40">
        <v>458</v>
      </c>
      <c r="C518" s="40">
        <v>87</v>
      </c>
    </row>
    <row r="519" spans="2:3" x14ac:dyDescent="0.3">
      <c r="B519" s="40">
        <v>459</v>
      </c>
      <c r="C519" s="40">
        <v>88</v>
      </c>
    </row>
    <row r="520" spans="2:3" x14ac:dyDescent="0.3">
      <c r="B520" s="40">
        <v>460</v>
      </c>
      <c r="C520" s="40">
        <v>88</v>
      </c>
    </row>
    <row r="521" spans="2:3" x14ac:dyDescent="0.3">
      <c r="B521" s="40">
        <v>461</v>
      </c>
      <c r="C521" s="40">
        <v>88</v>
      </c>
    </row>
    <row r="522" spans="2:3" x14ac:dyDescent="0.3">
      <c r="B522" s="40">
        <v>462</v>
      </c>
      <c r="C522" s="40">
        <v>88</v>
      </c>
    </row>
    <row r="523" spans="2:3" x14ac:dyDescent="0.3">
      <c r="B523" s="40">
        <v>463</v>
      </c>
      <c r="C523" s="40">
        <v>88</v>
      </c>
    </row>
    <row r="524" spans="2:3" x14ac:dyDescent="0.3">
      <c r="B524" s="40">
        <v>464</v>
      </c>
      <c r="C524" s="40">
        <v>88</v>
      </c>
    </row>
    <row r="525" spans="2:3" x14ac:dyDescent="0.3">
      <c r="B525" s="40">
        <v>465</v>
      </c>
      <c r="C525" s="40">
        <v>89</v>
      </c>
    </row>
    <row r="526" spans="2:3" x14ac:dyDescent="0.3">
      <c r="B526" s="40">
        <v>466</v>
      </c>
      <c r="C526" s="40">
        <v>89</v>
      </c>
    </row>
    <row r="527" spans="2:3" x14ac:dyDescent="0.3">
      <c r="B527" s="40">
        <v>467</v>
      </c>
      <c r="C527" s="40">
        <v>89</v>
      </c>
    </row>
    <row r="528" spans="2:3" x14ac:dyDescent="0.3">
      <c r="B528" s="40">
        <v>468</v>
      </c>
      <c r="C528" s="40">
        <v>89</v>
      </c>
    </row>
    <row r="529" spans="2:3" x14ac:dyDescent="0.3">
      <c r="B529" s="40">
        <v>469</v>
      </c>
      <c r="C529" s="40">
        <v>90</v>
      </c>
    </row>
    <row r="530" spans="2:3" x14ac:dyDescent="0.3">
      <c r="B530" s="40">
        <v>470</v>
      </c>
      <c r="C530" s="40">
        <v>91</v>
      </c>
    </row>
    <row r="531" spans="2:3" x14ac:dyDescent="0.3">
      <c r="B531" s="40">
        <v>471</v>
      </c>
      <c r="C531" s="40">
        <v>91</v>
      </c>
    </row>
    <row r="532" spans="2:3" x14ac:dyDescent="0.3">
      <c r="B532" s="40">
        <v>472</v>
      </c>
      <c r="C532" s="40">
        <v>91</v>
      </c>
    </row>
    <row r="533" spans="2:3" x14ac:dyDescent="0.3">
      <c r="B533" s="40">
        <v>473</v>
      </c>
      <c r="C533" s="40">
        <v>92</v>
      </c>
    </row>
    <row r="534" spans="2:3" x14ac:dyDescent="0.3">
      <c r="B534" s="40">
        <v>474</v>
      </c>
      <c r="C534" s="40">
        <v>92</v>
      </c>
    </row>
    <row r="535" spans="2:3" x14ac:dyDescent="0.3">
      <c r="B535" s="40">
        <v>475</v>
      </c>
      <c r="C535" s="40">
        <v>92</v>
      </c>
    </row>
    <row r="536" spans="2:3" x14ac:dyDescent="0.3">
      <c r="B536" s="40">
        <v>476</v>
      </c>
      <c r="C536" s="40">
        <v>93</v>
      </c>
    </row>
    <row r="537" spans="2:3" x14ac:dyDescent="0.3">
      <c r="B537" s="40">
        <v>477</v>
      </c>
      <c r="C537" s="40">
        <v>93</v>
      </c>
    </row>
    <row r="538" spans="2:3" x14ac:dyDescent="0.3">
      <c r="B538" s="40">
        <v>478</v>
      </c>
      <c r="C538" s="40">
        <v>93</v>
      </c>
    </row>
    <row r="539" spans="2:3" x14ac:dyDescent="0.3">
      <c r="B539" s="40">
        <v>479</v>
      </c>
      <c r="C539" s="40">
        <v>93</v>
      </c>
    </row>
    <row r="540" spans="2:3" x14ac:dyDescent="0.3">
      <c r="B540" s="40">
        <v>480</v>
      </c>
      <c r="C540" s="40">
        <v>94</v>
      </c>
    </row>
    <row r="541" spans="2:3" x14ac:dyDescent="0.3">
      <c r="B541" s="40">
        <v>481</v>
      </c>
      <c r="C541" s="40">
        <v>94</v>
      </c>
    </row>
    <row r="542" spans="2:3" x14ac:dyDescent="0.3">
      <c r="B542" s="40">
        <v>482</v>
      </c>
      <c r="C542" s="40">
        <v>94</v>
      </c>
    </row>
    <row r="543" spans="2:3" x14ac:dyDescent="0.3">
      <c r="B543" s="40">
        <v>483</v>
      </c>
      <c r="C543" s="40">
        <v>94</v>
      </c>
    </row>
    <row r="544" spans="2:3" x14ac:dyDescent="0.3">
      <c r="B544" s="40">
        <v>484</v>
      </c>
      <c r="C544" s="40">
        <v>96</v>
      </c>
    </row>
    <row r="545" spans="2:3" x14ac:dyDescent="0.3">
      <c r="B545" s="40">
        <v>485</v>
      </c>
      <c r="C545" s="40">
        <v>96</v>
      </c>
    </row>
    <row r="546" spans="2:3" x14ac:dyDescent="0.3">
      <c r="B546" s="40">
        <v>486</v>
      </c>
      <c r="C546" s="40">
        <v>96</v>
      </c>
    </row>
    <row r="547" spans="2:3" x14ac:dyDescent="0.3">
      <c r="B547" s="40">
        <v>487</v>
      </c>
      <c r="C547" s="40">
        <v>97</v>
      </c>
    </row>
    <row r="548" spans="2:3" x14ac:dyDescent="0.3">
      <c r="B548" s="40">
        <v>488</v>
      </c>
      <c r="C548" s="40">
        <v>97</v>
      </c>
    </row>
    <row r="549" spans="2:3" x14ac:dyDescent="0.3">
      <c r="B549" s="40">
        <v>489</v>
      </c>
      <c r="C549" s="40">
        <v>99</v>
      </c>
    </row>
    <row r="550" spans="2:3" x14ac:dyDescent="0.3">
      <c r="B550" s="40">
        <v>490</v>
      </c>
      <c r="C550" s="40">
        <v>100</v>
      </c>
    </row>
  </sheetData>
  <conditionalFormatting sqref="B52">
    <cfRule type="expression" dxfId="27" priority="7">
      <formula>AND(#REF!&lt;=_xlfn.PERCENTILE.EXC($D$22:$D$35,$G$22),ISNUMBER($G$24))</formula>
    </cfRule>
    <cfRule type="expression" dxfId="26" priority="8">
      <formula>AND(#REF!&gt;=_xlfn.PERCENTILE.EXC($D$22:$D$35,$G$22),ISNUMBER($G$24))</formula>
    </cfRule>
  </conditionalFormatting>
  <conditionalFormatting sqref="B53 B77">
    <cfRule type="expression" dxfId="25" priority="5">
      <formula>AND($C52&lt;=_xlfn.PERCENTILE.EXC($D$22:$D$35,$G$22),ISNUMBER($G$24))</formula>
    </cfRule>
    <cfRule type="expression" dxfId="24" priority="6">
      <formula>AND($C52&gt;=_xlfn.PERCENTILE.EXC($D$22:$D$35,$G$22),ISNUMBER($G$24))</formula>
    </cfRule>
  </conditionalFormatting>
  <conditionalFormatting sqref="B76">
    <cfRule type="expression" dxfId="23" priority="1">
      <formula>AND(#REF!&lt;=_xlfn.PERCENTILE.EXC($D$22:$D$35,$G$22),ISNUMBER($G$24))</formula>
    </cfRule>
    <cfRule type="expression" dxfId="22" priority="2">
      <formula>AND(#REF!&gt;=_xlfn.PERCENTILE.EXC($D$22:$D$35,$G$22),ISNUMBER($G$24))</formula>
    </cfRule>
  </conditionalFormatting>
  <conditionalFormatting sqref="B37:C51 C52:C55 B54:B57 C57 B61:B75 B78:B81">
    <cfRule type="expression" dxfId="21" priority="3">
      <formula>AND($C37&lt;=_xlfn.PERCENTILE.EXC($D$22:$D$35,$G$22),ISNUMBER($G$24))</formula>
    </cfRule>
    <cfRule type="expression" dxfId="20" priority="4">
      <formula>AND($C37&gt;=_xlfn.PERCENTILE.EXC($D$22:$D$35,$G$22),ISNUMBER($G$24))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PercentileQuartile (data)</vt:lpstr>
      <vt:lpstr>PercentileQuartile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2015-06-05T18:17:20Z</dcterms:created>
  <dcterms:modified xsi:type="dcterms:W3CDTF">2024-07-15T13:53:15Z</dcterms:modified>
</cp:coreProperties>
</file>