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ac\Home\Documents\MTech-EBAC\Semester 4\Decision Making &amp; Optimisation\Assignment 1\Truck Fleet Optimisation\"/>
    </mc:Choice>
  </mc:AlternateContent>
  <bookViews>
    <workbookView xWindow="0" yWindow="3810" windowWidth="11640" windowHeight="9285" tabRatio="874"/>
  </bookViews>
  <sheets>
    <sheet name="Dataset" sheetId="1" r:id="rId1"/>
    <sheet name="Scenarios" sheetId="3" r:id="rId2"/>
    <sheet name="Efficient Frontier" sheetId="5" r:id="rId3"/>
    <sheet name="Derived CO2 (Preemptive)" sheetId="6" r:id="rId4"/>
    <sheet name="Derived CO2" sheetId="7" r:id="rId5"/>
    <sheet name="Derived Transport Cost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D14" i="7"/>
  <c r="D14" i="6"/>
  <c r="D25" i="5" l="1"/>
  <c r="D23" i="5"/>
  <c r="H21" i="1" l="1"/>
  <c r="H20" i="1"/>
  <c r="H19" i="1"/>
  <c r="G21" i="1"/>
  <c r="G20" i="1"/>
  <c r="G19" i="1"/>
  <c r="F21" i="1"/>
  <c r="F20" i="1"/>
  <c r="F19" i="1"/>
  <c r="E21" i="1"/>
  <c r="E20" i="1"/>
  <c r="E19" i="1"/>
  <c r="F13" i="1"/>
  <c r="G13" i="1" s="1"/>
  <c r="H13" i="1" s="1"/>
  <c r="F12" i="1"/>
  <c r="F11" i="1"/>
  <c r="N11" i="1"/>
  <c r="M11" i="1"/>
  <c r="L11" i="1"/>
  <c r="K11" i="1"/>
  <c r="F27" i="1"/>
  <c r="G27" i="1"/>
  <c r="H27" i="1"/>
  <c r="F28" i="1"/>
  <c r="G28" i="1"/>
  <c r="H28" i="1"/>
  <c r="H26" i="1"/>
  <c r="G26" i="1"/>
  <c r="F26" i="1"/>
  <c r="E27" i="1"/>
  <c r="E28" i="1"/>
  <c r="E26" i="1"/>
  <c r="G11" i="1" l="1"/>
  <c r="H11" i="1" s="1"/>
  <c r="G12" i="1"/>
  <c r="H12" i="1" s="1"/>
  <c r="O11" i="1"/>
  <c r="N13" i="1"/>
  <c r="L13" i="1"/>
  <c r="M13" i="1"/>
  <c r="K13" i="1"/>
  <c r="N17" i="1"/>
  <c r="N18" i="1"/>
  <c r="N16" i="1"/>
  <c r="O20" i="1" l="1"/>
  <c r="O21" i="1"/>
  <c r="O12" i="1"/>
  <c r="H4" i="1" l="1"/>
  <c r="G5" i="1"/>
  <c r="F5" i="1"/>
  <c r="E5" i="1"/>
  <c r="D5" i="1"/>
  <c r="H5" i="1" l="1"/>
</calcChain>
</file>

<file path=xl/sharedStrings.xml><?xml version="1.0" encoding="utf-8"?>
<sst xmlns="http://schemas.openxmlformats.org/spreadsheetml/2006/main" count="288" uniqueCount="77">
  <si>
    <t>Truck Type</t>
  </si>
  <si>
    <t>CCIC</t>
  </si>
  <si>
    <t>CNI</t>
  </si>
  <si>
    <t>KCP</t>
  </si>
  <si>
    <t>TSA</t>
  </si>
  <si>
    <t>Bangbon</t>
  </si>
  <si>
    <t>Suksawadi</t>
  </si>
  <si>
    <t>Bangna-Trad</t>
  </si>
  <si>
    <t>IMCT_02</t>
  </si>
  <si>
    <t>IMCT_03</t>
  </si>
  <si>
    <t>IMCT_04</t>
  </si>
  <si>
    <t>IMCT_5T</t>
  </si>
  <si>
    <t>5T</t>
  </si>
  <si>
    <t>8T</t>
  </si>
  <si>
    <t>10T</t>
  </si>
  <si>
    <t>Fuel Surcharge % / Per KM</t>
  </si>
  <si>
    <t>Truck Rental Rate / Per Km</t>
  </si>
  <si>
    <t>Grand Total</t>
  </si>
  <si>
    <t>Supplier</t>
  </si>
  <si>
    <t>Max Volume (cbm) of each truck</t>
  </si>
  <si>
    <t>Fleet Size</t>
  </si>
  <si>
    <t>Max No. of Trips</t>
  </si>
  <si>
    <t>Total Available Daily Capacity (cbm)</t>
  </si>
  <si>
    <t>TSA Cost</t>
  </si>
  <si>
    <t>Plant</t>
  </si>
  <si>
    <t>Distance</t>
  </si>
  <si>
    <t>TSA CO2 Cost</t>
  </si>
  <si>
    <t>CO2 Emission Rate</t>
  </si>
  <si>
    <t>CO2 Unit Cost</t>
  </si>
  <si>
    <t>Reference Data - Demand per Month</t>
  </si>
  <si>
    <t>LP Data - Demand per Day</t>
  </si>
  <si>
    <t>Days</t>
  </si>
  <si>
    <t xml:space="preserve">1 Month = </t>
  </si>
  <si>
    <t>Demand Total</t>
  </si>
  <si>
    <t>Column1</t>
  </si>
  <si>
    <t>Column2</t>
  </si>
  <si>
    <t>Column3</t>
  </si>
  <si>
    <t>Column4</t>
  </si>
  <si>
    <t>Column5</t>
  </si>
  <si>
    <t>Trucking Cost</t>
  </si>
  <si>
    <t>CO2 Cost</t>
  </si>
  <si>
    <t>Baseline Scenario</t>
  </si>
  <si>
    <t>Demand (per month)</t>
  </si>
  <si>
    <t>Truck Rental Rate</t>
  </si>
  <si>
    <t>Scenario 1 - Truck Rental Change</t>
  </si>
  <si>
    <t>Scenario 2 - Fuel Surcharge Rate Change</t>
  </si>
  <si>
    <t>Scenario 3 - Fleet Size Change</t>
  </si>
  <si>
    <t>Supply Total</t>
  </si>
  <si>
    <t>Scenario 4 - Volume Change</t>
  </si>
  <si>
    <t>Scenario 5 - Demand Change</t>
  </si>
  <si>
    <t>Scenario 6 - CO2 Emission Change</t>
  </si>
  <si>
    <t>Truck Count</t>
  </si>
  <si>
    <t>Trip</t>
  </si>
  <si>
    <t>Coefficient</t>
  </si>
  <si>
    <t>Objective 2</t>
  </si>
  <si>
    <t>Objective 1</t>
  </si>
  <si>
    <t>When Objective 1</t>
  </si>
  <si>
    <t>When Objective 2</t>
  </si>
  <si>
    <t xml:space="preserve">and </t>
  </si>
  <si>
    <t>Ideal</t>
  </si>
  <si>
    <t>CO2</t>
  </si>
  <si>
    <t>Truck Assignment</t>
  </si>
  <si>
    <t>Based on Baseline Scenario</t>
  </si>
  <si>
    <t xml:space="preserve">For CO2 between </t>
  </si>
  <si>
    <t>Minimum</t>
  </si>
  <si>
    <t>Maximum</t>
  </si>
  <si>
    <t>Emission</t>
  </si>
  <si>
    <t>: Total emissions from road transport</t>
  </si>
  <si>
    <t>EF</t>
  </si>
  <si>
    <t>: Emission factor, as mass per unit of activity rate</t>
  </si>
  <si>
    <t>Activity</t>
  </si>
  <si>
    <t>: activity rate (fuel consumed or distance travelled)</t>
  </si>
  <si>
    <t>Line 1</t>
  </si>
  <si>
    <t>Line 2</t>
  </si>
  <si>
    <t>Line 3</t>
  </si>
  <si>
    <t>Line 4</t>
  </si>
  <si>
    <t>Supplier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</si>
</sst>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6" formatCode="&quot;$&quot;#,##0.000_);[Red]\(&quot;$&quot;#,##0.0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name val="Arial"/>
      <family val="2"/>
    </font>
    <font>
      <b/>
      <sz val="9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9CC2E5"/>
      </right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theme="4" tint="0.39997558519241921"/>
      </left>
      <right/>
      <top style="medium">
        <color rgb="FF5B9BD5"/>
      </top>
      <bottom style="medium">
        <color rgb="FF5B9BD5"/>
      </bottom>
      <diagonal/>
    </border>
    <border>
      <left style="thin">
        <color theme="4" tint="0.39997558519241921"/>
      </left>
      <right style="medium">
        <color rgb="FF9CC2E5"/>
      </right>
      <top style="thin">
        <color theme="4" tint="0.39997558519241921"/>
      </top>
      <bottom style="medium">
        <color rgb="FF9CC2E5"/>
      </bottom>
      <diagonal/>
    </border>
    <border>
      <left/>
      <right style="medium">
        <color rgb="FF9CC2E5"/>
      </right>
      <top style="thin">
        <color theme="4" tint="0.39997558519241921"/>
      </top>
      <bottom style="medium">
        <color rgb="FF9CC2E5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2" xfId="3" applyFill="1" applyBorder="1"/>
    <xf numFmtId="8" fontId="4" fillId="4" borderId="6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3" fillId="0" borderId="0" xfId="3" applyFill="1" applyBorder="1"/>
    <xf numFmtId="164" fontId="4" fillId="4" borderId="6" xfId="1" applyNumberFormat="1" applyFont="1" applyFill="1" applyBorder="1" applyAlignment="1">
      <alignment vertical="center" wrapText="1"/>
    </xf>
    <xf numFmtId="0" fontId="2" fillId="2" borderId="1" xfId="2"/>
    <xf numFmtId="0" fontId="6" fillId="2" borderId="1" xfId="2" applyFont="1"/>
    <xf numFmtId="0" fontId="7" fillId="4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9" xfId="3" applyFill="1" applyBorder="1"/>
    <xf numFmtId="0" fontId="3" fillId="0" borderId="10" xfId="3" applyFill="1" applyBorder="1"/>
    <xf numFmtId="0" fontId="3" fillId="0" borderId="11" xfId="3" applyFill="1" applyBorder="1"/>
    <xf numFmtId="0" fontId="6" fillId="0" borderId="0" xfId="2" applyFont="1" applyFill="1" applyBorder="1"/>
    <xf numFmtId="166" fontId="4" fillId="4" borderId="6" xfId="0" applyNumberFormat="1" applyFon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3" fillId="0" borderId="14" xfId="3" applyFill="1" applyBorder="1"/>
    <xf numFmtId="0" fontId="8" fillId="3" borderId="3" xfId="0" applyFont="1" applyFill="1" applyBorder="1" applyAlignment="1">
      <alignment vertical="center" wrapText="1"/>
    </xf>
    <xf numFmtId="0" fontId="8" fillId="5" borderId="4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9" fillId="0" borderId="0" xfId="3" applyFont="1" applyFill="1" applyBorder="1"/>
    <xf numFmtId="0" fontId="10" fillId="3" borderId="3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vertical="center" wrapText="1"/>
    </xf>
    <xf numFmtId="0" fontId="6" fillId="2" borderId="16" xfId="2" applyFont="1" applyBorder="1"/>
    <xf numFmtId="0" fontId="2" fillId="2" borderId="17" xfId="2" applyBorder="1"/>
    <xf numFmtId="0" fontId="2" fillId="2" borderId="18" xfId="2" applyBorder="1"/>
    <xf numFmtId="0" fontId="6" fillId="2" borderId="19" xfId="2" applyFont="1" applyBorder="1"/>
    <xf numFmtId="0" fontId="2" fillId="2" borderId="20" xfId="2" applyBorder="1"/>
    <xf numFmtId="0" fontId="2" fillId="2" borderId="21" xfId="2" applyBorder="1"/>
    <xf numFmtId="8" fontId="4" fillId="4" borderId="13" xfId="0" applyNumberFormat="1" applyFont="1" applyFill="1" applyBorder="1" applyAlignment="1">
      <alignment vertical="center" wrapText="1"/>
    </xf>
    <xf numFmtId="166" fontId="4" fillId="4" borderId="13" xfId="0" applyNumberFormat="1" applyFont="1" applyFill="1" applyBorder="1" applyAlignment="1">
      <alignment vertical="center" wrapText="1"/>
    </xf>
    <xf numFmtId="0" fontId="3" fillId="6" borderId="2" xfId="3" applyFill="1" applyBorder="1"/>
    <xf numFmtId="0" fontId="3" fillId="6" borderId="9" xfId="3" applyFill="1" applyBorder="1"/>
    <xf numFmtId="0" fontId="3" fillId="6" borderId="0" xfId="3" applyFill="1" applyBorder="1"/>
    <xf numFmtId="0" fontId="3" fillId="6" borderId="11" xfId="3" applyFill="1" applyBorder="1"/>
    <xf numFmtId="0" fontId="6" fillId="7" borderId="8" xfId="2" applyFont="1" applyFill="1" applyBorder="1"/>
    <xf numFmtId="8" fontId="4" fillId="5" borderId="8" xfId="0" applyNumberFormat="1" applyFont="1" applyFill="1" applyBorder="1" applyAlignment="1">
      <alignment vertical="center" wrapText="1"/>
    </xf>
    <xf numFmtId="0" fontId="2" fillId="5" borderId="8" xfId="2" applyFill="1" applyBorder="1"/>
    <xf numFmtId="0" fontId="0" fillId="5" borderId="8" xfId="0" applyNumberFormat="1" applyFill="1" applyBorder="1"/>
    <xf numFmtId="8" fontId="4" fillId="8" borderId="8" xfId="0" applyNumberFormat="1" applyFont="1" applyFill="1" applyBorder="1" applyAlignment="1">
      <alignment vertical="center" wrapText="1"/>
    </xf>
    <xf numFmtId="164" fontId="4" fillId="5" borderId="8" xfId="1" applyNumberFormat="1" applyFont="1" applyFill="1" applyBorder="1" applyAlignment="1">
      <alignment vertical="center" wrapText="1"/>
    </xf>
    <xf numFmtId="0" fontId="4" fillId="5" borderId="8" xfId="4" applyNumberFormat="1" applyFont="1" applyFill="1" applyBorder="1" applyAlignment="1">
      <alignment vertical="center" wrapText="1"/>
    </xf>
    <xf numFmtId="0" fontId="7" fillId="0" borderId="0" xfId="0" applyFont="1"/>
    <xf numFmtId="164" fontId="4" fillId="8" borderId="8" xfId="1" applyNumberFormat="1" applyFont="1" applyFill="1" applyBorder="1" applyAlignment="1">
      <alignment vertical="center" wrapText="1"/>
    </xf>
    <xf numFmtId="0" fontId="4" fillId="8" borderId="8" xfId="4" applyNumberFormat="1" applyFont="1" applyFill="1" applyBorder="1" applyAlignment="1">
      <alignment vertical="center" wrapText="1"/>
    </xf>
    <xf numFmtId="0" fontId="2" fillId="8" borderId="8" xfId="2" applyFill="1" applyBorder="1" applyAlignment="1">
      <alignment vertical="top"/>
    </xf>
    <xf numFmtId="0" fontId="0" fillId="8" borderId="8" xfId="0" applyNumberFormat="1" applyFill="1" applyBorder="1" applyAlignment="1">
      <alignment vertical="top"/>
    </xf>
    <xf numFmtId="0" fontId="8" fillId="3" borderId="22" xfId="0" applyFont="1" applyFill="1" applyBorder="1" applyAlignment="1">
      <alignment vertical="center" wrapText="1"/>
    </xf>
    <xf numFmtId="2" fontId="4" fillId="4" borderId="23" xfId="0" applyNumberFormat="1" applyFont="1" applyFill="1" applyBorder="1" applyAlignment="1">
      <alignment vertical="center" wrapText="1"/>
    </xf>
    <xf numFmtId="2" fontId="4" fillId="4" borderId="24" xfId="0" applyNumberFormat="1" applyFont="1" applyFill="1" applyBorder="1" applyAlignment="1">
      <alignment vertical="center" wrapText="1"/>
    </xf>
    <xf numFmtId="0" fontId="0" fillId="8" borderId="0" xfId="0" applyFill="1"/>
    <xf numFmtId="0" fontId="0" fillId="7" borderId="0" xfId="0" applyFill="1"/>
    <xf numFmtId="0" fontId="0" fillId="9" borderId="0" xfId="0" applyFill="1"/>
    <xf numFmtId="0" fontId="11" fillId="9" borderId="0" xfId="0" applyFont="1" applyFill="1" applyAlignment="1">
      <alignment vertical="center"/>
    </xf>
  </cellXfs>
  <cellStyles count="5">
    <cellStyle name="Currency" xfId="4" builtinId="4"/>
    <cellStyle name="Input" xfId="2" builtinId="20"/>
    <cellStyle name="Normal" xfId="0" builtinId="0"/>
    <cellStyle name="Normal_FullMatrixKM" xfId="3"/>
    <cellStyle name="Percent" xfId="1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&quot;$&quot;#,##0.000_);[Red]\(&quot;$&quot;#,##0.000\)"/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9CC2E5"/>
        </right>
        <top/>
        <bottom style="medium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&quot;$&quot;#,##0.000_);[Red]\(&quot;$&quot;#,##0.000\)"/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9CC2E5"/>
        </right>
        <top/>
        <bottom style="medium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&quot;$&quot;#,##0.000_);[Red]\(&quot;$&quot;#,##0.000\)"/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9CC2E5"/>
        </right>
        <top/>
        <bottom style="medium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&quot;$&quot;#,##0.000_);[Red]\(&quot;$&quot;#,##0.000\)"/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9CC2E5"/>
        </right>
        <top/>
        <bottom style="medium">
          <color rgb="FF9CC2E5"/>
        </bottom>
        <vertical/>
        <horizontal/>
      </border>
    </dxf>
    <dxf>
      <border outline="0">
        <right style="thin">
          <color indexed="22"/>
        </right>
        <top style="medium">
          <color rgb="FF5B9BD5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indexed="64"/>
          <bgColor rgb="FF5B9BD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9CC2E5"/>
        </right>
        <top/>
        <bottom style="medium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9CC2E5"/>
        </right>
        <top/>
        <bottom style="medium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9CC2E5"/>
        </right>
        <top/>
        <bottom style="medium">
          <color rgb="FF9CC2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9CC2E5"/>
        </right>
        <top/>
        <bottom style="medium">
          <color rgb="FF9CC2E5"/>
        </bottom>
        <vertical/>
        <horizontal/>
      </border>
    </dxf>
    <dxf>
      <border outline="0">
        <top style="medium">
          <color rgb="FF5B9BD5"/>
        </top>
        <bottom style="medium">
          <color rgb="FF9CC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EEAF6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indexed="64"/>
          <bgColor rgb="FF5B9BD5"/>
        </patternFill>
      </fill>
      <alignment horizontal="general" vertical="center" textRotation="0" wrapText="1" indent="0" justifyLastLine="0" shrinkToFit="0" readingOrder="0"/>
    </dxf>
    <dxf>
      <border diagonalUp="0" diagonalDown="0">
        <left style="thin">
          <color rgb="FF7F7F7F"/>
        </left>
        <right/>
        <top style="thin">
          <color rgb="FF7F7F7F"/>
        </top>
        <bottom/>
        <vertical/>
        <horizontal/>
      </border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border diagonalUp="0" diagonalDown="0">
        <left/>
        <right style="thin">
          <color rgb="FF7F7F7F"/>
        </right>
        <top style="thin">
          <color rgb="FF7F7F7F"/>
        </top>
        <bottom/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border outline="0">
        <right style="thin">
          <color indexed="22"/>
        </right>
        <top style="medium">
          <color rgb="FF5B9BD5"/>
        </top>
        <bottom style="medium">
          <color rgb="FF9CC2E5"/>
        </bottom>
      </border>
    </dxf>
    <dxf>
      <border outline="0">
        <bottom style="medium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scheme val="minor"/>
      </font>
      <fill>
        <patternFill patternType="solid">
          <fgColor indexed="64"/>
          <bgColor rgb="FF5B9BD5"/>
        </patternFill>
      </fill>
      <alignment horizontal="general" vertical="center" textRotation="0" wrapText="1" indent="0" justifyLastLine="0" shrinkToFit="0" readingOrder="0"/>
    </dxf>
    <dxf>
      <border outline="0">
        <top style="medium">
          <color rgb="FF5B9BD5"/>
        </top>
        <bottom style="medium">
          <color rgb="FF9CC2E5"/>
        </bottom>
      </border>
    </dxf>
    <dxf>
      <border outline="0">
        <bottom style="medium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top style="medium">
          <color rgb="FF5B9BD5"/>
        </top>
        <bottom style="medium">
          <color rgb="FF9CC2E5"/>
        </bottom>
      </border>
    </dxf>
    <dxf>
      <border outline="0">
        <bottom style="medium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 (Truck</a:t>
            </a:r>
            <a:r>
              <a:rPr lang="en-US" baseline="0"/>
              <a:t> Assignment by CO2)</a:t>
            </a:r>
            <a:r>
              <a:rPr lang="en-US"/>
              <a:t> for Baseline</a:t>
            </a:r>
            <a:r>
              <a:rPr lang="en-US" baseline="0"/>
              <a:t> Scenario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'Efficient Frontier'!$E$30</c:f>
              <c:strCache>
                <c:ptCount val="1"/>
                <c:pt idx="0">
                  <c:v>Truck Assignment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'Efficient Frontier'!$D$31:$D$55</c:f>
              <c:numCache>
                <c:formatCode>General</c:formatCode>
                <c:ptCount val="25"/>
                <c:pt idx="0">
                  <c:v>629</c:v>
                </c:pt>
                <c:pt idx="1">
                  <c:v>630</c:v>
                </c:pt>
                <c:pt idx="2">
                  <c:v>631</c:v>
                </c:pt>
                <c:pt idx="3">
                  <c:v>632</c:v>
                </c:pt>
                <c:pt idx="4">
                  <c:v>633</c:v>
                </c:pt>
                <c:pt idx="5">
                  <c:v>634</c:v>
                </c:pt>
                <c:pt idx="6">
                  <c:v>635</c:v>
                </c:pt>
                <c:pt idx="7">
                  <c:v>636</c:v>
                </c:pt>
                <c:pt idx="8">
                  <c:v>637</c:v>
                </c:pt>
                <c:pt idx="9">
                  <c:v>638</c:v>
                </c:pt>
                <c:pt idx="10">
                  <c:v>639</c:v>
                </c:pt>
                <c:pt idx="11">
                  <c:v>640</c:v>
                </c:pt>
                <c:pt idx="12">
                  <c:v>641</c:v>
                </c:pt>
                <c:pt idx="13">
                  <c:v>642</c:v>
                </c:pt>
                <c:pt idx="14">
                  <c:v>643</c:v>
                </c:pt>
                <c:pt idx="15">
                  <c:v>644</c:v>
                </c:pt>
                <c:pt idx="16">
                  <c:v>645</c:v>
                </c:pt>
                <c:pt idx="17">
                  <c:v>646</c:v>
                </c:pt>
                <c:pt idx="18">
                  <c:v>647</c:v>
                </c:pt>
                <c:pt idx="19">
                  <c:v>648</c:v>
                </c:pt>
                <c:pt idx="20">
                  <c:v>649</c:v>
                </c:pt>
                <c:pt idx="21">
                  <c:v>650</c:v>
                </c:pt>
                <c:pt idx="22">
                  <c:v>651</c:v>
                </c:pt>
                <c:pt idx="23">
                  <c:v>652</c:v>
                </c:pt>
                <c:pt idx="24">
                  <c:v>653</c:v>
                </c:pt>
              </c:numCache>
            </c:numRef>
          </c:cat>
          <c:val>
            <c:numRef>
              <c:f>'Efficient Frontier'!$E$31:$E$55</c:f>
              <c:numCache>
                <c:formatCode>General</c:formatCode>
                <c:ptCount val="25"/>
                <c:pt idx="0">
                  <c:v>1847</c:v>
                </c:pt>
                <c:pt idx="1">
                  <c:v>1920</c:v>
                </c:pt>
                <c:pt idx="2">
                  <c:v>1908</c:v>
                </c:pt>
                <c:pt idx="3">
                  <c:v>1915</c:v>
                </c:pt>
                <c:pt idx="4">
                  <c:v>1915</c:v>
                </c:pt>
                <c:pt idx="5">
                  <c:v>1915</c:v>
                </c:pt>
                <c:pt idx="6">
                  <c:v>1913</c:v>
                </c:pt>
                <c:pt idx="7">
                  <c:v>1913</c:v>
                </c:pt>
                <c:pt idx="8">
                  <c:v>1906</c:v>
                </c:pt>
                <c:pt idx="9">
                  <c:v>1909.7170000000001</c:v>
                </c:pt>
                <c:pt idx="10">
                  <c:v>1919</c:v>
                </c:pt>
                <c:pt idx="11">
                  <c:v>1919</c:v>
                </c:pt>
                <c:pt idx="12">
                  <c:v>1919</c:v>
                </c:pt>
                <c:pt idx="13">
                  <c:v>1919</c:v>
                </c:pt>
                <c:pt idx="14">
                  <c:v>1921</c:v>
                </c:pt>
                <c:pt idx="15">
                  <c:v>1928</c:v>
                </c:pt>
                <c:pt idx="16">
                  <c:v>1937.7249999999999</c:v>
                </c:pt>
                <c:pt idx="17">
                  <c:v>1940.864</c:v>
                </c:pt>
                <c:pt idx="18">
                  <c:v>1950.729</c:v>
                </c:pt>
                <c:pt idx="19">
                  <c:v>1718</c:v>
                </c:pt>
                <c:pt idx="20">
                  <c:v>1950.0250000000001</c:v>
                </c:pt>
                <c:pt idx="21">
                  <c:v>1953.172</c:v>
                </c:pt>
                <c:pt idx="22">
                  <c:v>1917</c:v>
                </c:pt>
                <c:pt idx="23">
                  <c:v>1768</c:v>
                </c:pt>
                <c:pt idx="24">
                  <c:v>1963.31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18768"/>
        <c:axId val="422021120"/>
      </c:lineChart>
      <c:catAx>
        <c:axId val="4220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21120"/>
        <c:crosses val="autoZero"/>
        <c:auto val="1"/>
        <c:lblAlgn val="ctr"/>
        <c:lblOffset val="100"/>
        <c:noMultiLvlLbl val="0"/>
      </c:catAx>
      <c:valAx>
        <c:axId val="422021120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Efficient Frontier (Truck Assignment by CO2) for Baseline Scenario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'Efficient Frontier'!$E$59</c:f>
              <c:strCache>
                <c:ptCount val="1"/>
                <c:pt idx="0">
                  <c:v>Truck Assignment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'Efficient Frontier'!$D$60:$D$84</c:f>
              <c:numCache>
                <c:formatCode>General</c:formatCode>
                <c:ptCount val="25"/>
                <c:pt idx="0">
                  <c:v>629</c:v>
                </c:pt>
                <c:pt idx="1">
                  <c:v>630</c:v>
                </c:pt>
                <c:pt idx="2">
                  <c:v>631</c:v>
                </c:pt>
                <c:pt idx="3">
                  <c:v>632</c:v>
                </c:pt>
                <c:pt idx="4">
                  <c:v>633</c:v>
                </c:pt>
                <c:pt idx="5">
                  <c:v>634</c:v>
                </c:pt>
                <c:pt idx="6">
                  <c:v>635</c:v>
                </c:pt>
                <c:pt idx="7">
                  <c:v>636</c:v>
                </c:pt>
                <c:pt idx="8">
                  <c:v>637</c:v>
                </c:pt>
                <c:pt idx="9">
                  <c:v>638</c:v>
                </c:pt>
                <c:pt idx="10">
                  <c:v>639</c:v>
                </c:pt>
                <c:pt idx="11">
                  <c:v>640</c:v>
                </c:pt>
                <c:pt idx="12">
                  <c:v>641</c:v>
                </c:pt>
                <c:pt idx="13">
                  <c:v>642</c:v>
                </c:pt>
                <c:pt idx="14">
                  <c:v>643</c:v>
                </c:pt>
                <c:pt idx="15">
                  <c:v>644</c:v>
                </c:pt>
                <c:pt idx="16">
                  <c:v>645</c:v>
                </c:pt>
                <c:pt idx="17">
                  <c:v>646</c:v>
                </c:pt>
                <c:pt idx="18">
                  <c:v>647</c:v>
                </c:pt>
                <c:pt idx="19">
                  <c:v>648</c:v>
                </c:pt>
                <c:pt idx="20">
                  <c:v>649</c:v>
                </c:pt>
                <c:pt idx="21">
                  <c:v>650</c:v>
                </c:pt>
                <c:pt idx="22">
                  <c:v>651</c:v>
                </c:pt>
                <c:pt idx="23">
                  <c:v>652</c:v>
                </c:pt>
                <c:pt idx="24">
                  <c:v>653</c:v>
                </c:pt>
              </c:numCache>
            </c:numRef>
          </c:xVal>
          <c:yVal>
            <c:numRef>
              <c:f>'Efficient Frontier'!$E$60:$E$84</c:f>
              <c:numCache>
                <c:formatCode>General</c:formatCode>
                <c:ptCount val="25"/>
                <c:pt idx="0">
                  <c:v>1908.61</c:v>
                </c:pt>
                <c:pt idx="1">
                  <c:v>1874</c:v>
                </c:pt>
                <c:pt idx="2">
                  <c:v>1874</c:v>
                </c:pt>
                <c:pt idx="3">
                  <c:v>1874</c:v>
                </c:pt>
                <c:pt idx="4">
                  <c:v>1874</c:v>
                </c:pt>
                <c:pt idx="5">
                  <c:v>1874</c:v>
                </c:pt>
                <c:pt idx="6">
                  <c:v>1874</c:v>
                </c:pt>
                <c:pt idx="7">
                  <c:v>1874</c:v>
                </c:pt>
                <c:pt idx="8">
                  <c:v>1874</c:v>
                </c:pt>
                <c:pt idx="9">
                  <c:v>1864.6089999999999</c:v>
                </c:pt>
                <c:pt idx="10">
                  <c:v>1802</c:v>
                </c:pt>
                <c:pt idx="11">
                  <c:v>1874</c:v>
                </c:pt>
                <c:pt idx="12">
                  <c:v>1874</c:v>
                </c:pt>
                <c:pt idx="13">
                  <c:v>1874</c:v>
                </c:pt>
                <c:pt idx="14">
                  <c:v>1874</c:v>
                </c:pt>
                <c:pt idx="15">
                  <c:v>1874</c:v>
                </c:pt>
                <c:pt idx="16">
                  <c:v>1874</c:v>
                </c:pt>
                <c:pt idx="17">
                  <c:v>1874</c:v>
                </c:pt>
                <c:pt idx="18">
                  <c:v>1874</c:v>
                </c:pt>
                <c:pt idx="19">
                  <c:v>1874</c:v>
                </c:pt>
                <c:pt idx="20">
                  <c:v>1874</c:v>
                </c:pt>
                <c:pt idx="21">
                  <c:v>1874</c:v>
                </c:pt>
                <c:pt idx="22">
                  <c:v>1874</c:v>
                </c:pt>
                <c:pt idx="23">
                  <c:v>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89808"/>
        <c:axId val="333281184"/>
      </c:scatterChart>
      <c:valAx>
        <c:axId val="333289808"/>
        <c:scaling>
          <c:orientation val="minMax"/>
          <c:max val="653"/>
          <c:min val="6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81184"/>
        <c:crosses val="autoZero"/>
        <c:crossBetween val="midCat"/>
      </c:valAx>
      <c:valAx>
        <c:axId val="3332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547687</xdr:colOff>
      <xdr:row>21</xdr:row>
      <xdr:rowOff>147637</xdr:rowOff>
    </xdr:from>
    <xdr:to>
      <xdr:col>13</xdr:col>
      <xdr:colOff>571500</xdr:colOff>
      <xdr:row>24</xdr:row>
      <xdr:rowOff>233362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4214812"/>
          <a:ext cx="3790950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23812</xdr:colOff>
      <xdr:row>25</xdr:row>
      <xdr:rowOff>14288</xdr:rowOff>
    </xdr:from>
    <xdr:to>
      <xdr:col>18</xdr:col>
      <xdr:colOff>95250</xdr:colOff>
      <xdr:row>46</xdr:row>
      <xdr:rowOff>42863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891088"/>
          <a:ext cx="6291263" cy="36147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7180</xdr:colOff>
      <xdr:row>29</xdr:row>
      <xdr:rowOff>179528</xdr:rowOff>
    </xdr:from>
    <xdr:to>
      <xdr:col>17</xdr:col>
      <xdr:colOff>57449</xdr:colOff>
      <xdr:row>52</xdr:row>
      <xdr:rowOff>4787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9098</xdr:colOff>
      <xdr:row>57</xdr:row>
      <xdr:rowOff>174316</xdr:rowOff>
    </xdr:from>
    <xdr:to>
      <xdr:col>16</xdr:col>
      <xdr:colOff>304924</xdr:colOff>
      <xdr:row>79</xdr:row>
      <xdr:rowOff>81910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eetSize" displayName="FleetSize" ref="L15:L18" totalsRowShown="0" headerRowDxfId="33" headerRowBorderDxfId="32" tableBorderDxfId="31">
  <autoFilter ref="L15:L18"/>
  <tableColumns count="1">
    <tableColumn id="1" name="Fleet 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ruckVolume" displayName="TruckVolume" ref="K15:K18" totalsRowShown="0" headerRowDxfId="30" headerRowBorderDxfId="29" tableBorderDxfId="28">
  <autoFilter ref="K15:K18"/>
  <tableColumns count="1">
    <tableColumn id="1" name="Max Volume (cbm) of each truc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AvailCapacity" displayName="AvailCapacity" ref="N15:N18" totalsRowShown="0" headerRowDxfId="27" headerRowBorderDxfId="26" tableBorderDxfId="25">
  <autoFilter ref="N15:N18"/>
  <tableColumns count="1">
    <tableColumn id="1" name="Total Available Daily Capacity (cbm)">
      <calculatedColumnFormula>K16*L16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emand" displayName="Demand" ref="J12:N13" totalsRowShown="0" headerRowDxfId="24" headerRowBorderDxfId="23" tableBorderDxfId="22" totalsRowBorderDxfId="21" headerRowCellStyle="Input" dataCellStyle="Input">
  <autoFilter ref="J12:N13"/>
  <tableColumns count="5">
    <tableColumn id="1" name="Column1" dataDxfId="20" dataCellStyle="Input"/>
    <tableColumn id="2" name="Column2" dataDxfId="19" dataCellStyle="Input">
      <calculatedColumnFormula>_xlfn.CEILING.PRECISE(SUM(K11:K11))</calculatedColumnFormula>
    </tableColumn>
    <tableColumn id="3" name="Column3" dataDxfId="18" dataCellStyle="Input">
      <calculatedColumnFormula>_xlfn.CEILING.PRECISE(SUM(L11:L11))</calculatedColumnFormula>
    </tableColumn>
    <tableColumn id="4" name="Column4" dataDxfId="17" dataCellStyle="Input">
      <calculatedColumnFormula>_xlfn.CEILING.PRECISE(SUM(M11:M11))</calculatedColumnFormula>
    </tableColumn>
    <tableColumn id="5" name="Column5" dataDxfId="16" dataCellStyle="Input">
      <calculatedColumnFormula>_xlfn.CEILING.PRECISE(SUM(N11:N11))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ruckCost" displayName="TruckCost" ref="E18:H21" totalsRowShown="0" headerRowDxfId="15" dataDxfId="13" headerRowBorderDxfId="14" tableBorderDxfId="12">
  <autoFilter ref="E18:H21"/>
  <tableColumns count="4">
    <tableColumn id="1" name="Line 1" dataDxfId="11">
      <calculatedColumnFormula>_xlfn.CEILING.PRECISE(($C19*E$14)+($D19*$C19*E$14))</calculatedColumnFormula>
    </tableColumn>
    <tableColumn id="2" name="Line 2" dataDxfId="10">
      <calculatedColumnFormula>_xlfn.CEILING.PRECISE(($C19*F$14)+($D19*$C19*F$14))</calculatedColumnFormula>
    </tableColumn>
    <tableColumn id="3" name="Line 3" dataDxfId="9">
      <calculatedColumnFormula>_xlfn.CEILING.PRECISE(($C19*G$14)+($D19*$C19*G$14))</calculatedColumnFormula>
    </tableColumn>
    <tableColumn id="4" name="Line 4" dataDxfId="8">
      <calculatedColumnFormula>_xlfn.CEILING.PRECISE(($C19*H$14)+($D19*$C19*H$14))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2Cost" displayName="CO2Cost" ref="E25:H28" totalsRowShown="0" headerRowDxfId="7" dataDxfId="5" headerRowBorderDxfId="6" tableBorderDxfId="4">
  <autoFilter ref="E25:H28"/>
  <tableColumns count="4">
    <tableColumn id="1" name="Line 1" dataDxfId="3">
      <calculatedColumnFormula>($D26*E$14)*$K16*10</calculatedColumnFormula>
    </tableColumn>
    <tableColumn id="2" name="Line 2" dataDxfId="2">
      <calculatedColumnFormula>($D26*F$14)*$K16*10</calculatedColumnFormula>
    </tableColumn>
    <tableColumn id="3" name="Line 3" dataDxfId="1">
      <calculatedColumnFormula>($D26*G$14)*$K16*10</calculatedColumnFormula>
    </tableColumn>
    <tableColumn id="4" name="Line 4" dataDxfId="0">
      <calculatedColumnFormula>($D26*H$14)*$K16*10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3" zoomScaleNormal="100" workbookViewId="0">
      <selection activeCell="J21" sqref="J21"/>
    </sheetView>
  </sheetViews>
  <sheetFormatPr defaultColWidth="5.59765625" defaultRowHeight="12.75" x14ac:dyDescent="0.35"/>
  <cols>
    <col min="1" max="1" width="5.59765625" style="1"/>
    <col min="2" max="2" width="10.265625" style="1" bestFit="1" customWidth="1"/>
    <col min="3" max="3" width="12.86328125" style="1" bestFit="1" customWidth="1"/>
    <col min="4" max="4" width="13.86328125" style="1" customWidth="1"/>
    <col min="5" max="5" width="9.73046875" style="1" bestFit="1" customWidth="1"/>
    <col min="6" max="8" width="11.73046875" style="1" bestFit="1" customWidth="1"/>
    <col min="9" max="9" width="7.73046875" style="1" customWidth="1"/>
    <col min="10" max="10" width="13" style="1" customWidth="1"/>
    <col min="11" max="11" width="11.73046875" style="1" customWidth="1"/>
    <col min="12" max="12" width="10.265625" style="1" customWidth="1"/>
    <col min="13" max="13" width="10" style="1" customWidth="1"/>
    <col min="14" max="14" width="12.265625" style="1" customWidth="1"/>
    <col min="15" max="15" width="13" style="1" customWidth="1"/>
    <col min="16" max="202" width="5.59765625" style="1"/>
    <col min="203" max="203" width="7.73046875" style="1" bestFit="1" customWidth="1"/>
    <col min="204" max="204" width="13.265625" style="1" bestFit="1" customWidth="1"/>
    <col min="205" max="205" width="6.86328125" style="1" bestFit="1" customWidth="1"/>
    <col min="206" max="206" width="5.1328125" style="1" bestFit="1" customWidth="1"/>
    <col min="207" max="207" width="4.73046875" style="1" bestFit="1" customWidth="1"/>
    <col min="208" max="208" width="6.3984375" style="1" bestFit="1" customWidth="1"/>
    <col min="209" max="211" width="8" style="1" bestFit="1" customWidth="1"/>
    <col min="212" max="212" width="11.3984375" style="1" bestFit="1" customWidth="1"/>
    <col min="213" max="213" width="8" style="1" bestFit="1" customWidth="1"/>
    <col min="214" max="214" width="7.73046875" style="1" bestFit="1" customWidth="1"/>
    <col min="215" max="215" width="8.1328125" style="1" bestFit="1" customWidth="1"/>
    <col min="216" max="216" width="9.3984375" style="1" bestFit="1" customWidth="1"/>
    <col min="217" max="217" width="8" style="1" bestFit="1" customWidth="1"/>
    <col min="218" max="218" width="9.3984375" style="1" bestFit="1" customWidth="1"/>
    <col min="219" max="220" width="8" style="1" bestFit="1" customWidth="1"/>
    <col min="221" max="221" width="10.73046875" style="1" bestFit="1" customWidth="1"/>
    <col min="222" max="223" width="8" style="1" bestFit="1" customWidth="1"/>
    <col min="224" max="224" width="10.59765625" style="1" bestFit="1" customWidth="1"/>
    <col min="225" max="225" width="8" style="1" bestFit="1" customWidth="1"/>
    <col min="226" max="226" width="10.73046875" style="1" bestFit="1" customWidth="1"/>
    <col min="227" max="227" width="8" style="1" bestFit="1" customWidth="1"/>
    <col min="228" max="228" width="12" style="1" bestFit="1" customWidth="1"/>
    <col min="229" max="230" width="11.265625" style="1" bestFit="1" customWidth="1"/>
    <col min="231" max="231" width="12" style="1" bestFit="1" customWidth="1"/>
    <col min="232" max="233" width="11.265625" style="1" bestFit="1" customWidth="1"/>
    <col min="234" max="235" width="6.59765625" style="1" bestFit="1" customWidth="1"/>
    <col min="236" max="236" width="12" style="1" bestFit="1" customWidth="1"/>
    <col min="237" max="238" width="10.73046875" style="1" bestFit="1" customWidth="1"/>
    <col min="239" max="239" width="11.265625" style="1" bestFit="1" customWidth="1"/>
    <col min="240" max="240" width="8" style="1" bestFit="1" customWidth="1"/>
    <col min="241" max="241" width="6.59765625" style="1" bestFit="1" customWidth="1"/>
    <col min="242" max="242" width="10.73046875" style="1" bestFit="1" customWidth="1"/>
    <col min="243" max="243" width="10.59765625" style="1" bestFit="1" customWidth="1"/>
    <col min="244" max="244" width="8" style="1" bestFit="1" customWidth="1"/>
    <col min="245" max="245" width="11.265625" style="1" bestFit="1" customWidth="1"/>
    <col min="246" max="246" width="13.265625" style="1" bestFit="1" customWidth="1"/>
    <col min="247" max="247" width="11.265625" style="1" bestFit="1" customWidth="1"/>
    <col min="248" max="248" width="12" style="1" bestFit="1" customWidth="1"/>
    <col min="249" max="249" width="11.265625" style="1" bestFit="1" customWidth="1"/>
    <col min="250" max="250" width="11.3984375" style="1" bestFit="1" customWidth="1"/>
    <col min="251" max="252" width="12" style="1" bestFit="1" customWidth="1"/>
    <col min="253" max="458" width="5.59765625" style="1"/>
    <col min="459" max="459" width="7.73046875" style="1" bestFit="1" customWidth="1"/>
    <col min="460" max="460" width="13.265625" style="1" bestFit="1" customWidth="1"/>
    <col min="461" max="461" width="6.86328125" style="1" bestFit="1" customWidth="1"/>
    <col min="462" max="462" width="5.1328125" style="1" bestFit="1" customWidth="1"/>
    <col min="463" max="463" width="4.73046875" style="1" bestFit="1" customWidth="1"/>
    <col min="464" max="464" width="6.3984375" style="1" bestFit="1" customWidth="1"/>
    <col min="465" max="467" width="8" style="1" bestFit="1" customWidth="1"/>
    <col min="468" max="468" width="11.3984375" style="1" bestFit="1" customWidth="1"/>
    <col min="469" max="469" width="8" style="1" bestFit="1" customWidth="1"/>
    <col min="470" max="470" width="7.73046875" style="1" bestFit="1" customWidth="1"/>
    <col min="471" max="471" width="8.1328125" style="1" bestFit="1" customWidth="1"/>
    <col min="472" max="472" width="9.3984375" style="1" bestFit="1" customWidth="1"/>
    <col min="473" max="473" width="8" style="1" bestFit="1" customWidth="1"/>
    <col min="474" max="474" width="9.3984375" style="1" bestFit="1" customWidth="1"/>
    <col min="475" max="476" width="8" style="1" bestFit="1" customWidth="1"/>
    <col min="477" max="477" width="10.73046875" style="1" bestFit="1" customWidth="1"/>
    <col min="478" max="479" width="8" style="1" bestFit="1" customWidth="1"/>
    <col min="480" max="480" width="10.59765625" style="1" bestFit="1" customWidth="1"/>
    <col min="481" max="481" width="8" style="1" bestFit="1" customWidth="1"/>
    <col min="482" max="482" width="10.73046875" style="1" bestFit="1" customWidth="1"/>
    <col min="483" max="483" width="8" style="1" bestFit="1" customWidth="1"/>
    <col min="484" max="484" width="12" style="1" bestFit="1" customWidth="1"/>
    <col min="485" max="486" width="11.265625" style="1" bestFit="1" customWidth="1"/>
    <col min="487" max="487" width="12" style="1" bestFit="1" customWidth="1"/>
    <col min="488" max="489" width="11.265625" style="1" bestFit="1" customWidth="1"/>
    <col min="490" max="491" width="6.59765625" style="1" bestFit="1" customWidth="1"/>
    <col min="492" max="492" width="12" style="1" bestFit="1" customWidth="1"/>
    <col min="493" max="494" width="10.73046875" style="1" bestFit="1" customWidth="1"/>
    <col min="495" max="495" width="11.265625" style="1" bestFit="1" customWidth="1"/>
    <col min="496" max="496" width="8" style="1" bestFit="1" customWidth="1"/>
    <col min="497" max="497" width="6.59765625" style="1" bestFit="1" customWidth="1"/>
    <col min="498" max="498" width="10.73046875" style="1" bestFit="1" customWidth="1"/>
    <col min="499" max="499" width="10.59765625" style="1" bestFit="1" customWidth="1"/>
    <col min="500" max="500" width="8" style="1" bestFit="1" customWidth="1"/>
    <col min="501" max="501" width="11.265625" style="1" bestFit="1" customWidth="1"/>
    <col min="502" max="502" width="13.265625" style="1" bestFit="1" customWidth="1"/>
    <col min="503" max="503" width="11.265625" style="1" bestFit="1" customWidth="1"/>
    <col min="504" max="504" width="12" style="1" bestFit="1" customWidth="1"/>
    <col min="505" max="505" width="11.265625" style="1" bestFit="1" customWidth="1"/>
    <col min="506" max="506" width="11.3984375" style="1" bestFit="1" customWidth="1"/>
    <col min="507" max="508" width="12" style="1" bestFit="1" customWidth="1"/>
    <col min="509" max="714" width="5.59765625" style="1"/>
    <col min="715" max="715" width="7.73046875" style="1" bestFit="1" customWidth="1"/>
    <col min="716" max="716" width="13.265625" style="1" bestFit="1" customWidth="1"/>
    <col min="717" max="717" width="6.86328125" style="1" bestFit="1" customWidth="1"/>
    <col min="718" max="718" width="5.1328125" style="1" bestFit="1" customWidth="1"/>
    <col min="719" max="719" width="4.73046875" style="1" bestFit="1" customWidth="1"/>
    <col min="720" max="720" width="6.3984375" style="1" bestFit="1" customWidth="1"/>
    <col min="721" max="723" width="8" style="1" bestFit="1" customWidth="1"/>
    <col min="724" max="724" width="11.3984375" style="1" bestFit="1" customWidth="1"/>
    <col min="725" max="725" width="8" style="1" bestFit="1" customWidth="1"/>
    <col min="726" max="726" width="7.73046875" style="1" bestFit="1" customWidth="1"/>
    <col min="727" max="727" width="8.1328125" style="1" bestFit="1" customWidth="1"/>
    <col min="728" max="728" width="9.3984375" style="1" bestFit="1" customWidth="1"/>
    <col min="729" max="729" width="8" style="1" bestFit="1" customWidth="1"/>
    <col min="730" max="730" width="9.3984375" style="1" bestFit="1" customWidth="1"/>
    <col min="731" max="732" width="8" style="1" bestFit="1" customWidth="1"/>
    <col min="733" max="733" width="10.73046875" style="1" bestFit="1" customWidth="1"/>
    <col min="734" max="735" width="8" style="1" bestFit="1" customWidth="1"/>
    <col min="736" max="736" width="10.59765625" style="1" bestFit="1" customWidth="1"/>
    <col min="737" max="737" width="8" style="1" bestFit="1" customWidth="1"/>
    <col min="738" max="738" width="10.73046875" style="1" bestFit="1" customWidth="1"/>
    <col min="739" max="739" width="8" style="1" bestFit="1" customWidth="1"/>
    <col min="740" max="740" width="12" style="1" bestFit="1" customWidth="1"/>
    <col min="741" max="742" width="11.265625" style="1" bestFit="1" customWidth="1"/>
    <col min="743" max="743" width="12" style="1" bestFit="1" customWidth="1"/>
    <col min="744" max="745" width="11.265625" style="1" bestFit="1" customWidth="1"/>
    <col min="746" max="747" width="6.59765625" style="1" bestFit="1" customWidth="1"/>
    <col min="748" max="748" width="12" style="1" bestFit="1" customWidth="1"/>
    <col min="749" max="750" width="10.73046875" style="1" bestFit="1" customWidth="1"/>
    <col min="751" max="751" width="11.265625" style="1" bestFit="1" customWidth="1"/>
    <col min="752" max="752" width="8" style="1" bestFit="1" customWidth="1"/>
    <col min="753" max="753" width="6.59765625" style="1" bestFit="1" customWidth="1"/>
    <col min="754" max="754" width="10.73046875" style="1" bestFit="1" customWidth="1"/>
    <col min="755" max="755" width="10.59765625" style="1" bestFit="1" customWidth="1"/>
    <col min="756" max="756" width="8" style="1" bestFit="1" customWidth="1"/>
    <col min="757" max="757" width="11.265625" style="1" bestFit="1" customWidth="1"/>
    <col min="758" max="758" width="13.265625" style="1" bestFit="1" customWidth="1"/>
    <col min="759" max="759" width="11.265625" style="1" bestFit="1" customWidth="1"/>
    <col min="760" max="760" width="12" style="1" bestFit="1" customWidth="1"/>
    <col min="761" max="761" width="11.265625" style="1" bestFit="1" customWidth="1"/>
    <col min="762" max="762" width="11.3984375" style="1" bestFit="1" customWidth="1"/>
    <col min="763" max="764" width="12" style="1" bestFit="1" customWidth="1"/>
    <col min="765" max="970" width="5.59765625" style="1"/>
    <col min="971" max="971" width="7.73046875" style="1" bestFit="1" customWidth="1"/>
    <col min="972" max="972" width="13.265625" style="1" bestFit="1" customWidth="1"/>
    <col min="973" max="973" width="6.86328125" style="1" bestFit="1" customWidth="1"/>
    <col min="974" max="974" width="5.1328125" style="1" bestFit="1" customWidth="1"/>
    <col min="975" max="975" width="4.73046875" style="1" bestFit="1" customWidth="1"/>
    <col min="976" max="976" width="6.3984375" style="1" bestFit="1" customWidth="1"/>
    <col min="977" max="979" width="8" style="1" bestFit="1" customWidth="1"/>
    <col min="980" max="980" width="11.3984375" style="1" bestFit="1" customWidth="1"/>
    <col min="981" max="981" width="8" style="1" bestFit="1" customWidth="1"/>
    <col min="982" max="982" width="7.73046875" style="1" bestFit="1" customWidth="1"/>
    <col min="983" max="983" width="8.1328125" style="1" bestFit="1" customWidth="1"/>
    <col min="984" max="984" width="9.3984375" style="1" bestFit="1" customWidth="1"/>
    <col min="985" max="985" width="8" style="1" bestFit="1" customWidth="1"/>
    <col min="986" max="986" width="9.3984375" style="1" bestFit="1" customWidth="1"/>
    <col min="987" max="988" width="8" style="1" bestFit="1" customWidth="1"/>
    <col min="989" max="989" width="10.73046875" style="1" bestFit="1" customWidth="1"/>
    <col min="990" max="991" width="8" style="1" bestFit="1" customWidth="1"/>
    <col min="992" max="992" width="10.59765625" style="1" bestFit="1" customWidth="1"/>
    <col min="993" max="993" width="8" style="1" bestFit="1" customWidth="1"/>
    <col min="994" max="994" width="10.73046875" style="1" bestFit="1" customWidth="1"/>
    <col min="995" max="995" width="8" style="1" bestFit="1" customWidth="1"/>
    <col min="996" max="996" width="12" style="1" bestFit="1" customWidth="1"/>
    <col min="997" max="998" width="11.265625" style="1" bestFit="1" customWidth="1"/>
    <col min="999" max="999" width="12" style="1" bestFit="1" customWidth="1"/>
    <col min="1000" max="1001" width="11.265625" style="1" bestFit="1" customWidth="1"/>
    <col min="1002" max="1003" width="6.59765625" style="1" bestFit="1" customWidth="1"/>
    <col min="1004" max="1004" width="12" style="1" bestFit="1" customWidth="1"/>
    <col min="1005" max="1006" width="10.73046875" style="1" bestFit="1" customWidth="1"/>
    <col min="1007" max="1007" width="11.265625" style="1" bestFit="1" customWidth="1"/>
    <col min="1008" max="1008" width="8" style="1" bestFit="1" customWidth="1"/>
    <col min="1009" max="1009" width="6.59765625" style="1" bestFit="1" customWidth="1"/>
    <col min="1010" max="1010" width="10.73046875" style="1" bestFit="1" customWidth="1"/>
    <col min="1011" max="1011" width="10.59765625" style="1" bestFit="1" customWidth="1"/>
    <col min="1012" max="1012" width="8" style="1" bestFit="1" customWidth="1"/>
    <col min="1013" max="1013" width="11.265625" style="1" bestFit="1" customWidth="1"/>
    <col min="1014" max="1014" width="13.265625" style="1" bestFit="1" customWidth="1"/>
    <col min="1015" max="1015" width="11.265625" style="1" bestFit="1" customWidth="1"/>
    <col min="1016" max="1016" width="12" style="1" bestFit="1" customWidth="1"/>
    <col min="1017" max="1017" width="11.265625" style="1" bestFit="1" customWidth="1"/>
    <col min="1018" max="1018" width="11.3984375" style="1" bestFit="1" customWidth="1"/>
    <col min="1019" max="1020" width="12" style="1" bestFit="1" customWidth="1"/>
    <col min="1021" max="1226" width="5.59765625" style="1"/>
    <col min="1227" max="1227" width="7.73046875" style="1" bestFit="1" customWidth="1"/>
    <col min="1228" max="1228" width="13.265625" style="1" bestFit="1" customWidth="1"/>
    <col min="1229" max="1229" width="6.86328125" style="1" bestFit="1" customWidth="1"/>
    <col min="1230" max="1230" width="5.1328125" style="1" bestFit="1" customWidth="1"/>
    <col min="1231" max="1231" width="4.73046875" style="1" bestFit="1" customWidth="1"/>
    <col min="1232" max="1232" width="6.3984375" style="1" bestFit="1" customWidth="1"/>
    <col min="1233" max="1235" width="8" style="1" bestFit="1" customWidth="1"/>
    <col min="1236" max="1236" width="11.3984375" style="1" bestFit="1" customWidth="1"/>
    <col min="1237" max="1237" width="8" style="1" bestFit="1" customWidth="1"/>
    <col min="1238" max="1238" width="7.73046875" style="1" bestFit="1" customWidth="1"/>
    <col min="1239" max="1239" width="8.1328125" style="1" bestFit="1" customWidth="1"/>
    <col min="1240" max="1240" width="9.3984375" style="1" bestFit="1" customWidth="1"/>
    <col min="1241" max="1241" width="8" style="1" bestFit="1" customWidth="1"/>
    <col min="1242" max="1242" width="9.3984375" style="1" bestFit="1" customWidth="1"/>
    <col min="1243" max="1244" width="8" style="1" bestFit="1" customWidth="1"/>
    <col min="1245" max="1245" width="10.73046875" style="1" bestFit="1" customWidth="1"/>
    <col min="1246" max="1247" width="8" style="1" bestFit="1" customWidth="1"/>
    <col min="1248" max="1248" width="10.59765625" style="1" bestFit="1" customWidth="1"/>
    <col min="1249" max="1249" width="8" style="1" bestFit="1" customWidth="1"/>
    <col min="1250" max="1250" width="10.73046875" style="1" bestFit="1" customWidth="1"/>
    <col min="1251" max="1251" width="8" style="1" bestFit="1" customWidth="1"/>
    <col min="1252" max="1252" width="12" style="1" bestFit="1" customWidth="1"/>
    <col min="1253" max="1254" width="11.265625" style="1" bestFit="1" customWidth="1"/>
    <col min="1255" max="1255" width="12" style="1" bestFit="1" customWidth="1"/>
    <col min="1256" max="1257" width="11.265625" style="1" bestFit="1" customWidth="1"/>
    <col min="1258" max="1259" width="6.59765625" style="1" bestFit="1" customWidth="1"/>
    <col min="1260" max="1260" width="12" style="1" bestFit="1" customWidth="1"/>
    <col min="1261" max="1262" width="10.73046875" style="1" bestFit="1" customWidth="1"/>
    <col min="1263" max="1263" width="11.265625" style="1" bestFit="1" customWidth="1"/>
    <col min="1264" max="1264" width="8" style="1" bestFit="1" customWidth="1"/>
    <col min="1265" max="1265" width="6.59765625" style="1" bestFit="1" customWidth="1"/>
    <col min="1266" max="1266" width="10.73046875" style="1" bestFit="1" customWidth="1"/>
    <col min="1267" max="1267" width="10.59765625" style="1" bestFit="1" customWidth="1"/>
    <col min="1268" max="1268" width="8" style="1" bestFit="1" customWidth="1"/>
    <col min="1269" max="1269" width="11.265625" style="1" bestFit="1" customWidth="1"/>
    <col min="1270" max="1270" width="13.265625" style="1" bestFit="1" customWidth="1"/>
    <col min="1271" max="1271" width="11.265625" style="1" bestFit="1" customWidth="1"/>
    <col min="1272" max="1272" width="12" style="1" bestFit="1" customWidth="1"/>
    <col min="1273" max="1273" width="11.265625" style="1" bestFit="1" customWidth="1"/>
    <col min="1274" max="1274" width="11.3984375" style="1" bestFit="1" customWidth="1"/>
    <col min="1275" max="1276" width="12" style="1" bestFit="1" customWidth="1"/>
    <col min="1277" max="1482" width="5.59765625" style="1"/>
    <col min="1483" max="1483" width="7.73046875" style="1" bestFit="1" customWidth="1"/>
    <col min="1484" max="1484" width="13.265625" style="1" bestFit="1" customWidth="1"/>
    <col min="1485" max="1485" width="6.86328125" style="1" bestFit="1" customWidth="1"/>
    <col min="1486" max="1486" width="5.1328125" style="1" bestFit="1" customWidth="1"/>
    <col min="1487" max="1487" width="4.73046875" style="1" bestFit="1" customWidth="1"/>
    <col min="1488" max="1488" width="6.3984375" style="1" bestFit="1" customWidth="1"/>
    <col min="1489" max="1491" width="8" style="1" bestFit="1" customWidth="1"/>
    <col min="1492" max="1492" width="11.3984375" style="1" bestFit="1" customWidth="1"/>
    <col min="1493" max="1493" width="8" style="1" bestFit="1" customWidth="1"/>
    <col min="1494" max="1494" width="7.73046875" style="1" bestFit="1" customWidth="1"/>
    <col min="1495" max="1495" width="8.1328125" style="1" bestFit="1" customWidth="1"/>
    <col min="1496" max="1496" width="9.3984375" style="1" bestFit="1" customWidth="1"/>
    <col min="1497" max="1497" width="8" style="1" bestFit="1" customWidth="1"/>
    <col min="1498" max="1498" width="9.3984375" style="1" bestFit="1" customWidth="1"/>
    <col min="1499" max="1500" width="8" style="1" bestFit="1" customWidth="1"/>
    <col min="1501" max="1501" width="10.73046875" style="1" bestFit="1" customWidth="1"/>
    <col min="1502" max="1503" width="8" style="1" bestFit="1" customWidth="1"/>
    <col min="1504" max="1504" width="10.59765625" style="1" bestFit="1" customWidth="1"/>
    <col min="1505" max="1505" width="8" style="1" bestFit="1" customWidth="1"/>
    <col min="1506" max="1506" width="10.73046875" style="1" bestFit="1" customWidth="1"/>
    <col min="1507" max="1507" width="8" style="1" bestFit="1" customWidth="1"/>
    <col min="1508" max="1508" width="12" style="1" bestFit="1" customWidth="1"/>
    <col min="1509" max="1510" width="11.265625" style="1" bestFit="1" customWidth="1"/>
    <col min="1511" max="1511" width="12" style="1" bestFit="1" customWidth="1"/>
    <col min="1512" max="1513" width="11.265625" style="1" bestFit="1" customWidth="1"/>
    <col min="1514" max="1515" width="6.59765625" style="1" bestFit="1" customWidth="1"/>
    <col min="1516" max="1516" width="12" style="1" bestFit="1" customWidth="1"/>
    <col min="1517" max="1518" width="10.73046875" style="1" bestFit="1" customWidth="1"/>
    <col min="1519" max="1519" width="11.265625" style="1" bestFit="1" customWidth="1"/>
    <col min="1520" max="1520" width="8" style="1" bestFit="1" customWidth="1"/>
    <col min="1521" max="1521" width="6.59765625" style="1" bestFit="1" customWidth="1"/>
    <col min="1522" max="1522" width="10.73046875" style="1" bestFit="1" customWidth="1"/>
    <col min="1523" max="1523" width="10.59765625" style="1" bestFit="1" customWidth="1"/>
    <col min="1524" max="1524" width="8" style="1" bestFit="1" customWidth="1"/>
    <col min="1525" max="1525" width="11.265625" style="1" bestFit="1" customWidth="1"/>
    <col min="1526" max="1526" width="13.265625" style="1" bestFit="1" customWidth="1"/>
    <col min="1527" max="1527" width="11.265625" style="1" bestFit="1" customWidth="1"/>
    <col min="1528" max="1528" width="12" style="1" bestFit="1" customWidth="1"/>
    <col min="1529" max="1529" width="11.265625" style="1" bestFit="1" customWidth="1"/>
    <col min="1530" max="1530" width="11.3984375" style="1" bestFit="1" customWidth="1"/>
    <col min="1531" max="1532" width="12" style="1" bestFit="1" customWidth="1"/>
    <col min="1533" max="1738" width="5.59765625" style="1"/>
    <col min="1739" max="1739" width="7.73046875" style="1" bestFit="1" customWidth="1"/>
    <col min="1740" max="1740" width="13.265625" style="1" bestFit="1" customWidth="1"/>
    <col min="1741" max="1741" width="6.86328125" style="1" bestFit="1" customWidth="1"/>
    <col min="1742" max="1742" width="5.1328125" style="1" bestFit="1" customWidth="1"/>
    <col min="1743" max="1743" width="4.73046875" style="1" bestFit="1" customWidth="1"/>
    <col min="1744" max="1744" width="6.3984375" style="1" bestFit="1" customWidth="1"/>
    <col min="1745" max="1747" width="8" style="1" bestFit="1" customWidth="1"/>
    <col min="1748" max="1748" width="11.3984375" style="1" bestFit="1" customWidth="1"/>
    <col min="1749" max="1749" width="8" style="1" bestFit="1" customWidth="1"/>
    <col min="1750" max="1750" width="7.73046875" style="1" bestFit="1" customWidth="1"/>
    <col min="1751" max="1751" width="8.1328125" style="1" bestFit="1" customWidth="1"/>
    <col min="1752" max="1752" width="9.3984375" style="1" bestFit="1" customWidth="1"/>
    <col min="1753" max="1753" width="8" style="1" bestFit="1" customWidth="1"/>
    <col min="1754" max="1754" width="9.3984375" style="1" bestFit="1" customWidth="1"/>
    <col min="1755" max="1756" width="8" style="1" bestFit="1" customWidth="1"/>
    <col min="1757" max="1757" width="10.73046875" style="1" bestFit="1" customWidth="1"/>
    <col min="1758" max="1759" width="8" style="1" bestFit="1" customWidth="1"/>
    <col min="1760" max="1760" width="10.59765625" style="1" bestFit="1" customWidth="1"/>
    <col min="1761" max="1761" width="8" style="1" bestFit="1" customWidth="1"/>
    <col min="1762" max="1762" width="10.73046875" style="1" bestFit="1" customWidth="1"/>
    <col min="1763" max="1763" width="8" style="1" bestFit="1" customWidth="1"/>
    <col min="1764" max="1764" width="12" style="1" bestFit="1" customWidth="1"/>
    <col min="1765" max="1766" width="11.265625" style="1" bestFit="1" customWidth="1"/>
    <col min="1767" max="1767" width="12" style="1" bestFit="1" customWidth="1"/>
    <col min="1768" max="1769" width="11.265625" style="1" bestFit="1" customWidth="1"/>
    <col min="1770" max="1771" width="6.59765625" style="1" bestFit="1" customWidth="1"/>
    <col min="1772" max="1772" width="12" style="1" bestFit="1" customWidth="1"/>
    <col min="1773" max="1774" width="10.73046875" style="1" bestFit="1" customWidth="1"/>
    <col min="1775" max="1775" width="11.265625" style="1" bestFit="1" customWidth="1"/>
    <col min="1776" max="1776" width="8" style="1" bestFit="1" customWidth="1"/>
    <col min="1777" max="1777" width="6.59765625" style="1" bestFit="1" customWidth="1"/>
    <col min="1778" max="1778" width="10.73046875" style="1" bestFit="1" customWidth="1"/>
    <col min="1779" max="1779" width="10.59765625" style="1" bestFit="1" customWidth="1"/>
    <col min="1780" max="1780" width="8" style="1" bestFit="1" customWidth="1"/>
    <col min="1781" max="1781" width="11.265625" style="1" bestFit="1" customWidth="1"/>
    <col min="1782" max="1782" width="13.265625" style="1" bestFit="1" customWidth="1"/>
    <col min="1783" max="1783" width="11.265625" style="1" bestFit="1" customWidth="1"/>
    <col min="1784" max="1784" width="12" style="1" bestFit="1" customWidth="1"/>
    <col min="1785" max="1785" width="11.265625" style="1" bestFit="1" customWidth="1"/>
    <col min="1786" max="1786" width="11.3984375" style="1" bestFit="1" customWidth="1"/>
    <col min="1787" max="1788" width="12" style="1" bestFit="1" customWidth="1"/>
    <col min="1789" max="1994" width="5.59765625" style="1"/>
    <col min="1995" max="1995" width="7.73046875" style="1" bestFit="1" customWidth="1"/>
    <col min="1996" max="1996" width="13.265625" style="1" bestFit="1" customWidth="1"/>
    <col min="1997" max="1997" width="6.86328125" style="1" bestFit="1" customWidth="1"/>
    <col min="1998" max="1998" width="5.1328125" style="1" bestFit="1" customWidth="1"/>
    <col min="1999" max="1999" width="4.73046875" style="1" bestFit="1" customWidth="1"/>
    <col min="2000" max="2000" width="6.3984375" style="1" bestFit="1" customWidth="1"/>
    <col min="2001" max="2003" width="8" style="1" bestFit="1" customWidth="1"/>
    <col min="2004" max="2004" width="11.3984375" style="1" bestFit="1" customWidth="1"/>
    <col min="2005" max="2005" width="8" style="1" bestFit="1" customWidth="1"/>
    <col min="2006" max="2006" width="7.73046875" style="1" bestFit="1" customWidth="1"/>
    <col min="2007" max="2007" width="8.1328125" style="1" bestFit="1" customWidth="1"/>
    <col min="2008" max="2008" width="9.3984375" style="1" bestFit="1" customWidth="1"/>
    <col min="2009" max="2009" width="8" style="1" bestFit="1" customWidth="1"/>
    <col min="2010" max="2010" width="9.3984375" style="1" bestFit="1" customWidth="1"/>
    <col min="2011" max="2012" width="8" style="1" bestFit="1" customWidth="1"/>
    <col min="2013" max="2013" width="10.73046875" style="1" bestFit="1" customWidth="1"/>
    <col min="2014" max="2015" width="8" style="1" bestFit="1" customWidth="1"/>
    <col min="2016" max="2016" width="10.59765625" style="1" bestFit="1" customWidth="1"/>
    <col min="2017" max="2017" width="8" style="1" bestFit="1" customWidth="1"/>
    <col min="2018" max="2018" width="10.73046875" style="1" bestFit="1" customWidth="1"/>
    <col min="2019" max="2019" width="8" style="1" bestFit="1" customWidth="1"/>
    <col min="2020" max="2020" width="12" style="1" bestFit="1" customWidth="1"/>
    <col min="2021" max="2022" width="11.265625" style="1" bestFit="1" customWidth="1"/>
    <col min="2023" max="2023" width="12" style="1" bestFit="1" customWidth="1"/>
    <col min="2024" max="2025" width="11.265625" style="1" bestFit="1" customWidth="1"/>
    <col min="2026" max="2027" width="6.59765625" style="1" bestFit="1" customWidth="1"/>
    <col min="2028" max="2028" width="12" style="1" bestFit="1" customWidth="1"/>
    <col min="2029" max="2030" width="10.73046875" style="1" bestFit="1" customWidth="1"/>
    <col min="2031" max="2031" width="11.265625" style="1" bestFit="1" customWidth="1"/>
    <col min="2032" max="2032" width="8" style="1" bestFit="1" customWidth="1"/>
    <col min="2033" max="2033" width="6.59765625" style="1" bestFit="1" customWidth="1"/>
    <col min="2034" max="2034" width="10.73046875" style="1" bestFit="1" customWidth="1"/>
    <col min="2035" max="2035" width="10.59765625" style="1" bestFit="1" customWidth="1"/>
    <col min="2036" max="2036" width="8" style="1" bestFit="1" customWidth="1"/>
    <col min="2037" max="2037" width="11.265625" style="1" bestFit="1" customWidth="1"/>
    <col min="2038" max="2038" width="13.265625" style="1" bestFit="1" customWidth="1"/>
    <col min="2039" max="2039" width="11.265625" style="1" bestFit="1" customWidth="1"/>
    <col min="2040" max="2040" width="12" style="1" bestFit="1" customWidth="1"/>
    <col min="2041" max="2041" width="11.265625" style="1" bestFit="1" customWidth="1"/>
    <col min="2042" max="2042" width="11.3984375" style="1" bestFit="1" customWidth="1"/>
    <col min="2043" max="2044" width="12" style="1" bestFit="1" customWidth="1"/>
    <col min="2045" max="2250" width="5.59765625" style="1"/>
    <col min="2251" max="2251" width="7.73046875" style="1" bestFit="1" customWidth="1"/>
    <col min="2252" max="2252" width="13.265625" style="1" bestFit="1" customWidth="1"/>
    <col min="2253" max="2253" width="6.86328125" style="1" bestFit="1" customWidth="1"/>
    <col min="2254" max="2254" width="5.1328125" style="1" bestFit="1" customWidth="1"/>
    <col min="2255" max="2255" width="4.73046875" style="1" bestFit="1" customWidth="1"/>
    <col min="2256" max="2256" width="6.3984375" style="1" bestFit="1" customWidth="1"/>
    <col min="2257" max="2259" width="8" style="1" bestFit="1" customWidth="1"/>
    <col min="2260" max="2260" width="11.3984375" style="1" bestFit="1" customWidth="1"/>
    <col min="2261" max="2261" width="8" style="1" bestFit="1" customWidth="1"/>
    <col min="2262" max="2262" width="7.73046875" style="1" bestFit="1" customWidth="1"/>
    <col min="2263" max="2263" width="8.1328125" style="1" bestFit="1" customWidth="1"/>
    <col min="2264" max="2264" width="9.3984375" style="1" bestFit="1" customWidth="1"/>
    <col min="2265" max="2265" width="8" style="1" bestFit="1" customWidth="1"/>
    <col min="2266" max="2266" width="9.3984375" style="1" bestFit="1" customWidth="1"/>
    <col min="2267" max="2268" width="8" style="1" bestFit="1" customWidth="1"/>
    <col min="2269" max="2269" width="10.73046875" style="1" bestFit="1" customWidth="1"/>
    <col min="2270" max="2271" width="8" style="1" bestFit="1" customWidth="1"/>
    <col min="2272" max="2272" width="10.59765625" style="1" bestFit="1" customWidth="1"/>
    <col min="2273" max="2273" width="8" style="1" bestFit="1" customWidth="1"/>
    <col min="2274" max="2274" width="10.73046875" style="1" bestFit="1" customWidth="1"/>
    <col min="2275" max="2275" width="8" style="1" bestFit="1" customWidth="1"/>
    <col min="2276" max="2276" width="12" style="1" bestFit="1" customWidth="1"/>
    <col min="2277" max="2278" width="11.265625" style="1" bestFit="1" customWidth="1"/>
    <col min="2279" max="2279" width="12" style="1" bestFit="1" customWidth="1"/>
    <col min="2280" max="2281" width="11.265625" style="1" bestFit="1" customWidth="1"/>
    <col min="2282" max="2283" width="6.59765625" style="1" bestFit="1" customWidth="1"/>
    <col min="2284" max="2284" width="12" style="1" bestFit="1" customWidth="1"/>
    <col min="2285" max="2286" width="10.73046875" style="1" bestFit="1" customWidth="1"/>
    <col min="2287" max="2287" width="11.265625" style="1" bestFit="1" customWidth="1"/>
    <col min="2288" max="2288" width="8" style="1" bestFit="1" customWidth="1"/>
    <col min="2289" max="2289" width="6.59765625" style="1" bestFit="1" customWidth="1"/>
    <col min="2290" max="2290" width="10.73046875" style="1" bestFit="1" customWidth="1"/>
    <col min="2291" max="2291" width="10.59765625" style="1" bestFit="1" customWidth="1"/>
    <col min="2292" max="2292" width="8" style="1" bestFit="1" customWidth="1"/>
    <col min="2293" max="2293" width="11.265625" style="1" bestFit="1" customWidth="1"/>
    <col min="2294" max="2294" width="13.265625" style="1" bestFit="1" customWidth="1"/>
    <col min="2295" max="2295" width="11.265625" style="1" bestFit="1" customWidth="1"/>
    <col min="2296" max="2296" width="12" style="1" bestFit="1" customWidth="1"/>
    <col min="2297" max="2297" width="11.265625" style="1" bestFit="1" customWidth="1"/>
    <col min="2298" max="2298" width="11.3984375" style="1" bestFit="1" customWidth="1"/>
    <col min="2299" max="2300" width="12" style="1" bestFit="1" customWidth="1"/>
    <col min="2301" max="2506" width="5.59765625" style="1"/>
    <col min="2507" max="2507" width="7.73046875" style="1" bestFit="1" customWidth="1"/>
    <col min="2508" max="2508" width="13.265625" style="1" bestFit="1" customWidth="1"/>
    <col min="2509" max="2509" width="6.86328125" style="1" bestFit="1" customWidth="1"/>
    <col min="2510" max="2510" width="5.1328125" style="1" bestFit="1" customWidth="1"/>
    <col min="2511" max="2511" width="4.73046875" style="1" bestFit="1" customWidth="1"/>
    <col min="2512" max="2512" width="6.3984375" style="1" bestFit="1" customWidth="1"/>
    <col min="2513" max="2515" width="8" style="1" bestFit="1" customWidth="1"/>
    <col min="2516" max="2516" width="11.3984375" style="1" bestFit="1" customWidth="1"/>
    <col min="2517" max="2517" width="8" style="1" bestFit="1" customWidth="1"/>
    <col min="2518" max="2518" width="7.73046875" style="1" bestFit="1" customWidth="1"/>
    <col min="2519" max="2519" width="8.1328125" style="1" bestFit="1" customWidth="1"/>
    <col min="2520" max="2520" width="9.3984375" style="1" bestFit="1" customWidth="1"/>
    <col min="2521" max="2521" width="8" style="1" bestFit="1" customWidth="1"/>
    <col min="2522" max="2522" width="9.3984375" style="1" bestFit="1" customWidth="1"/>
    <col min="2523" max="2524" width="8" style="1" bestFit="1" customWidth="1"/>
    <col min="2525" max="2525" width="10.73046875" style="1" bestFit="1" customWidth="1"/>
    <col min="2526" max="2527" width="8" style="1" bestFit="1" customWidth="1"/>
    <col min="2528" max="2528" width="10.59765625" style="1" bestFit="1" customWidth="1"/>
    <col min="2529" max="2529" width="8" style="1" bestFit="1" customWidth="1"/>
    <col min="2530" max="2530" width="10.73046875" style="1" bestFit="1" customWidth="1"/>
    <col min="2531" max="2531" width="8" style="1" bestFit="1" customWidth="1"/>
    <col min="2532" max="2532" width="12" style="1" bestFit="1" customWidth="1"/>
    <col min="2533" max="2534" width="11.265625" style="1" bestFit="1" customWidth="1"/>
    <col min="2535" max="2535" width="12" style="1" bestFit="1" customWidth="1"/>
    <col min="2536" max="2537" width="11.265625" style="1" bestFit="1" customWidth="1"/>
    <col min="2538" max="2539" width="6.59765625" style="1" bestFit="1" customWidth="1"/>
    <col min="2540" max="2540" width="12" style="1" bestFit="1" customWidth="1"/>
    <col min="2541" max="2542" width="10.73046875" style="1" bestFit="1" customWidth="1"/>
    <col min="2543" max="2543" width="11.265625" style="1" bestFit="1" customWidth="1"/>
    <col min="2544" max="2544" width="8" style="1" bestFit="1" customWidth="1"/>
    <col min="2545" max="2545" width="6.59765625" style="1" bestFit="1" customWidth="1"/>
    <col min="2546" max="2546" width="10.73046875" style="1" bestFit="1" customWidth="1"/>
    <col min="2547" max="2547" width="10.59765625" style="1" bestFit="1" customWidth="1"/>
    <col min="2548" max="2548" width="8" style="1" bestFit="1" customWidth="1"/>
    <col min="2549" max="2549" width="11.265625" style="1" bestFit="1" customWidth="1"/>
    <col min="2550" max="2550" width="13.265625" style="1" bestFit="1" customWidth="1"/>
    <col min="2551" max="2551" width="11.265625" style="1" bestFit="1" customWidth="1"/>
    <col min="2552" max="2552" width="12" style="1" bestFit="1" customWidth="1"/>
    <col min="2553" max="2553" width="11.265625" style="1" bestFit="1" customWidth="1"/>
    <col min="2554" max="2554" width="11.3984375" style="1" bestFit="1" customWidth="1"/>
    <col min="2555" max="2556" width="12" style="1" bestFit="1" customWidth="1"/>
    <col min="2557" max="2762" width="5.59765625" style="1"/>
    <col min="2763" max="2763" width="7.73046875" style="1" bestFit="1" customWidth="1"/>
    <col min="2764" max="2764" width="13.265625" style="1" bestFit="1" customWidth="1"/>
    <col min="2765" max="2765" width="6.86328125" style="1" bestFit="1" customWidth="1"/>
    <col min="2766" max="2766" width="5.1328125" style="1" bestFit="1" customWidth="1"/>
    <col min="2767" max="2767" width="4.73046875" style="1" bestFit="1" customWidth="1"/>
    <col min="2768" max="2768" width="6.3984375" style="1" bestFit="1" customWidth="1"/>
    <col min="2769" max="2771" width="8" style="1" bestFit="1" customWidth="1"/>
    <col min="2772" max="2772" width="11.3984375" style="1" bestFit="1" customWidth="1"/>
    <col min="2773" max="2773" width="8" style="1" bestFit="1" customWidth="1"/>
    <col min="2774" max="2774" width="7.73046875" style="1" bestFit="1" customWidth="1"/>
    <col min="2775" max="2775" width="8.1328125" style="1" bestFit="1" customWidth="1"/>
    <col min="2776" max="2776" width="9.3984375" style="1" bestFit="1" customWidth="1"/>
    <col min="2777" max="2777" width="8" style="1" bestFit="1" customWidth="1"/>
    <col min="2778" max="2778" width="9.3984375" style="1" bestFit="1" customWidth="1"/>
    <col min="2779" max="2780" width="8" style="1" bestFit="1" customWidth="1"/>
    <col min="2781" max="2781" width="10.73046875" style="1" bestFit="1" customWidth="1"/>
    <col min="2782" max="2783" width="8" style="1" bestFit="1" customWidth="1"/>
    <col min="2784" max="2784" width="10.59765625" style="1" bestFit="1" customWidth="1"/>
    <col min="2785" max="2785" width="8" style="1" bestFit="1" customWidth="1"/>
    <col min="2786" max="2786" width="10.73046875" style="1" bestFit="1" customWidth="1"/>
    <col min="2787" max="2787" width="8" style="1" bestFit="1" customWidth="1"/>
    <col min="2788" max="2788" width="12" style="1" bestFit="1" customWidth="1"/>
    <col min="2789" max="2790" width="11.265625" style="1" bestFit="1" customWidth="1"/>
    <col min="2791" max="2791" width="12" style="1" bestFit="1" customWidth="1"/>
    <col min="2792" max="2793" width="11.265625" style="1" bestFit="1" customWidth="1"/>
    <col min="2794" max="2795" width="6.59765625" style="1" bestFit="1" customWidth="1"/>
    <col min="2796" max="2796" width="12" style="1" bestFit="1" customWidth="1"/>
    <col min="2797" max="2798" width="10.73046875" style="1" bestFit="1" customWidth="1"/>
    <col min="2799" max="2799" width="11.265625" style="1" bestFit="1" customWidth="1"/>
    <col min="2800" max="2800" width="8" style="1" bestFit="1" customWidth="1"/>
    <col min="2801" max="2801" width="6.59765625" style="1" bestFit="1" customWidth="1"/>
    <col min="2802" max="2802" width="10.73046875" style="1" bestFit="1" customWidth="1"/>
    <col min="2803" max="2803" width="10.59765625" style="1" bestFit="1" customWidth="1"/>
    <col min="2804" max="2804" width="8" style="1" bestFit="1" customWidth="1"/>
    <col min="2805" max="2805" width="11.265625" style="1" bestFit="1" customWidth="1"/>
    <col min="2806" max="2806" width="13.265625" style="1" bestFit="1" customWidth="1"/>
    <col min="2807" max="2807" width="11.265625" style="1" bestFit="1" customWidth="1"/>
    <col min="2808" max="2808" width="12" style="1" bestFit="1" customWidth="1"/>
    <col min="2809" max="2809" width="11.265625" style="1" bestFit="1" customWidth="1"/>
    <col min="2810" max="2810" width="11.3984375" style="1" bestFit="1" customWidth="1"/>
    <col min="2811" max="2812" width="12" style="1" bestFit="1" customWidth="1"/>
    <col min="2813" max="3018" width="5.59765625" style="1"/>
    <col min="3019" max="3019" width="7.73046875" style="1" bestFit="1" customWidth="1"/>
    <col min="3020" max="3020" width="13.265625" style="1" bestFit="1" customWidth="1"/>
    <col min="3021" max="3021" width="6.86328125" style="1" bestFit="1" customWidth="1"/>
    <col min="3022" max="3022" width="5.1328125" style="1" bestFit="1" customWidth="1"/>
    <col min="3023" max="3023" width="4.73046875" style="1" bestFit="1" customWidth="1"/>
    <col min="3024" max="3024" width="6.3984375" style="1" bestFit="1" customWidth="1"/>
    <col min="3025" max="3027" width="8" style="1" bestFit="1" customWidth="1"/>
    <col min="3028" max="3028" width="11.3984375" style="1" bestFit="1" customWidth="1"/>
    <col min="3029" max="3029" width="8" style="1" bestFit="1" customWidth="1"/>
    <col min="3030" max="3030" width="7.73046875" style="1" bestFit="1" customWidth="1"/>
    <col min="3031" max="3031" width="8.1328125" style="1" bestFit="1" customWidth="1"/>
    <col min="3032" max="3032" width="9.3984375" style="1" bestFit="1" customWidth="1"/>
    <col min="3033" max="3033" width="8" style="1" bestFit="1" customWidth="1"/>
    <col min="3034" max="3034" width="9.3984375" style="1" bestFit="1" customWidth="1"/>
    <col min="3035" max="3036" width="8" style="1" bestFit="1" customWidth="1"/>
    <col min="3037" max="3037" width="10.73046875" style="1" bestFit="1" customWidth="1"/>
    <col min="3038" max="3039" width="8" style="1" bestFit="1" customWidth="1"/>
    <col min="3040" max="3040" width="10.59765625" style="1" bestFit="1" customWidth="1"/>
    <col min="3041" max="3041" width="8" style="1" bestFit="1" customWidth="1"/>
    <col min="3042" max="3042" width="10.73046875" style="1" bestFit="1" customWidth="1"/>
    <col min="3043" max="3043" width="8" style="1" bestFit="1" customWidth="1"/>
    <col min="3044" max="3044" width="12" style="1" bestFit="1" customWidth="1"/>
    <col min="3045" max="3046" width="11.265625" style="1" bestFit="1" customWidth="1"/>
    <col min="3047" max="3047" width="12" style="1" bestFit="1" customWidth="1"/>
    <col min="3048" max="3049" width="11.265625" style="1" bestFit="1" customWidth="1"/>
    <col min="3050" max="3051" width="6.59765625" style="1" bestFit="1" customWidth="1"/>
    <col min="3052" max="3052" width="12" style="1" bestFit="1" customWidth="1"/>
    <col min="3053" max="3054" width="10.73046875" style="1" bestFit="1" customWidth="1"/>
    <col min="3055" max="3055" width="11.265625" style="1" bestFit="1" customWidth="1"/>
    <col min="3056" max="3056" width="8" style="1" bestFit="1" customWidth="1"/>
    <col min="3057" max="3057" width="6.59765625" style="1" bestFit="1" customWidth="1"/>
    <col min="3058" max="3058" width="10.73046875" style="1" bestFit="1" customWidth="1"/>
    <col min="3059" max="3059" width="10.59765625" style="1" bestFit="1" customWidth="1"/>
    <col min="3060" max="3060" width="8" style="1" bestFit="1" customWidth="1"/>
    <col min="3061" max="3061" width="11.265625" style="1" bestFit="1" customWidth="1"/>
    <col min="3062" max="3062" width="13.265625" style="1" bestFit="1" customWidth="1"/>
    <col min="3063" max="3063" width="11.265625" style="1" bestFit="1" customWidth="1"/>
    <col min="3064" max="3064" width="12" style="1" bestFit="1" customWidth="1"/>
    <col min="3065" max="3065" width="11.265625" style="1" bestFit="1" customWidth="1"/>
    <col min="3066" max="3066" width="11.3984375" style="1" bestFit="1" customWidth="1"/>
    <col min="3067" max="3068" width="12" style="1" bestFit="1" customWidth="1"/>
    <col min="3069" max="3274" width="5.59765625" style="1"/>
    <col min="3275" max="3275" width="7.73046875" style="1" bestFit="1" customWidth="1"/>
    <col min="3276" max="3276" width="13.265625" style="1" bestFit="1" customWidth="1"/>
    <col min="3277" max="3277" width="6.86328125" style="1" bestFit="1" customWidth="1"/>
    <col min="3278" max="3278" width="5.1328125" style="1" bestFit="1" customWidth="1"/>
    <col min="3279" max="3279" width="4.73046875" style="1" bestFit="1" customWidth="1"/>
    <col min="3280" max="3280" width="6.3984375" style="1" bestFit="1" customWidth="1"/>
    <col min="3281" max="3283" width="8" style="1" bestFit="1" customWidth="1"/>
    <col min="3284" max="3284" width="11.3984375" style="1" bestFit="1" customWidth="1"/>
    <col min="3285" max="3285" width="8" style="1" bestFit="1" customWidth="1"/>
    <col min="3286" max="3286" width="7.73046875" style="1" bestFit="1" customWidth="1"/>
    <col min="3287" max="3287" width="8.1328125" style="1" bestFit="1" customWidth="1"/>
    <col min="3288" max="3288" width="9.3984375" style="1" bestFit="1" customWidth="1"/>
    <col min="3289" max="3289" width="8" style="1" bestFit="1" customWidth="1"/>
    <col min="3290" max="3290" width="9.3984375" style="1" bestFit="1" customWidth="1"/>
    <col min="3291" max="3292" width="8" style="1" bestFit="1" customWidth="1"/>
    <col min="3293" max="3293" width="10.73046875" style="1" bestFit="1" customWidth="1"/>
    <col min="3294" max="3295" width="8" style="1" bestFit="1" customWidth="1"/>
    <col min="3296" max="3296" width="10.59765625" style="1" bestFit="1" customWidth="1"/>
    <col min="3297" max="3297" width="8" style="1" bestFit="1" customWidth="1"/>
    <col min="3298" max="3298" width="10.73046875" style="1" bestFit="1" customWidth="1"/>
    <col min="3299" max="3299" width="8" style="1" bestFit="1" customWidth="1"/>
    <col min="3300" max="3300" width="12" style="1" bestFit="1" customWidth="1"/>
    <col min="3301" max="3302" width="11.265625" style="1" bestFit="1" customWidth="1"/>
    <col min="3303" max="3303" width="12" style="1" bestFit="1" customWidth="1"/>
    <col min="3304" max="3305" width="11.265625" style="1" bestFit="1" customWidth="1"/>
    <col min="3306" max="3307" width="6.59765625" style="1" bestFit="1" customWidth="1"/>
    <col min="3308" max="3308" width="12" style="1" bestFit="1" customWidth="1"/>
    <col min="3309" max="3310" width="10.73046875" style="1" bestFit="1" customWidth="1"/>
    <col min="3311" max="3311" width="11.265625" style="1" bestFit="1" customWidth="1"/>
    <col min="3312" max="3312" width="8" style="1" bestFit="1" customWidth="1"/>
    <col min="3313" max="3313" width="6.59765625" style="1" bestFit="1" customWidth="1"/>
    <col min="3314" max="3314" width="10.73046875" style="1" bestFit="1" customWidth="1"/>
    <col min="3315" max="3315" width="10.59765625" style="1" bestFit="1" customWidth="1"/>
    <col min="3316" max="3316" width="8" style="1" bestFit="1" customWidth="1"/>
    <col min="3317" max="3317" width="11.265625" style="1" bestFit="1" customWidth="1"/>
    <col min="3318" max="3318" width="13.265625" style="1" bestFit="1" customWidth="1"/>
    <col min="3319" max="3319" width="11.265625" style="1" bestFit="1" customWidth="1"/>
    <col min="3320" max="3320" width="12" style="1" bestFit="1" customWidth="1"/>
    <col min="3321" max="3321" width="11.265625" style="1" bestFit="1" customWidth="1"/>
    <col min="3322" max="3322" width="11.3984375" style="1" bestFit="1" customWidth="1"/>
    <col min="3323" max="3324" width="12" style="1" bestFit="1" customWidth="1"/>
    <col min="3325" max="3530" width="5.59765625" style="1"/>
    <col min="3531" max="3531" width="7.73046875" style="1" bestFit="1" customWidth="1"/>
    <col min="3532" max="3532" width="13.265625" style="1" bestFit="1" customWidth="1"/>
    <col min="3533" max="3533" width="6.86328125" style="1" bestFit="1" customWidth="1"/>
    <col min="3534" max="3534" width="5.1328125" style="1" bestFit="1" customWidth="1"/>
    <col min="3535" max="3535" width="4.73046875" style="1" bestFit="1" customWidth="1"/>
    <col min="3536" max="3536" width="6.3984375" style="1" bestFit="1" customWidth="1"/>
    <col min="3537" max="3539" width="8" style="1" bestFit="1" customWidth="1"/>
    <col min="3540" max="3540" width="11.3984375" style="1" bestFit="1" customWidth="1"/>
    <col min="3541" max="3541" width="8" style="1" bestFit="1" customWidth="1"/>
    <col min="3542" max="3542" width="7.73046875" style="1" bestFit="1" customWidth="1"/>
    <col min="3543" max="3543" width="8.1328125" style="1" bestFit="1" customWidth="1"/>
    <col min="3544" max="3544" width="9.3984375" style="1" bestFit="1" customWidth="1"/>
    <col min="3545" max="3545" width="8" style="1" bestFit="1" customWidth="1"/>
    <col min="3546" max="3546" width="9.3984375" style="1" bestFit="1" customWidth="1"/>
    <col min="3547" max="3548" width="8" style="1" bestFit="1" customWidth="1"/>
    <col min="3549" max="3549" width="10.73046875" style="1" bestFit="1" customWidth="1"/>
    <col min="3550" max="3551" width="8" style="1" bestFit="1" customWidth="1"/>
    <col min="3552" max="3552" width="10.59765625" style="1" bestFit="1" customWidth="1"/>
    <col min="3553" max="3553" width="8" style="1" bestFit="1" customWidth="1"/>
    <col min="3554" max="3554" width="10.73046875" style="1" bestFit="1" customWidth="1"/>
    <col min="3555" max="3555" width="8" style="1" bestFit="1" customWidth="1"/>
    <col min="3556" max="3556" width="12" style="1" bestFit="1" customWidth="1"/>
    <col min="3557" max="3558" width="11.265625" style="1" bestFit="1" customWidth="1"/>
    <col min="3559" max="3559" width="12" style="1" bestFit="1" customWidth="1"/>
    <col min="3560" max="3561" width="11.265625" style="1" bestFit="1" customWidth="1"/>
    <col min="3562" max="3563" width="6.59765625" style="1" bestFit="1" customWidth="1"/>
    <col min="3564" max="3564" width="12" style="1" bestFit="1" customWidth="1"/>
    <col min="3565" max="3566" width="10.73046875" style="1" bestFit="1" customWidth="1"/>
    <col min="3567" max="3567" width="11.265625" style="1" bestFit="1" customWidth="1"/>
    <col min="3568" max="3568" width="8" style="1" bestFit="1" customWidth="1"/>
    <col min="3569" max="3569" width="6.59765625" style="1" bestFit="1" customWidth="1"/>
    <col min="3570" max="3570" width="10.73046875" style="1" bestFit="1" customWidth="1"/>
    <col min="3571" max="3571" width="10.59765625" style="1" bestFit="1" customWidth="1"/>
    <col min="3572" max="3572" width="8" style="1" bestFit="1" customWidth="1"/>
    <col min="3573" max="3573" width="11.265625" style="1" bestFit="1" customWidth="1"/>
    <col min="3574" max="3574" width="13.265625" style="1" bestFit="1" customWidth="1"/>
    <col min="3575" max="3575" width="11.265625" style="1" bestFit="1" customWidth="1"/>
    <col min="3576" max="3576" width="12" style="1" bestFit="1" customWidth="1"/>
    <col min="3577" max="3577" width="11.265625" style="1" bestFit="1" customWidth="1"/>
    <col min="3578" max="3578" width="11.3984375" style="1" bestFit="1" customWidth="1"/>
    <col min="3579" max="3580" width="12" style="1" bestFit="1" customWidth="1"/>
    <col min="3581" max="3786" width="5.59765625" style="1"/>
    <col min="3787" max="3787" width="7.73046875" style="1" bestFit="1" customWidth="1"/>
    <col min="3788" max="3788" width="13.265625" style="1" bestFit="1" customWidth="1"/>
    <col min="3789" max="3789" width="6.86328125" style="1" bestFit="1" customWidth="1"/>
    <col min="3790" max="3790" width="5.1328125" style="1" bestFit="1" customWidth="1"/>
    <col min="3791" max="3791" width="4.73046875" style="1" bestFit="1" customWidth="1"/>
    <col min="3792" max="3792" width="6.3984375" style="1" bestFit="1" customWidth="1"/>
    <col min="3793" max="3795" width="8" style="1" bestFit="1" customWidth="1"/>
    <col min="3796" max="3796" width="11.3984375" style="1" bestFit="1" customWidth="1"/>
    <col min="3797" max="3797" width="8" style="1" bestFit="1" customWidth="1"/>
    <col min="3798" max="3798" width="7.73046875" style="1" bestFit="1" customWidth="1"/>
    <col min="3799" max="3799" width="8.1328125" style="1" bestFit="1" customWidth="1"/>
    <col min="3800" max="3800" width="9.3984375" style="1" bestFit="1" customWidth="1"/>
    <col min="3801" max="3801" width="8" style="1" bestFit="1" customWidth="1"/>
    <col min="3802" max="3802" width="9.3984375" style="1" bestFit="1" customWidth="1"/>
    <col min="3803" max="3804" width="8" style="1" bestFit="1" customWidth="1"/>
    <col min="3805" max="3805" width="10.73046875" style="1" bestFit="1" customWidth="1"/>
    <col min="3806" max="3807" width="8" style="1" bestFit="1" customWidth="1"/>
    <col min="3808" max="3808" width="10.59765625" style="1" bestFit="1" customWidth="1"/>
    <col min="3809" max="3809" width="8" style="1" bestFit="1" customWidth="1"/>
    <col min="3810" max="3810" width="10.73046875" style="1" bestFit="1" customWidth="1"/>
    <col min="3811" max="3811" width="8" style="1" bestFit="1" customWidth="1"/>
    <col min="3812" max="3812" width="12" style="1" bestFit="1" customWidth="1"/>
    <col min="3813" max="3814" width="11.265625" style="1" bestFit="1" customWidth="1"/>
    <col min="3815" max="3815" width="12" style="1" bestFit="1" customWidth="1"/>
    <col min="3816" max="3817" width="11.265625" style="1" bestFit="1" customWidth="1"/>
    <col min="3818" max="3819" width="6.59765625" style="1" bestFit="1" customWidth="1"/>
    <col min="3820" max="3820" width="12" style="1" bestFit="1" customWidth="1"/>
    <col min="3821" max="3822" width="10.73046875" style="1" bestFit="1" customWidth="1"/>
    <col min="3823" max="3823" width="11.265625" style="1" bestFit="1" customWidth="1"/>
    <col min="3824" max="3824" width="8" style="1" bestFit="1" customWidth="1"/>
    <col min="3825" max="3825" width="6.59765625" style="1" bestFit="1" customWidth="1"/>
    <col min="3826" max="3826" width="10.73046875" style="1" bestFit="1" customWidth="1"/>
    <col min="3827" max="3827" width="10.59765625" style="1" bestFit="1" customWidth="1"/>
    <col min="3828" max="3828" width="8" style="1" bestFit="1" customWidth="1"/>
    <col min="3829" max="3829" width="11.265625" style="1" bestFit="1" customWidth="1"/>
    <col min="3830" max="3830" width="13.265625" style="1" bestFit="1" customWidth="1"/>
    <col min="3831" max="3831" width="11.265625" style="1" bestFit="1" customWidth="1"/>
    <col min="3832" max="3832" width="12" style="1" bestFit="1" customWidth="1"/>
    <col min="3833" max="3833" width="11.265625" style="1" bestFit="1" customWidth="1"/>
    <col min="3834" max="3834" width="11.3984375" style="1" bestFit="1" customWidth="1"/>
    <col min="3835" max="3836" width="12" style="1" bestFit="1" customWidth="1"/>
    <col min="3837" max="4042" width="5.59765625" style="1"/>
    <col min="4043" max="4043" width="7.73046875" style="1" bestFit="1" customWidth="1"/>
    <col min="4044" max="4044" width="13.265625" style="1" bestFit="1" customWidth="1"/>
    <col min="4045" max="4045" width="6.86328125" style="1" bestFit="1" customWidth="1"/>
    <col min="4046" max="4046" width="5.1328125" style="1" bestFit="1" customWidth="1"/>
    <col min="4047" max="4047" width="4.73046875" style="1" bestFit="1" customWidth="1"/>
    <col min="4048" max="4048" width="6.3984375" style="1" bestFit="1" customWidth="1"/>
    <col min="4049" max="4051" width="8" style="1" bestFit="1" customWidth="1"/>
    <col min="4052" max="4052" width="11.3984375" style="1" bestFit="1" customWidth="1"/>
    <col min="4053" max="4053" width="8" style="1" bestFit="1" customWidth="1"/>
    <col min="4054" max="4054" width="7.73046875" style="1" bestFit="1" customWidth="1"/>
    <col min="4055" max="4055" width="8.1328125" style="1" bestFit="1" customWidth="1"/>
    <col min="4056" max="4056" width="9.3984375" style="1" bestFit="1" customWidth="1"/>
    <col min="4057" max="4057" width="8" style="1" bestFit="1" customWidth="1"/>
    <col min="4058" max="4058" width="9.3984375" style="1" bestFit="1" customWidth="1"/>
    <col min="4059" max="4060" width="8" style="1" bestFit="1" customWidth="1"/>
    <col min="4061" max="4061" width="10.73046875" style="1" bestFit="1" customWidth="1"/>
    <col min="4062" max="4063" width="8" style="1" bestFit="1" customWidth="1"/>
    <col min="4064" max="4064" width="10.59765625" style="1" bestFit="1" customWidth="1"/>
    <col min="4065" max="4065" width="8" style="1" bestFit="1" customWidth="1"/>
    <col min="4066" max="4066" width="10.73046875" style="1" bestFit="1" customWidth="1"/>
    <col min="4067" max="4067" width="8" style="1" bestFit="1" customWidth="1"/>
    <col min="4068" max="4068" width="12" style="1" bestFit="1" customWidth="1"/>
    <col min="4069" max="4070" width="11.265625" style="1" bestFit="1" customWidth="1"/>
    <col min="4071" max="4071" width="12" style="1" bestFit="1" customWidth="1"/>
    <col min="4072" max="4073" width="11.265625" style="1" bestFit="1" customWidth="1"/>
    <col min="4074" max="4075" width="6.59765625" style="1" bestFit="1" customWidth="1"/>
    <col min="4076" max="4076" width="12" style="1" bestFit="1" customWidth="1"/>
    <col min="4077" max="4078" width="10.73046875" style="1" bestFit="1" customWidth="1"/>
    <col min="4079" max="4079" width="11.265625" style="1" bestFit="1" customWidth="1"/>
    <col min="4080" max="4080" width="8" style="1" bestFit="1" customWidth="1"/>
    <col min="4081" max="4081" width="6.59765625" style="1" bestFit="1" customWidth="1"/>
    <col min="4082" max="4082" width="10.73046875" style="1" bestFit="1" customWidth="1"/>
    <col min="4083" max="4083" width="10.59765625" style="1" bestFit="1" customWidth="1"/>
    <col min="4084" max="4084" width="8" style="1" bestFit="1" customWidth="1"/>
    <col min="4085" max="4085" width="11.265625" style="1" bestFit="1" customWidth="1"/>
    <col min="4086" max="4086" width="13.265625" style="1" bestFit="1" customWidth="1"/>
    <col min="4087" max="4087" width="11.265625" style="1" bestFit="1" customWidth="1"/>
    <col min="4088" max="4088" width="12" style="1" bestFit="1" customWidth="1"/>
    <col min="4089" max="4089" width="11.265625" style="1" bestFit="1" customWidth="1"/>
    <col min="4090" max="4090" width="11.3984375" style="1" bestFit="1" customWidth="1"/>
    <col min="4091" max="4092" width="12" style="1" bestFit="1" customWidth="1"/>
    <col min="4093" max="4298" width="5.59765625" style="1"/>
    <col min="4299" max="4299" width="7.73046875" style="1" bestFit="1" customWidth="1"/>
    <col min="4300" max="4300" width="13.265625" style="1" bestFit="1" customWidth="1"/>
    <col min="4301" max="4301" width="6.86328125" style="1" bestFit="1" customWidth="1"/>
    <col min="4302" max="4302" width="5.1328125" style="1" bestFit="1" customWidth="1"/>
    <col min="4303" max="4303" width="4.73046875" style="1" bestFit="1" customWidth="1"/>
    <col min="4304" max="4304" width="6.3984375" style="1" bestFit="1" customWidth="1"/>
    <col min="4305" max="4307" width="8" style="1" bestFit="1" customWidth="1"/>
    <col min="4308" max="4308" width="11.3984375" style="1" bestFit="1" customWidth="1"/>
    <col min="4309" max="4309" width="8" style="1" bestFit="1" customWidth="1"/>
    <col min="4310" max="4310" width="7.73046875" style="1" bestFit="1" customWidth="1"/>
    <col min="4311" max="4311" width="8.1328125" style="1" bestFit="1" customWidth="1"/>
    <col min="4312" max="4312" width="9.3984375" style="1" bestFit="1" customWidth="1"/>
    <col min="4313" max="4313" width="8" style="1" bestFit="1" customWidth="1"/>
    <col min="4314" max="4314" width="9.3984375" style="1" bestFit="1" customWidth="1"/>
    <col min="4315" max="4316" width="8" style="1" bestFit="1" customWidth="1"/>
    <col min="4317" max="4317" width="10.73046875" style="1" bestFit="1" customWidth="1"/>
    <col min="4318" max="4319" width="8" style="1" bestFit="1" customWidth="1"/>
    <col min="4320" max="4320" width="10.59765625" style="1" bestFit="1" customWidth="1"/>
    <col min="4321" max="4321" width="8" style="1" bestFit="1" customWidth="1"/>
    <col min="4322" max="4322" width="10.73046875" style="1" bestFit="1" customWidth="1"/>
    <col min="4323" max="4323" width="8" style="1" bestFit="1" customWidth="1"/>
    <col min="4324" max="4324" width="12" style="1" bestFit="1" customWidth="1"/>
    <col min="4325" max="4326" width="11.265625" style="1" bestFit="1" customWidth="1"/>
    <col min="4327" max="4327" width="12" style="1" bestFit="1" customWidth="1"/>
    <col min="4328" max="4329" width="11.265625" style="1" bestFit="1" customWidth="1"/>
    <col min="4330" max="4331" width="6.59765625" style="1" bestFit="1" customWidth="1"/>
    <col min="4332" max="4332" width="12" style="1" bestFit="1" customWidth="1"/>
    <col min="4333" max="4334" width="10.73046875" style="1" bestFit="1" customWidth="1"/>
    <col min="4335" max="4335" width="11.265625" style="1" bestFit="1" customWidth="1"/>
    <col min="4336" max="4336" width="8" style="1" bestFit="1" customWidth="1"/>
    <col min="4337" max="4337" width="6.59765625" style="1" bestFit="1" customWidth="1"/>
    <col min="4338" max="4338" width="10.73046875" style="1" bestFit="1" customWidth="1"/>
    <col min="4339" max="4339" width="10.59765625" style="1" bestFit="1" customWidth="1"/>
    <col min="4340" max="4340" width="8" style="1" bestFit="1" customWidth="1"/>
    <col min="4341" max="4341" width="11.265625" style="1" bestFit="1" customWidth="1"/>
    <col min="4342" max="4342" width="13.265625" style="1" bestFit="1" customWidth="1"/>
    <col min="4343" max="4343" width="11.265625" style="1" bestFit="1" customWidth="1"/>
    <col min="4344" max="4344" width="12" style="1" bestFit="1" customWidth="1"/>
    <col min="4345" max="4345" width="11.265625" style="1" bestFit="1" customWidth="1"/>
    <col min="4346" max="4346" width="11.3984375" style="1" bestFit="1" customWidth="1"/>
    <col min="4347" max="4348" width="12" style="1" bestFit="1" customWidth="1"/>
    <col min="4349" max="4554" width="5.59765625" style="1"/>
    <col min="4555" max="4555" width="7.73046875" style="1" bestFit="1" customWidth="1"/>
    <col min="4556" max="4556" width="13.265625" style="1" bestFit="1" customWidth="1"/>
    <col min="4557" max="4557" width="6.86328125" style="1" bestFit="1" customWidth="1"/>
    <col min="4558" max="4558" width="5.1328125" style="1" bestFit="1" customWidth="1"/>
    <col min="4559" max="4559" width="4.73046875" style="1" bestFit="1" customWidth="1"/>
    <col min="4560" max="4560" width="6.3984375" style="1" bestFit="1" customWidth="1"/>
    <col min="4561" max="4563" width="8" style="1" bestFit="1" customWidth="1"/>
    <col min="4564" max="4564" width="11.3984375" style="1" bestFit="1" customWidth="1"/>
    <col min="4565" max="4565" width="8" style="1" bestFit="1" customWidth="1"/>
    <col min="4566" max="4566" width="7.73046875" style="1" bestFit="1" customWidth="1"/>
    <col min="4567" max="4567" width="8.1328125" style="1" bestFit="1" customWidth="1"/>
    <col min="4568" max="4568" width="9.3984375" style="1" bestFit="1" customWidth="1"/>
    <col min="4569" max="4569" width="8" style="1" bestFit="1" customWidth="1"/>
    <col min="4570" max="4570" width="9.3984375" style="1" bestFit="1" customWidth="1"/>
    <col min="4571" max="4572" width="8" style="1" bestFit="1" customWidth="1"/>
    <col min="4573" max="4573" width="10.73046875" style="1" bestFit="1" customWidth="1"/>
    <col min="4574" max="4575" width="8" style="1" bestFit="1" customWidth="1"/>
    <col min="4576" max="4576" width="10.59765625" style="1" bestFit="1" customWidth="1"/>
    <col min="4577" max="4577" width="8" style="1" bestFit="1" customWidth="1"/>
    <col min="4578" max="4578" width="10.73046875" style="1" bestFit="1" customWidth="1"/>
    <col min="4579" max="4579" width="8" style="1" bestFit="1" customWidth="1"/>
    <col min="4580" max="4580" width="12" style="1" bestFit="1" customWidth="1"/>
    <col min="4581" max="4582" width="11.265625" style="1" bestFit="1" customWidth="1"/>
    <col min="4583" max="4583" width="12" style="1" bestFit="1" customWidth="1"/>
    <col min="4584" max="4585" width="11.265625" style="1" bestFit="1" customWidth="1"/>
    <col min="4586" max="4587" width="6.59765625" style="1" bestFit="1" customWidth="1"/>
    <col min="4588" max="4588" width="12" style="1" bestFit="1" customWidth="1"/>
    <col min="4589" max="4590" width="10.73046875" style="1" bestFit="1" customWidth="1"/>
    <col min="4591" max="4591" width="11.265625" style="1" bestFit="1" customWidth="1"/>
    <col min="4592" max="4592" width="8" style="1" bestFit="1" customWidth="1"/>
    <col min="4593" max="4593" width="6.59765625" style="1" bestFit="1" customWidth="1"/>
    <col min="4594" max="4594" width="10.73046875" style="1" bestFit="1" customWidth="1"/>
    <col min="4595" max="4595" width="10.59765625" style="1" bestFit="1" customWidth="1"/>
    <col min="4596" max="4596" width="8" style="1" bestFit="1" customWidth="1"/>
    <col min="4597" max="4597" width="11.265625" style="1" bestFit="1" customWidth="1"/>
    <col min="4598" max="4598" width="13.265625" style="1" bestFit="1" customWidth="1"/>
    <col min="4599" max="4599" width="11.265625" style="1" bestFit="1" customWidth="1"/>
    <col min="4600" max="4600" width="12" style="1" bestFit="1" customWidth="1"/>
    <col min="4601" max="4601" width="11.265625" style="1" bestFit="1" customWidth="1"/>
    <col min="4602" max="4602" width="11.3984375" style="1" bestFit="1" customWidth="1"/>
    <col min="4603" max="4604" width="12" style="1" bestFit="1" customWidth="1"/>
    <col min="4605" max="4810" width="5.59765625" style="1"/>
    <col min="4811" max="4811" width="7.73046875" style="1" bestFit="1" customWidth="1"/>
    <col min="4812" max="4812" width="13.265625" style="1" bestFit="1" customWidth="1"/>
    <col min="4813" max="4813" width="6.86328125" style="1" bestFit="1" customWidth="1"/>
    <col min="4814" max="4814" width="5.1328125" style="1" bestFit="1" customWidth="1"/>
    <col min="4815" max="4815" width="4.73046875" style="1" bestFit="1" customWidth="1"/>
    <col min="4816" max="4816" width="6.3984375" style="1" bestFit="1" customWidth="1"/>
    <col min="4817" max="4819" width="8" style="1" bestFit="1" customWidth="1"/>
    <col min="4820" max="4820" width="11.3984375" style="1" bestFit="1" customWidth="1"/>
    <col min="4821" max="4821" width="8" style="1" bestFit="1" customWidth="1"/>
    <col min="4822" max="4822" width="7.73046875" style="1" bestFit="1" customWidth="1"/>
    <col min="4823" max="4823" width="8.1328125" style="1" bestFit="1" customWidth="1"/>
    <col min="4824" max="4824" width="9.3984375" style="1" bestFit="1" customWidth="1"/>
    <col min="4825" max="4825" width="8" style="1" bestFit="1" customWidth="1"/>
    <col min="4826" max="4826" width="9.3984375" style="1" bestFit="1" customWidth="1"/>
    <col min="4827" max="4828" width="8" style="1" bestFit="1" customWidth="1"/>
    <col min="4829" max="4829" width="10.73046875" style="1" bestFit="1" customWidth="1"/>
    <col min="4830" max="4831" width="8" style="1" bestFit="1" customWidth="1"/>
    <col min="4832" max="4832" width="10.59765625" style="1" bestFit="1" customWidth="1"/>
    <col min="4833" max="4833" width="8" style="1" bestFit="1" customWidth="1"/>
    <col min="4834" max="4834" width="10.73046875" style="1" bestFit="1" customWidth="1"/>
    <col min="4835" max="4835" width="8" style="1" bestFit="1" customWidth="1"/>
    <col min="4836" max="4836" width="12" style="1" bestFit="1" customWidth="1"/>
    <col min="4837" max="4838" width="11.265625" style="1" bestFit="1" customWidth="1"/>
    <col min="4839" max="4839" width="12" style="1" bestFit="1" customWidth="1"/>
    <col min="4840" max="4841" width="11.265625" style="1" bestFit="1" customWidth="1"/>
    <col min="4842" max="4843" width="6.59765625" style="1" bestFit="1" customWidth="1"/>
    <col min="4844" max="4844" width="12" style="1" bestFit="1" customWidth="1"/>
    <col min="4845" max="4846" width="10.73046875" style="1" bestFit="1" customWidth="1"/>
    <col min="4847" max="4847" width="11.265625" style="1" bestFit="1" customWidth="1"/>
    <col min="4848" max="4848" width="8" style="1" bestFit="1" customWidth="1"/>
    <col min="4849" max="4849" width="6.59765625" style="1" bestFit="1" customWidth="1"/>
    <col min="4850" max="4850" width="10.73046875" style="1" bestFit="1" customWidth="1"/>
    <col min="4851" max="4851" width="10.59765625" style="1" bestFit="1" customWidth="1"/>
    <col min="4852" max="4852" width="8" style="1" bestFit="1" customWidth="1"/>
    <col min="4853" max="4853" width="11.265625" style="1" bestFit="1" customWidth="1"/>
    <col min="4854" max="4854" width="13.265625" style="1" bestFit="1" customWidth="1"/>
    <col min="4855" max="4855" width="11.265625" style="1" bestFit="1" customWidth="1"/>
    <col min="4856" max="4856" width="12" style="1" bestFit="1" customWidth="1"/>
    <col min="4857" max="4857" width="11.265625" style="1" bestFit="1" customWidth="1"/>
    <col min="4858" max="4858" width="11.3984375" style="1" bestFit="1" customWidth="1"/>
    <col min="4859" max="4860" width="12" style="1" bestFit="1" customWidth="1"/>
    <col min="4861" max="5066" width="5.59765625" style="1"/>
    <col min="5067" max="5067" width="7.73046875" style="1" bestFit="1" customWidth="1"/>
    <col min="5068" max="5068" width="13.265625" style="1" bestFit="1" customWidth="1"/>
    <col min="5069" max="5069" width="6.86328125" style="1" bestFit="1" customWidth="1"/>
    <col min="5070" max="5070" width="5.1328125" style="1" bestFit="1" customWidth="1"/>
    <col min="5071" max="5071" width="4.73046875" style="1" bestFit="1" customWidth="1"/>
    <col min="5072" max="5072" width="6.3984375" style="1" bestFit="1" customWidth="1"/>
    <col min="5073" max="5075" width="8" style="1" bestFit="1" customWidth="1"/>
    <col min="5076" max="5076" width="11.3984375" style="1" bestFit="1" customWidth="1"/>
    <col min="5077" max="5077" width="8" style="1" bestFit="1" customWidth="1"/>
    <col min="5078" max="5078" width="7.73046875" style="1" bestFit="1" customWidth="1"/>
    <col min="5079" max="5079" width="8.1328125" style="1" bestFit="1" customWidth="1"/>
    <col min="5080" max="5080" width="9.3984375" style="1" bestFit="1" customWidth="1"/>
    <col min="5081" max="5081" width="8" style="1" bestFit="1" customWidth="1"/>
    <col min="5082" max="5082" width="9.3984375" style="1" bestFit="1" customWidth="1"/>
    <col min="5083" max="5084" width="8" style="1" bestFit="1" customWidth="1"/>
    <col min="5085" max="5085" width="10.73046875" style="1" bestFit="1" customWidth="1"/>
    <col min="5086" max="5087" width="8" style="1" bestFit="1" customWidth="1"/>
    <col min="5088" max="5088" width="10.59765625" style="1" bestFit="1" customWidth="1"/>
    <col min="5089" max="5089" width="8" style="1" bestFit="1" customWidth="1"/>
    <col min="5090" max="5090" width="10.73046875" style="1" bestFit="1" customWidth="1"/>
    <col min="5091" max="5091" width="8" style="1" bestFit="1" customWidth="1"/>
    <col min="5092" max="5092" width="12" style="1" bestFit="1" customWidth="1"/>
    <col min="5093" max="5094" width="11.265625" style="1" bestFit="1" customWidth="1"/>
    <col min="5095" max="5095" width="12" style="1" bestFit="1" customWidth="1"/>
    <col min="5096" max="5097" width="11.265625" style="1" bestFit="1" customWidth="1"/>
    <col min="5098" max="5099" width="6.59765625" style="1" bestFit="1" customWidth="1"/>
    <col min="5100" max="5100" width="12" style="1" bestFit="1" customWidth="1"/>
    <col min="5101" max="5102" width="10.73046875" style="1" bestFit="1" customWidth="1"/>
    <col min="5103" max="5103" width="11.265625" style="1" bestFit="1" customWidth="1"/>
    <col min="5104" max="5104" width="8" style="1" bestFit="1" customWidth="1"/>
    <col min="5105" max="5105" width="6.59765625" style="1" bestFit="1" customWidth="1"/>
    <col min="5106" max="5106" width="10.73046875" style="1" bestFit="1" customWidth="1"/>
    <col min="5107" max="5107" width="10.59765625" style="1" bestFit="1" customWidth="1"/>
    <col min="5108" max="5108" width="8" style="1" bestFit="1" customWidth="1"/>
    <col min="5109" max="5109" width="11.265625" style="1" bestFit="1" customWidth="1"/>
    <col min="5110" max="5110" width="13.265625" style="1" bestFit="1" customWidth="1"/>
    <col min="5111" max="5111" width="11.265625" style="1" bestFit="1" customWidth="1"/>
    <col min="5112" max="5112" width="12" style="1" bestFit="1" customWidth="1"/>
    <col min="5113" max="5113" width="11.265625" style="1" bestFit="1" customWidth="1"/>
    <col min="5114" max="5114" width="11.3984375" style="1" bestFit="1" customWidth="1"/>
    <col min="5115" max="5116" width="12" style="1" bestFit="1" customWidth="1"/>
    <col min="5117" max="5322" width="5.59765625" style="1"/>
    <col min="5323" max="5323" width="7.73046875" style="1" bestFit="1" customWidth="1"/>
    <col min="5324" max="5324" width="13.265625" style="1" bestFit="1" customWidth="1"/>
    <col min="5325" max="5325" width="6.86328125" style="1" bestFit="1" customWidth="1"/>
    <col min="5326" max="5326" width="5.1328125" style="1" bestFit="1" customWidth="1"/>
    <col min="5327" max="5327" width="4.73046875" style="1" bestFit="1" customWidth="1"/>
    <col min="5328" max="5328" width="6.3984375" style="1" bestFit="1" customWidth="1"/>
    <col min="5329" max="5331" width="8" style="1" bestFit="1" customWidth="1"/>
    <col min="5332" max="5332" width="11.3984375" style="1" bestFit="1" customWidth="1"/>
    <col min="5333" max="5333" width="8" style="1" bestFit="1" customWidth="1"/>
    <col min="5334" max="5334" width="7.73046875" style="1" bestFit="1" customWidth="1"/>
    <col min="5335" max="5335" width="8.1328125" style="1" bestFit="1" customWidth="1"/>
    <col min="5336" max="5336" width="9.3984375" style="1" bestFit="1" customWidth="1"/>
    <col min="5337" max="5337" width="8" style="1" bestFit="1" customWidth="1"/>
    <col min="5338" max="5338" width="9.3984375" style="1" bestFit="1" customWidth="1"/>
    <col min="5339" max="5340" width="8" style="1" bestFit="1" customWidth="1"/>
    <col min="5341" max="5341" width="10.73046875" style="1" bestFit="1" customWidth="1"/>
    <col min="5342" max="5343" width="8" style="1" bestFit="1" customWidth="1"/>
    <col min="5344" max="5344" width="10.59765625" style="1" bestFit="1" customWidth="1"/>
    <col min="5345" max="5345" width="8" style="1" bestFit="1" customWidth="1"/>
    <col min="5346" max="5346" width="10.73046875" style="1" bestFit="1" customWidth="1"/>
    <col min="5347" max="5347" width="8" style="1" bestFit="1" customWidth="1"/>
    <col min="5348" max="5348" width="12" style="1" bestFit="1" customWidth="1"/>
    <col min="5349" max="5350" width="11.265625" style="1" bestFit="1" customWidth="1"/>
    <col min="5351" max="5351" width="12" style="1" bestFit="1" customWidth="1"/>
    <col min="5352" max="5353" width="11.265625" style="1" bestFit="1" customWidth="1"/>
    <col min="5354" max="5355" width="6.59765625" style="1" bestFit="1" customWidth="1"/>
    <col min="5356" max="5356" width="12" style="1" bestFit="1" customWidth="1"/>
    <col min="5357" max="5358" width="10.73046875" style="1" bestFit="1" customWidth="1"/>
    <col min="5359" max="5359" width="11.265625" style="1" bestFit="1" customWidth="1"/>
    <col min="5360" max="5360" width="8" style="1" bestFit="1" customWidth="1"/>
    <col min="5361" max="5361" width="6.59765625" style="1" bestFit="1" customWidth="1"/>
    <col min="5362" max="5362" width="10.73046875" style="1" bestFit="1" customWidth="1"/>
    <col min="5363" max="5363" width="10.59765625" style="1" bestFit="1" customWidth="1"/>
    <col min="5364" max="5364" width="8" style="1" bestFit="1" customWidth="1"/>
    <col min="5365" max="5365" width="11.265625" style="1" bestFit="1" customWidth="1"/>
    <col min="5366" max="5366" width="13.265625" style="1" bestFit="1" customWidth="1"/>
    <col min="5367" max="5367" width="11.265625" style="1" bestFit="1" customWidth="1"/>
    <col min="5368" max="5368" width="12" style="1" bestFit="1" customWidth="1"/>
    <col min="5369" max="5369" width="11.265625" style="1" bestFit="1" customWidth="1"/>
    <col min="5370" max="5370" width="11.3984375" style="1" bestFit="1" customWidth="1"/>
    <col min="5371" max="5372" width="12" style="1" bestFit="1" customWidth="1"/>
    <col min="5373" max="5578" width="5.59765625" style="1"/>
    <col min="5579" max="5579" width="7.73046875" style="1" bestFit="1" customWidth="1"/>
    <col min="5580" max="5580" width="13.265625" style="1" bestFit="1" customWidth="1"/>
    <col min="5581" max="5581" width="6.86328125" style="1" bestFit="1" customWidth="1"/>
    <col min="5582" max="5582" width="5.1328125" style="1" bestFit="1" customWidth="1"/>
    <col min="5583" max="5583" width="4.73046875" style="1" bestFit="1" customWidth="1"/>
    <col min="5584" max="5584" width="6.3984375" style="1" bestFit="1" customWidth="1"/>
    <col min="5585" max="5587" width="8" style="1" bestFit="1" customWidth="1"/>
    <col min="5588" max="5588" width="11.3984375" style="1" bestFit="1" customWidth="1"/>
    <col min="5589" max="5589" width="8" style="1" bestFit="1" customWidth="1"/>
    <col min="5590" max="5590" width="7.73046875" style="1" bestFit="1" customWidth="1"/>
    <col min="5591" max="5591" width="8.1328125" style="1" bestFit="1" customWidth="1"/>
    <col min="5592" max="5592" width="9.3984375" style="1" bestFit="1" customWidth="1"/>
    <col min="5593" max="5593" width="8" style="1" bestFit="1" customWidth="1"/>
    <col min="5594" max="5594" width="9.3984375" style="1" bestFit="1" customWidth="1"/>
    <col min="5595" max="5596" width="8" style="1" bestFit="1" customWidth="1"/>
    <col min="5597" max="5597" width="10.73046875" style="1" bestFit="1" customWidth="1"/>
    <col min="5598" max="5599" width="8" style="1" bestFit="1" customWidth="1"/>
    <col min="5600" max="5600" width="10.59765625" style="1" bestFit="1" customWidth="1"/>
    <col min="5601" max="5601" width="8" style="1" bestFit="1" customWidth="1"/>
    <col min="5602" max="5602" width="10.73046875" style="1" bestFit="1" customWidth="1"/>
    <col min="5603" max="5603" width="8" style="1" bestFit="1" customWidth="1"/>
    <col min="5604" max="5604" width="12" style="1" bestFit="1" customWidth="1"/>
    <col min="5605" max="5606" width="11.265625" style="1" bestFit="1" customWidth="1"/>
    <col min="5607" max="5607" width="12" style="1" bestFit="1" customWidth="1"/>
    <col min="5608" max="5609" width="11.265625" style="1" bestFit="1" customWidth="1"/>
    <col min="5610" max="5611" width="6.59765625" style="1" bestFit="1" customWidth="1"/>
    <col min="5612" max="5612" width="12" style="1" bestFit="1" customWidth="1"/>
    <col min="5613" max="5614" width="10.73046875" style="1" bestFit="1" customWidth="1"/>
    <col min="5615" max="5615" width="11.265625" style="1" bestFit="1" customWidth="1"/>
    <col min="5616" max="5616" width="8" style="1" bestFit="1" customWidth="1"/>
    <col min="5617" max="5617" width="6.59765625" style="1" bestFit="1" customWidth="1"/>
    <col min="5618" max="5618" width="10.73046875" style="1" bestFit="1" customWidth="1"/>
    <col min="5619" max="5619" width="10.59765625" style="1" bestFit="1" customWidth="1"/>
    <col min="5620" max="5620" width="8" style="1" bestFit="1" customWidth="1"/>
    <col min="5621" max="5621" width="11.265625" style="1" bestFit="1" customWidth="1"/>
    <col min="5622" max="5622" width="13.265625" style="1" bestFit="1" customWidth="1"/>
    <col min="5623" max="5623" width="11.265625" style="1" bestFit="1" customWidth="1"/>
    <col min="5624" max="5624" width="12" style="1" bestFit="1" customWidth="1"/>
    <col min="5625" max="5625" width="11.265625" style="1" bestFit="1" customWidth="1"/>
    <col min="5626" max="5626" width="11.3984375" style="1" bestFit="1" customWidth="1"/>
    <col min="5627" max="5628" width="12" style="1" bestFit="1" customWidth="1"/>
    <col min="5629" max="5834" width="5.59765625" style="1"/>
    <col min="5835" max="5835" width="7.73046875" style="1" bestFit="1" customWidth="1"/>
    <col min="5836" max="5836" width="13.265625" style="1" bestFit="1" customWidth="1"/>
    <col min="5837" max="5837" width="6.86328125" style="1" bestFit="1" customWidth="1"/>
    <col min="5838" max="5838" width="5.1328125" style="1" bestFit="1" customWidth="1"/>
    <col min="5839" max="5839" width="4.73046875" style="1" bestFit="1" customWidth="1"/>
    <col min="5840" max="5840" width="6.3984375" style="1" bestFit="1" customWidth="1"/>
    <col min="5841" max="5843" width="8" style="1" bestFit="1" customWidth="1"/>
    <col min="5844" max="5844" width="11.3984375" style="1" bestFit="1" customWidth="1"/>
    <col min="5845" max="5845" width="8" style="1" bestFit="1" customWidth="1"/>
    <col min="5846" max="5846" width="7.73046875" style="1" bestFit="1" customWidth="1"/>
    <col min="5847" max="5847" width="8.1328125" style="1" bestFit="1" customWidth="1"/>
    <col min="5848" max="5848" width="9.3984375" style="1" bestFit="1" customWidth="1"/>
    <col min="5849" max="5849" width="8" style="1" bestFit="1" customWidth="1"/>
    <col min="5850" max="5850" width="9.3984375" style="1" bestFit="1" customWidth="1"/>
    <col min="5851" max="5852" width="8" style="1" bestFit="1" customWidth="1"/>
    <col min="5853" max="5853" width="10.73046875" style="1" bestFit="1" customWidth="1"/>
    <col min="5854" max="5855" width="8" style="1" bestFit="1" customWidth="1"/>
    <col min="5856" max="5856" width="10.59765625" style="1" bestFit="1" customWidth="1"/>
    <col min="5857" max="5857" width="8" style="1" bestFit="1" customWidth="1"/>
    <col min="5858" max="5858" width="10.73046875" style="1" bestFit="1" customWidth="1"/>
    <col min="5859" max="5859" width="8" style="1" bestFit="1" customWidth="1"/>
    <col min="5860" max="5860" width="12" style="1" bestFit="1" customWidth="1"/>
    <col min="5861" max="5862" width="11.265625" style="1" bestFit="1" customWidth="1"/>
    <col min="5863" max="5863" width="12" style="1" bestFit="1" customWidth="1"/>
    <col min="5864" max="5865" width="11.265625" style="1" bestFit="1" customWidth="1"/>
    <col min="5866" max="5867" width="6.59765625" style="1" bestFit="1" customWidth="1"/>
    <col min="5868" max="5868" width="12" style="1" bestFit="1" customWidth="1"/>
    <col min="5869" max="5870" width="10.73046875" style="1" bestFit="1" customWidth="1"/>
    <col min="5871" max="5871" width="11.265625" style="1" bestFit="1" customWidth="1"/>
    <col min="5872" max="5872" width="8" style="1" bestFit="1" customWidth="1"/>
    <col min="5873" max="5873" width="6.59765625" style="1" bestFit="1" customWidth="1"/>
    <col min="5874" max="5874" width="10.73046875" style="1" bestFit="1" customWidth="1"/>
    <col min="5875" max="5875" width="10.59765625" style="1" bestFit="1" customWidth="1"/>
    <col min="5876" max="5876" width="8" style="1" bestFit="1" customWidth="1"/>
    <col min="5877" max="5877" width="11.265625" style="1" bestFit="1" customWidth="1"/>
    <col min="5878" max="5878" width="13.265625" style="1" bestFit="1" customWidth="1"/>
    <col min="5879" max="5879" width="11.265625" style="1" bestFit="1" customWidth="1"/>
    <col min="5880" max="5880" width="12" style="1" bestFit="1" customWidth="1"/>
    <col min="5881" max="5881" width="11.265625" style="1" bestFit="1" customWidth="1"/>
    <col min="5882" max="5882" width="11.3984375" style="1" bestFit="1" customWidth="1"/>
    <col min="5883" max="5884" width="12" style="1" bestFit="1" customWidth="1"/>
    <col min="5885" max="6090" width="5.59765625" style="1"/>
    <col min="6091" max="6091" width="7.73046875" style="1" bestFit="1" customWidth="1"/>
    <col min="6092" max="6092" width="13.265625" style="1" bestFit="1" customWidth="1"/>
    <col min="6093" max="6093" width="6.86328125" style="1" bestFit="1" customWidth="1"/>
    <col min="6094" max="6094" width="5.1328125" style="1" bestFit="1" customWidth="1"/>
    <col min="6095" max="6095" width="4.73046875" style="1" bestFit="1" customWidth="1"/>
    <col min="6096" max="6096" width="6.3984375" style="1" bestFit="1" customWidth="1"/>
    <col min="6097" max="6099" width="8" style="1" bestFit="1" customWidth="1"/>
    <col min="6100" max="6100" width="11.3984375" style="1" bestFit="1" customWidth="1"/>
    <col min="6101" max="6101" width="8" style="1" bestFit="1" customWidth="1"/>
    <col min="6102" max="6102" width="7.73046875" style="1" bestFit="1" customWidth="1"/>
    <col min="6103" max="6103" width="8.1328125" style="1" bestFit="1" customWidth="1"/>
    <col min="6104" max="6104" width="9.3984375" style="1" bestFit="1" customWidth="1"/>
    <col min="6105" max="6105" width="8" style="1" bestFit="1" customWidth="1"/>
    <col min="6106" max="6106" width="9.3984375" style="1" bestFit="1" customWidth="1"/>
    <col min="6107" max="6108" width="8" style="1" bestFit="1" customWidth="1"/>
    <col min="6109" max="6109" width="10.73046875" style="1" bestFit="1" customWidth="1"/>
    <col min="6110" max="6111" width="8" style="1" bestFit="1" customWidth="1"/>
    <col min="6112" max="6112" width="10.59765625" style="1" bestFit="1" customWidth="1"/>
    <col min="6113" max="6113" width="8" style="1" bestFit="1" customWidth="1"/>
    <col min="6114" max="6114" width="10.73046875" style="1" bestFit="1" customWidth="1"/>
    <col min="6115" max="6115" width="8" style="1" bestFit="1" customWidth="1"/>
    <col min="6116" max="6116" width="12" style="1" bestFit="1" customWidth="1"/>
    <col min="6117" max="6118" width="11.265625" style="1" bestFit="1" customWidth="1"/>
    <col min="6119" max="6119" width="12" style="1" bestFit="1" customWidth="1"/>
    <col min="6120" max="6121" width="11.265625" style="1" bestFit="1" customWidth="1"/>
    <col min="6122" max="6123" width="6.59765625" style="1" bestFit="1" customWidth="1"/>
    <col min="6124" max="6124" width="12" style="1" bestFit="1" customWidth="1"/>
    <col min="6125" max="6126" width="10.73046875" style="1" bestFit="1" customWidth="1"/>
    <col min="6127" max="6127" width="11.265625" style="1" bestFit="1" customWidth="1"/>
    <col min="6128" max="6128" width="8" style="1" bestFit="1" customWidth="1"/>
    <col min="6129" max="6129" width="6.59765625" style="1" bestFit="1" customWidth="1"/>
    <col min="6130" max="6130" width="10.73046875" style="1" bestFit="1" customWidth="1"/>
    <col min="6131" max="6131" width="10.59765625" style="1" bestFit="1" customWidth="1"/>
    <col min="6132" max="6132" width="8" style="1" bestFit="1" customWidth="1"/>
    <col min="6133" max="6133" width="11.265625" style="1" bestFit="1" customWidth="1"/>
    <col min="6134" max="6134" width="13.265625" style="1" bestFit="1" customWidth="1"/>
    <col min="6135" max="6135" width="11.265625" style="1" bestFit="1" customWidth="1"/>
    <col min="6136" max="6136" width="12" style="1" bestFit="1" customWidth="1"/>
    <col min="6137" max="6137" width="11.265625" style="1" bestFit="1" customWidth="1"/>
    <col min="6138" max="6138" width="11.3984375" style="1" bestFit="1" customWidth="1"/>
    <col min="6139" max="6140" width="12" style="1" bestFit="1" customWidth="1"/>
    <col min="6141" max="6346" width="5.59765625" style="1"/>
    <col min="6347" max="6347" width="7.73046875" style="1" bestFit="1" customWidth="1"/>
    <col min="6348" max="6348" width="13.265625" style="1" bestFit="1" customWidth="1"/>
    <col min="6349" max="6349" width="6.86328125" style="1" bestFit="1" customWidth="1"/>
    <col min="6350" max="6350" width="5.1328125" style="1" bestFit="1" customWidth="1"/>
    <col min="6351" max="6351" width="4.73046875" style="1" bestFit="1" customWidth="1"/>
    <col min="6352" max="6352" width="6.3984375" style="1" bestFit="1" customWidth="1"/>
    <col min="6353" max="6355" width="8" style="1" bestFit="1" customWidth="1"/>
    <col min="6356" max="6356" width="11.3984375" style="1" bestFit="1" customWidth="1"/>
    <col min="6357" max="6357" width="8" style="1" bestFit="1" customWidth="1"/>
    <col min="6358" max="6358" width="7.73046875" style="1" bestFit="1" customWidth="1"/>
    <col min="6359" max="6359" width="8.1328125" style="1" bestFit="1" customWidth="1"/>
    <col min="6360" max="6360" width="9.3984375" style="1" bestFit="1" customWidth="1"/>
    <col min="6361" max="6361" width="8" style="1" bestFit="1" customWidth="1"/>
    <col min="6362" max="6362" width="9.3984375" style="1" bestFit="1" customWidth="1"/>
    <col min="6363" max="6364" width="8" style="1" bestFit="1" customWidth="1"/>
    <col min="6365" max="6365" width="10.73046875" style="1" bestFit="1" customWidth="1"/>
    <col min="6366" max="6367" width="8" style="1" bestFit="1" customWidth="1"/>
    <col min="6368" max="6368" width="10.59765625" style="1" bestFit="1" customWidth="1"/>
    <col min="6369" max="6369" width="8" style="1" bestFit="1" customWidth="1"/>
    <col min="6370" max="6370" width="10.73046875" style="1" bestFit="1" customWidth="1"/>
    <col min="6371" max="6371" width="8" style="1" bestFit="1" customWidth="1"/>
    <col min="6372" max="6372" width="12" style="1" bestFit="1" customWidth="1"/>
    <col min="6373" max="6374" width="11.265625" style="1" bestFit="1" customWidth="1"/>
    <col min="6375" max="6375" width="12" style="1" bestFit="1" customWidth="1"/>
    <col min="6376" max="6377" width="11.265625" style="1" bestFit="1" customWidth="1"/>
    <col min="6378" max="6379" width="6.59765625" style="1" bestFit="1" customWidth="1"/>
    <col min="6380" max="6380" width="12" style="1" bestFit="1" customWidth="1"/>
    <col min="6381" max="6382" width="10.73046875" style="1" bestFit="1" customWidth="1"/>
    <col min="6383" max="6383" width="11.265625" style="1" bestFit="1" customWidth="1"/>
    <col min="6384" max="6384" width="8" style="1" bestFit="1" customWidth="1"/>
    <col min="6385" max="6385" width="6.59765625" style="1" bestFit="1" customWidth="1"/>
    <col min="6386" max="6386" width="10.73046875" style="1" bestFit="1" customWidth="1"/>
    <col min="6387" max="6387" width="10.59765625" style="1" bestFit="1" customWidth="1"/>
    <col min="6388" max="6388" width="8" style="1" bestFit="1" customWidth="1"/>
    <col min="6389" max="6389" width="11.265625" style="1" bestFit="1" customWidth="1"/>
    <col min="6390" max="6390" width="13.265625" style="1" bestFit="1" customWidth="1"/>
    <col min="6391" max="6391" width="11.265625" style="1" bestFit="1" customWidth="1"/>
    <col min="6392" max="6392" width="12" style="1" bestFit="1" customWidth="1"/>
    <col min="6393" max="6393" width="11.265625" style="1" bestFit="1" customWidth="1"/>
    <col min="6394" max="6394" width="11.3984375" style="1" bestFit="1" customWidth="1"/>
    <col min="6395" max="6396" width="12" style="1" bestFit="1" customWidth="1"/>
    <col min="6397" max="6602" width="5.59765625" style="1"/>
    <col min="6603" max="6603" width="7.73046875" style="1" bestFit="1" customWidth="1"/>
    <col min="6604" max="6604" width="13.265625" style="1" bestFit="1" customWidth="1"/>
    <col min="6605" max="6605" width="6.86328125" style="1" bestFit="1" customWidth="1"/>
    <col min="6606" max="6606" width="5.1328125" style="1" bestFit="1" customWidth="1"/>
    <col min="6607" max="6607" width="4.73046875" style="1" bestFit="1" customWidth="1"/>
    <col min="6608" max="6608" width="6.3984375" style="1" bestFit="1" customWidth="1"/>
    <col min="6609" max="6611" width="8" style="1" bestFit="1" customWidth="1"/>
    <col min="6612" max="6612" width="11.3984375" style="1" bestFit="1" customWidth="1"/>
    <col min="6613" max="6613" width="8" style="1" bestFit="1" customWidth="1"/>
    <col min="6614" max="6614" width="7.73046875" style="1" bestFit="1" customWidth="1"/>
    <col min="6615" max="6615" width="8.1328125" style="1" bestFit="1" customWidth="1"/>
    <col min="6616" max="6616" width="9.3984375" style="1" bestFit="1" customWidth="1"/>
    <col min="6617" max="6617" width="8" style="1" bestFit="1" customWidth="1"/>
    <col min="6618" max="6618" width="9.3984375" style="1" bestFit="1" customWidth="1"/>
    <col min="6619" max="6620" width="8" style="1" bestFit="1" customWidth="1"/>
    <col min="6621" max="6621" width="10.73046875" style="1" bestFit="1" customWidth="1"/>
    <col min="6622" max="6623" width="8" style="1" bestFit="1" customWidth="1"/>
    <col min="6624" max="6624" width="10.59765625" style="1" bestFit="1" customWidth="1"/>
    <col min="6625" max="6625" width="8" style="1" bestFit="1" customWidth="1"/>
    <col min="6626" max="6626" width="10.73046875" style="1" bestFit="1" customWidth="1"/>
    <col min="6627" max="6627" width="8" style="1" bestFit="1" customWidth="1"/>
    <col min="6628" max="6628" width="12" style="1" bestFit="1" customWidth="1"/>
    <col min="6629" max="6630" width="11.265625" style="1" bestFit="1" customWidth="1"/>
    <col min="6631" max="6631" width="12" style="1" bestFit="1" customWidth="1"/>
    <col min="6632" max="6633" width="11.265625" style="1" bestFit="1" customWidth="1"/>
    <col min="6634" max="6635" width="6.59765625" style="1" bestFit="1" customWidth="1"/>
    <col min="6636" max="6636" width="12" style="1" bestFit="1" customWidth="1"/>
    <col min="6637" max="6638" width="10.73046875" style="1" bestFit="1" customWidth="1"/>
    <col min="6639" max="6639" width="11.265625" style="1" bestFit="1" customWidth="1"/>
    <col min="6640" max="6640" width="8" style="1" bestFit="1" customWidth="1"/>
    <col min="6641" max="6641" width="6.59765625" style="1" bestFit="1" customWidth="1"/>
    <col min="6642" max="6642" width="10.73046875" style="1" bestFit="1" customWidth="1"/>
    <col min="6643" max="6643" width="10.59765625" style="1" bestFit="1" customWidth="1"/>
    <col min="6644" max="6644" width="8" style="1" bestFit="1" customWidth="1"/>
    <col min="6645" max="6645" width="11.265625" style="1" bestFit="1" customWidth="1"/>
    <col min="6646" max="6646" width="13.265625" style="1" bestFit="1" customWidth="1"/>
    <col min="6647" max="6647" width="11.265625" style="1" bestFit="1" customWidth="1"/>
    <col min="6648" max="6648" width="12" style="1" bestFit="1" customWidth="1"/>
    <col min="6649" max="6649" width="11.265625" style="1" bestFit="1" customWidth="1"/>
    <col min="6650" max="6650" width="11.3984375" style="1" bestFit="1" customWidth="1"/>
    <col min="6651" max="6652" width="12" style="1" bestFit="1" customWidth="1"/>
    <col min="6653" max="6858" width="5.59765625" style="1"/>
    <col min="6859" max="6859" width="7.73046875" style="1" bestFit="1" customWidth="1"/>
    <col min="6860" max="6860" width="13.265625" style="1" bestFit="1" customWidth="1"/>
    <col min="6861" max="6861" width="6.86328125" style="1" bestFit="1" customWidth="1"/>
    <col min="6862" max="6862" width="5.1328125" style="1" bestFit="1" customWidth="1"/>
    <col min="6863" max="6863" width="4.73046875" style="1" bestFit="1" customWidth="1"/>
    <col min="6864" max="6864" width="6.3984375" style="1" bestFit="1" customWidth="1"/>
    <col min="6865" max="6867" width="8" style="1" bestFit="1" customWidth="1"/>
    <col min="6868" max="6868" width="11.3984375" style="1" bestFit="1" customWidth="1"/>
    <col min="6869" max="6869" width="8" style="1" bestFit="1" customWidth="1"/>
    <col min="6870" max="6870" width="7.73046875" style="1" bestFit="1" customWidth="1"/>
    <col min="6871" max="6871" width="8.1328125" style="1" bestFit="1" customWidth="1"/>
    <col min="6872" max="6872" width="9.3984375" style="1" bestFit="1" customWidth="1"/>
    <col min="6873" max="6873" width="8" style="1" bestFit="1" customWidth="1"/>
    <col min="6874" max="6874" width="9.3984375" style="1" bestFit="1" customWidth="1"/>
    <col min="6875" max="6876" width="8" style="1" bestFit="1" customWidth="1"/>
    <col min="6877" max="6877" width="10.73046875" style="1" bestFit="1" customWidth="1"/>
    <col min="6878" max="6879" width="8" style="1" bestFit="1" customWidth="1"/>
    <col min="6880" max="6880" width="10.59765625" style="1" bestFit="1" customWidth="1"/>
    <col min="6881" max="6881" width="8" style="1" bestFit="1" customWidth="1"/>
    <col min="6882" max="6882" width="10.73046875" style="1" bestFit="1" customWidth="1"/>
    <col min="6883" max="6883" width="8" style="1" bestFit="1" customWidth="1"/>
    <col min="6884" max="6884" width="12" style="1" bestFit="1" customWidth="1"/>
    <col min="6885" max="6886" width="11.265625" style="1" bestFit="1" customWidth="1"/>
    <col min="6887" max="6887" width="12" style="1" bestFit="1" customWidth="1"/>
    <col min="6888" max="6889" width="11.265625" style="1" bestFit="1" customWidth="1"/>
    <col min="6890" max="6891" width="6.59765625" style="1" bestFit="1" customWidth="1"/>
    <col min="6892" max="6892" width="12" style="1" bestFit="1" customWidth="1"/>
    <col min="6893" max="6894" width="10.73046875" style="1" bestFit="1" customWidth="1"/>
    <col min="6895" max="6895" width="11.265625" style="1" bestFit="1" customWidth="1"/>
    <col min="6896" max="6896" width="8" style="1" bestFit="1" customWidth="1"/>
    <col min="6897" max="6897" width="6.59765625" style="1" bestFit="1" customWidth="1"/>
    <col min="6898" max="6898" width="10.73046875" style="1" bestFit="1" customWidth="1"/>
    <col min="6899" max="6899" width="10.59765625" style="1" bestFit="1" customWidth="1"/>
    <col min="6900" max="6900" width="8" style="1" bestFit="1" customWidth="1"/>
    <col min="6901" max="6901" width="11.265625" style="1" bestFit="1" customWidth="1"/>
    <col min="6902" max="6902" width="13.265625" style="1" bestFit="1" customWidth="1"/>
    <col min="6903" max="6903" width="11.265625" style="1" bestFit="1" customWidth="1"/>
    <col min="6904" max="6904" width="12" style="1" bestFit="1" customWidth="1"/>
    <col min="6905" max="6905" width="11.265625" style="1" bestFit="1" customWidth="1"/>
    <col min="6906" max="6906" width="11.3984375" style="1" bestFit="1" customWidth="1"/>
    <col min="6907" max="6908" width="12" style="1" bestFit="1" customWidth="1"/>
    <col min="6909" max="7114" width="5.59765625" style="1"/>
    <col min="7115" max="7115" width="7.73046875" style="1" bestFit="1" customWidth="1"/>
    <col min="7116" max="7116" width="13.265625" style="1" bestFit="1" customWidth="1"/>
    <col min="7117" max="7117" width="6.86328125" style="1" bestFit="1" customWidth="1"/>
    <col min="7118" max="7118" width="5.1328125" style="1" bestFit="1" customWidth="1"/>
    <col min="7119" max="7119" width="4.73046875" style="1" bestFit="1" customWidth="1"/>
    <col min="7120" max="7120" width="6.3984375" style="1" bestFit="1" customWidth="1"/>
    <col min="7121" max="7123" width="8" style="1" bestFit="1" customWidth="1"/>
    <col min="7124" max="7124" width="11.3984375" style="1" bestFit="1" customWidth="1"/>
    <col min="7125" max="7125" width="8" style="1" bestFit="1" customWidth="1"/>
    <col min="7126" max="7126" width="7.73046875" style="1" bestFit="1" customWidth="1"/>
    <col min="7127" max="7127" width="8.1328125" style="1" bestFit="1" customWidth="1"/>
    <col min="7128" max="7128" width="9.3984375" style="1" bestFit="1" customWidth="1"/>
    <col min="7129" max="7129" width="8" style="1" bestFit="1" customWidth="1"/>
    <col min="7130" max="7130" width="9.3984375" style="1" bestFit="1" customWidth="1"/>
    <col min="7131" max="7132" width="8" style="1" bestFit="1" customWidth="1"/>
    <col min="7133" max="7133" width="10.73046875" style="1" bestFit="1" customWidth="1"/>
    <col min="7134" max="7135" width="8" style="1" bestFit="1" customWidth="1"/>
    <col min="7136" max="7136" width="10.59765625" style="1" bestFit="1" customWidth="1"/>
    <col min="7137" max="7137" width="8" style="1" bestFit="1" customWidth="1"/>
    <col min="7138" max="7138" width="10.73046875" style="1" bestFit="1" customWidth="1"/>
    <col min="7139" max="7139" width="8" style="1" bestFit="1" customWidth="1"/>
    <col min="7140" max="7140" width="12" style="1" bestFit="1" customWidth="1"/>
    <col min="7141" max="7142" width="11.265625" style="1" bestFit="1" customWidth="1"/>
    <col min="7143" max="7143" width="12" style="1" bestFit="1" customWidth="1"/>
    <col min="7144" max="7145" width="11.265625" style="1" bestFit="1" customWidth="1"/>
    <col min="7146" max="7147" width="6.59765625" style="1" bestFit="1" customWidth="1"/>
    <col min="7148" max="7148" width="12" style="1" bestFit="1" customWidth="1"/>
    <col min="7149" max="7150" width="10.73046875" style="1" bestFit="1" customWidth="1"/>
    <col min="7151" max="7151" width="11.265625" style="1" bestFit="1" customWidth="1"/>
    <col min="7152" max="7152" width="8" style="1" bestFit="1" customWidth="1"/>
    <col min="7153" max="7153" width="6.59765625" style="1" bestFit="1" customWidth="1"/>
    <col min="7154" max="7154" width="10.73046875" style="1" bestFit="1" customWidth="1"/>
    <col min="7155" max="7155" width="10.59765625" style="1" bestFit="1" customWidth="1"/>
    <col min="7156" max="7156" width="8" style="1" bestFit="1" customWidth="1"/>
    <col min="7157" max="7157" width="11.265625" style="1" bestFit="1" customWidth="1"/>
    <col min="7158" max="7158" width="13.265625" style="1" bestFit="1" customWidth="1"/>
    <col min="7159" max="7159" width="11.265625" style="1" bestFit="1" customWidth="1"/>
    <col min="7160" max="7160" width="12" style="1" bestFit="1" customWidth="1"/>
    <col min="7161" max="7161" width="11.265625" style="1" bestFit="1" customWidth="1"/>
    <col min="7162" max="7162" width="11.3984375" style="1" bestFit="1" customWidth="1"/>
    <col min="7163" max="7164" width="12" style="1" bestFit="1" customWidth="1"/>
    <col min="7165" max="7370" width="5.59765625" style="1"/>
    <col min="7371" max="7371" width="7.73046875" style="1" bestFit="1" customWidth="1"/>
    <col min="7372" max="7372" width="13.265625" style="1" bestFit="1" customWidth="1"/>
    <col min="7373" max="7373" width="6.86328125" style="1" bestFit="1" customWidth="1"/>
    <col min="7374" max="7374" width="5.1328125" style="1" bestFit="1" customWidth="1"/>
    <col min="7375" max="7375" width="4.73046875" style="1" bestFit="1" customWidth="1"/>
    <col min="7376" max="7376" width="6.3984375" style="1" bestFit="1" customWidth="1"/>
    <col min="7377" max="7379" width="8" style="1" bestFit="1" customWidth="1"/>
    <col min="7380" max="7380" width="11.3984375" style="1" bestFit="1" customWidth="1"/>
    <col min="7381" max="7381" width="8" style="1" bestFit="1" customWidth="1"/>
    <col min="7382" max="7382" width="7.73046875" style="1" bestFit="1" customWidth="1"/>
    <col min="7383" max="7383" width="8.1328125" style="1" bestFit="1" customWidth="1"/>
    <col min="7384" max="7384" width="9.3984375" style="1" bestFit="1" customWidth="1"/>
    <col min="7385" max="7385" width="8" style="1" bestFit="1" customWidth="1"/>
    <col min="7386" max="7386" width="9.3984375" style="1" bestFit="1" customWidth="1"/>
    <col min="7387" max="7388" width="8" style="1" bestFit="1" customWidth="1"/>
    <col min="7389" max="7389" width="10.73046875" style="1" bestFit="1" customWidth="1"/>
    <col min="7390" max="7391" width="8" style="1" bestFit="1" customWidth="1"/>
    <col min="7392" max="7392" width="10.59765625" style="1" bestFit="1" customWidth="1"/>
    <col min="7393" max="7393" width="8" style="1" bestFit="1" customWidth="1"/>
    <col min="7394" max="7394" width="10.73046875" style="1" bestFit="1" customWidth="1"/>
    <col min="7395" max="7395" width="8" style="1" bestFit="1" customWidth="1"/>
    <col min="7396" max="7396" width="12" style="1" bestFit="1" customWidth="1"/>
    <col min="7397" max="7398" width="11.265625" style="1" bestFit="1" customWidth="1"/>
    <col min="7399" max="7399" width="12" style="1" bestFit="1" customWidth="1"/>
    <col min="7400" max="7401" width="11.265625" style="1" bestFit="1" customWidth="1"/>
    <col min="7402" max="7403" width="6.59765625" style="1" bestFit="1" customWidth="1"/>
    <col min="7404" max="7404" width="12" style="1" bestFit="1" customWidth="1"/>
    <col min="7405" max="7406" width="10.73046875" style="1" bestFit="1" customWidth="1"/>
    <col min="7407" max="7407" width="11.265625" style="1" bestFit="1" customWidth="1"/>
    <col min="7408" max="7408" width="8" style="1" bestFit="1" customWidth="1"/>
    <col min="7409" max="7409" width="6.59765625" style="1" bestFit="1" customWidth="1"/>
    <col min="7410" max="7410" width="10.73046875" style="1" bestFit="1" customWidth="1"/>
    <col min="7411" max="7411" width="10.59765625" style="1" bestFit="1" customWidth="1"/>
    <col min="7412" max="7412" width="8" style="1" bestFit="1" customWidth="1"/>
    <col min="7413" max="7413" width="11.265625" style="1" bestFit="1" customWidth="1"/>
    <col min="7414" max="7414" width="13.265625" style="1" bestFit="1" customWidth="1"/>
    <col min="7415" max="7415" width="11.265625" style="1" bestFit="1" customWidth="1"/>
    <col min="7416" max="7416" width="12" style="1" bestFit="1" customWidth="1"/>
    <col min="7417" max="7417" width="11.265625" style="1" bestFit="1" customWidth="1"/>
    <col min="7418" max="7418" width="11.3984375" style="1" bestFit="1" customWidth="1"/>
    <col min="7419" max="7420" width="12" style="1" bestFit="1" customWidth="1"/>
    <col min="7421" max="7626" width="5.59765625" style="1"/>
    <col min="7627" max="7627" width="7.73046875" style="1" bestFit="1" customWidth="1"/>
    <col min="7628" max="7628" width="13.265625" style="1" bestFit="1" customWidth="1"/>
    <col min="7629" max="7629" width="6.86328125" style="1" bestFit="1" customWidth="1"/>
    <col min="7630" max="7630" width="5.1328125" style="1" bestFit="1" customWidth="1"/>
    <col min="7631" max="7631" width="4.73046875" style="1" bestFit="1" customWidth="1"/>
    <col min="7632" max="7632" width="6.3984375" style="1" bestFit="1" customWidth="1"/>
    <col min="7633" max="7635" width="8" style="1" bestFit="1" customWidth="1"/>
    <col min="7636" max="7636" width="11.3984375" style="1" bestFit="1" customWidth="1"/>
    <col min="7637" max="7637" width="8" style="1" bestFit="1" customWidth="1"/>
    <col min="7638" max="7638" width="7.73046875" style="1" bestFit="1" customWidth="1"/>
    <col min="7639" max="7639" width="8.1328125" style="1" bestFit="1" customWidth="1"/>
    <col min="7640" max="7640" width="9.3984375" style="1" bestFit="1" customWidth="1"/>
    <col min="7641" max="7641" width="8" style="1" bestFit="1" customWidth="1"/>
    <col min="7642" max="7642" width="9.3984375" style="1" bestFit="1" customWidth="1"/>
    <col min="7643" max="7644" width="8" style="1" bestFit="1" customWidth="1"/>
    <col min="7645" max="7645" width="10.73046875" style="1" bestFit="1" customWidth="1"/>
    <col min="7646" max="7647" width="8" style="1" bestFit="1" customWidth="1"/>
    <col min="7648" max="7648" width="10.59765625" style="1" bestFit="1" customWidth="1"/>
    <col min="7649" max="7649" width="8" style="1" bestFit="1" customWidth="1"/>
    <col min="7650" max="7650" width="10.73046875" style="1" bestFit="1" customWidth="1"/>
    <col min="7651" max="7651" width="8" style="1" bestFit="1" customWidth="1"/>
    <col min="7652" max="7652" width="12" style="1" bestFit="1" customWidth="1"/>
    <col min="7653" max="7654" width="11.265625" style="1" bestFit="1" customWidth="1"/>
    <col min="7655" max="7655" width="12" style="1" bestFit="1" customWidth="1"/>
    <col min="7656" max="7657" width="11.265625" style="1" bestFit="1" customWidth="1"/>
    <col min="7658" max="7659" width="6.59765625" style="1" bestFit="1" customWidth="1"/>
    <col min="7660" max="7660" width="12" style="1" bestFit="1" customWidth="1"/>
    <col min="7661" max="7662" width="10.73046875" style="1" bestFit="1" customWidth="1"/>
    <col min="7663" max="7663" width="11.265625" style="1" bestFit="1" customWidth="1"/>
    <col min="7664" max="7664" width="8" style="1" bestFit="1" customWidth="1"/>
    <col min="7665" max="7665" width="6.59765625" style="1" bestFit="1" customWidth="1"/>
    <col min="7666" max="7666" width="10.73046875" style="1" bestFit="1" customWidth="1"/>
    <col min="7667" max="7667" width="10.59765625" style="1" bestFit="1" customWidth="1"/>
    <col min="7668" max="7668" width="8" style="1" bestFit="1" customWidth="1"/>
    <col min="7669" max="7669" width="11.265625" style="1" bestFit="1" customWidth="1"/>
    <col min="7670" max="7670" width="13.265625" style="1" bestFit="1" customWidth="1"/>
    <col min="7671" max="7671" width="11.265625" style="1" bestFit="1" customWidth="1"/>
    <col min="7672" max="7672" width="12" style="1" bestFit="1" customWidth="1"/>
    <col min="7673" max="7673" width="11.265625" style="1" bestFit="1" customWidth="1"/>
    <col min="7674" max="7674" width="11.3984375" style="1" bestFit="1" customWidth="1"/>
    <col min="7675" max="7676" width="12" style="1" bestFit="1" customWidth="1"/>
    <col min="7677" max="7882" width="5.59765625" style="1"/>
    <col min="7883" max="7883" width="7.73046875" style="1" bestFit="1" customWidth="1"/>
    <col min="7884" max="7884" width="13.265625" style="1" bestFit="1" customWidth="1"/>
    <col min="7885" max="7885" width="6.86328125" style="1" bestFit="1" customWidth="1"/>
    <col min="7886" max="7886" width="5.1328125" style="1" bestFit="1" customWidth="1"/>
    <col min="7887" max="7887" width="4.73046875" style="1" bestFit="1" customWidth="1"/>
    <col min="7888" max="7888" width="6.3984375" style="1" bestFit="1" customWidth="1"/>
    <col min="7889" max="7891" width="8" style="1" bestFit="1" customWidth="1"/>
    <col min="7892" max="7892" width="11.3984375" style="1" bestFit="1" customWidth="1"/>
    <col min="7893" max="7893" width="8" style="1" bestFit="1" customWidth="1"/>
    <col min="7894" max="7894" width="7.73046875" style="1" bestFit="1" customWidth="1"/>
    <col min="7895" max="7895" width="8.1328125" style="1" bestFit="1" customWidth="1"/>
    <col min="7896" max="7896" width="9.3984375" style="1" bestFit="1" customWidth="1"/>
    <col min="7897" max="7897" width="8" style="1" bestFit="1" customWidth="1"/>
    <col min="7898" max="7898" width="9.3984375" style="1" bestFit="1" customWidth="1"/>
    <col min="7899" max="7900" width="8" style="1" bestFit="1" customWidth="1"/>
    <col min="7901" max="7901" width="10.73046875" style="1" bestFit="1" customWidth="1"/>
    <col min="7902" max="7903" width="8" style="1" bestFit="1" customWidth="1"/>
    <col min="7904" max="7904" width="10.59765625" style="1" bestFit="1" customWidth="1"/>
    <col min="7905" max="7905" width="8" style="1" bestFit="1" customWidth="1"/>
    <col min="7906" max="7906" width="10.73046875" style="1" bestFit="1" customWidth="1"/>
    <col min="7907" max="7907" width="8" style="1" bestFit="1" customWidth="1"/>
    <col min="7908" max="7908" width="12" style="1" bestFit="1" customWidth="1"/>
    <col min="7909" max="7910" width="11.265625" style="1" bestFit="1" customWidth="1"/>
    <col min="7911" max="7911" width="12" style="1" bestFit="1" customWidth="1"/>
    <col min="7912" max="7913" width="11.265625" style="1" bestFit="1" customWidth="1"/>
    <col min="7914" max="7915" width="6.59765625" style="1" bestFit="1" customWidth="1"/>
    <col min="7916" max="7916" width="12" style="1" bestFit="1" customWidth="1"/>
    <col min="7917" max="7918" width="10.73046875" style="1" bestFit="1" customWidth="1"/>
    <col min="7919" max="7919" width="11.265625" style="1" bestFit="1" customWidth="1"/>
    <col min="7920" max="7920" width="8" style="1" bestFit="1" customWidth="1"/>
    <col min="7921" max="7921" width="6.59765625" style="1" bestFit="1" customWidth="1"/>
    <col min="7922" max="7922" width="10.73046875" style="1" bestFit="1" customWidth="1"/>
    <col min="7923" max="7923" width="10.59765625" style="1" bestFit="1" customWidth="1"/>
    <col min="7924" max="7924" width="8" style="1" bestFit="1" customWidth="1"/>
    <col min="7925" max="7925" width="11.265625" style="1" bestFit="1" customWidth="1"/>
    <col min="7926" max="7926" width="13.265625" style="1" bestFit="1" customWidth="1"/>
    <col min="7927" max="7927" width="11.265625" style="1" bestFit="1" customWidth="1"/>
    <col min="7928" max="7928" width="12" style="1" bestFit="1" customWidth="1"/>
    <col min="7929" max="7929" width="11.265625" style="1" bestFit="1" customWidth="1"/>
    <col min="7930" max="7930" width="11.3984375" style="1" bestFit="1" customWidth="1"/>
    <col min="7931" max="7932" width="12" style="1" bestFit="1" customWidth="1"/>
    <col min="7933" max="8138" width="5.59765625" style="1"/>
    <col min="8139" max="8139" width="7.73046875" style="1" bestFit="1" customWidth="1"/>
    <col min="8140" max="8140" width="13.265625" style="1" bestFit="1" customWidth="1"/>
    <col min="8141" max="8141" width="6.86328125" style="1" bestFit="1" customWidth="1"/>
    <col min="8142" max="8142" width="5.1328125" style="1" bestFit="1" customWidth="1"/>
    <col min="8143" max="8143" width="4.73046875" style="1" bestFit="1" customWidth="1"/>
    <col min="8144" max="8144" width="6.3984375" style="1" bestFit="1" customWidth="1"/>
    <col min="8145" max="8147" width="8" style="1" bestFit="1" customWidth="1"/>
    <col min="8148" max="8148" width="11.3984375" style="1" bestFit="1" customWidth="1"/>
    <col min="8149" max="8149" width="8" style="1" bestFit="1" customWidth="1"/>
    <col min="8150" max="8150" width="7.73046875" style="1" bestFit="1" customWidth="1"/>
    <col min="8151" max="8151" width="8.1328125" style="1" bestFit="1" customWidth="1"/>
    <col min="8152" max="8152" width="9.3984375" style="1" bestFit="1" customWidth="1"/>
    <col min="8153" max="8153" width="8" style="1" bestFit="1" customWidth="1"/>
    <col min="8154" max="8154" width="9.3984375" style="1" bestFit="1" customWidth="1"/>
    <col min="8155" max="8156" width="8" style="1" bestFit="1" customWidth="1"/>
    <col min="8157" max="8157" width="10.73046875" style="1" bestFit="1" customWidth="1"/>
    <col min="8158" max="8159" width="8" style="1" bestFit="1" customWidth="1"/>
    <col min="8160" max="8160" width="10.59765625" style="1" bestFit="1" customWidth="1"/>
    <col min="8161" max="8161" width="8" style="1" bestFit="1" customWidth="1"/>
    <col min="8162" max="8162" width="10.73046875" style="1" bestFit="1" customWidth="1"/>
    <col min="8163" max="8163" width="8" style="1" bestFit="1" customWidth="1"/>
    <col min="8164" max="8164" width="12" style="1" bestFit="1" customWidth="1"/>
    <col min="8165" max="8166" width="11.265625" style="1" bestFit="1" customWidth="1"/>
    <col min="8167" max="8167" width="12" style="1" bestFit="1" customWidth="1"/>
    <col min="8168" max="8169" width="11.265625" style="1" bestFit="1" customWidth="1"/>
    <col min="8170" max="8171" width="6.59765625" style="1" bestFit="1" customWidth="1"/>
    <col min="8172" max="8172" width="12" style="1" bestFit="1" customWidth="1"/>
    <col min="8173" max="8174" width="10.73046875" style="1" bestFit="1" customWidth="1"/>
    <col min="8175" max="8175" width="11.265625" style="1" bestFit="1" customWidth="1"/>
    <col min="8176" max="8176" width="8" style="1" bestFit="1" customWidth="1"/>
    <col min="8177" max="8177" width="6.59765625" style="1" bestFit="1" customWidth="1"/>
    <col min="8178" max="8178" width="10.73046875" style="1" bestFit="1" customWidth="1"/>
    <col min="8179" max="8179" width="10.59765625" style="1" bestFit="1" customWidth="1"/>
    <col min="8180" max="8180" width="8" style="1" bestFit="1" customWidth="1"/>
    <col min="8181" max="8181" width="11.265625" style="1" bestFit="1" customWidth="1"/>
    <col min="8182" max="8182" width="13.265625" style="1" bestFit="1" customWidth="1"/>
    <col min="8183" max="8183" width="11.265625" style="1" bestFit="1" customWidth="1"/>
    <col min="8184" max="8184" width="12" style="1" bestFit="1" customWidth="1"/>
    <col min="8185" max="8185" width="11.265625" style="1" bestFit="1" customWidth="1"/>
    <col min="8186" max="8186" width="11.3984375" style="1" bestFit="1" customWidth="1"/>
    <col min="8187" max="8188" width="12" style="1" bestFit="1" customWidth="1"/>
    <col min="8189" max="8394" width="5.59765625" style="1"/>
    <col min="8395" max="8395" width="7.73046875" style="1" bestFit="1" customWidth="1"/>
    <col min="8396" max="8396" width="13.265625" style="1" bestFit="1" customWidth="1"/>
    <col min="8397" max="8397" width="6.86328125" style="1" bestFit="1" customWidth="1"/>
    <col min="8398" max="8398" width="5.1328125" style="1" bestFit="1" customWidth="1"/>
    <col min="8399" max="8399" width="4.73046875" style="1" bestFit="1" customWidth="1"/>
    <col min="8400" max="8400" width="6.3984375" style="1" bestFit="1" customWidth="1"/>
    <col min="8401" max="8403" width="8" style="1" bestFit="1" customWidth="1"/>
    <col min="8404" max="8404" width="11.3984375" style="1" bestFit="1" customWidth="1"/>
    <col min="8405" max="8405" width="8" style="1" bestFit="1" customWidth="1"/>
    <col min="8406" max="8406" width="7.73046875" style="1" bestFit="1" customWidth="1"/>
    <col min="8407" max="8407" width="8.1328125" style="1" bestFit="1" customWidth="1"/>
    <col min="8408" max="8408" width="9.3984375" style="1" bestFit="1" customWidth="1"/>
    <col min="8409" max="8409" width="8" style="1" bestFit="1" customWidth="1"/>
    <col min="8410" max="8410" width="9.3984375" style="1" bestFit="1" customWidth="1"/>
    <col min="8411" max="8412" width="8" style="1" bestFit="1" customWidth="1"/>
    <col min="8413" max="8413" width="10.73046875" style="1" bestFit="1" customWidth="1"/>
    <col min="8414" max="8415" width="8" style="1" bestFit="1" customWidth="1"/>
    <col min="8416" max="8416" width="10.59765625" style="1" bestFit="1" customWidth="1"/>
    <col min="8417" max="8417" width="8" style="1" bestFit="1" customWidth="1"/>
    <col min="8418" max="8418" width="10.73046875" style="1" bestFit="1" customWidth="1"/>
    <col min="8419" max="8419" width="8" style="1" bestFit="1" customWidth="1"/>
    <col min="8420" max="8420" width="12" style="1" bestFit="1" customWidth="1"/>
    <col min="8421" max="8422" width="11.265625" style="1" bestFit="1" customWidth="1"/>
    <col min="8423" max="8423" width="12" style="1" bestFit="1" customWidth="1"/>
    <col min="8424" max="8425" width="11.265625" style="1" bestFit="1" customWidth="1"/>
    <col min="8426" max="8427" width="6.59765625" style="1" bestFit="1" customWidth="1"/>
    <col min="8428" max="8428" width="12" style="1" bestFit="1" customWidth="1"/>
    <col min="8429" max="8430" width="10.73046875" style="1" bestFit="1" customWidth="1"/>
    <col min="8431" max="8431" width="11.265625" style="1" bestFit="1" customWidth="1"/>
    <col min="8432" max="8432" width="8" style="1" bestFit="1" customWidth="1"/>
    <col min="8433" max="8433" width="6.59765625" style="1" bestFit="1" customWidth="1"/>
    <col min="8434" max="8434" width="10.73046875" style="1" bestFit="1" customWidth="1"/>
    <col min="8435" max="8435" width="10.59765625" style="1" bestFit="1" customWidth="1"/>
    <col min="8436" max="8436" width="8" style="1" bestFit="1" customWidth="1"/>
    <col min="8437" max="8437" width="11.265625" style="1" bestFit="1" customWidth="1"/>
    <col min="8438" max="8438" width="13.265625" style="1" bestFit="1" customWidth="1"/>
    <col min="8439" max="8439" width="11.265625" style="1" bestFit="1" customWidth="1"/>
    <col min="8440" max="8440" width="12" style="1" bestFit="1" customWidth="1"/>
    <col min="8441" max="8441" width="11.265625" style="1" bestFit="1" customWidth="1"/>
    <col min="8442" max="8442" width="11.3984375" style="1" bestFit="1" customWidth="1"/>
    <col min="8443" max="8444" width="12" style="1" bestFit="1" customWidth="1"/>
    <col min="8445" max="8650" width="5.59765625" style="1"/>
    <col min="8651" max="8651" width="7.73046875" style="1" bestFit="1" customWidth="1"/>
    <col min="8652" max="8652" width="13.265625" style="1" bestFit="1" customWidth="1"/>
    <col min="8653" max="8653" width="6.86328125" style="1" bestFit="1" customWidth="1"/>
    <col min="8654" max="8654" width="5.1328125" style="1" bestFit="1" customWidth="1"/>
    <col min="8655" max="8655" width="4.73046875" style="1" bestFit="1" customWidth="1"/>
    <col min="8656" max="8656" width="6.3984375" style="1" bestFit="1" customWidth="1"/>
    <col min="8657" max="8659" width="8" style="1" bestFit="1" customWidth="1"/>
    <col min="8660" max="8660" width="11.3984375" style="1" bestFit="1" customWidth="1"/>
    <col min="8661" max="8661" width="8" style="1" bestFit="1" customWidth="1"/>
    <col min="8662" max="8662" width="7.73046875" style="1" bestFit="1" customWidth="1"/>
    <col min="8663" max="8663" width="8.1328125" style="1" bestFit="1" customWidth="1"/>
    <col min="8664" max="8664" width="9.3984375" style="1" bestFit="1" customWidth="1"/>
    <col min="8665" max="8665" width="8" style="1" bestFit="1" customWidth="1"/>
    <col min="8666" max="8666" width="9.3984375" style="1" bestFit="1" customWidth="1"/>
    <col min="8667" max="8668" width="8" style="1" bestFit="1" customWidth="1"/>
    <col min="8669" max="8669" width="10.73046875" style="1" bestFit="1" customWidth="1"/>
    <col min="8670" max="8671" width="8" style="1" bestFit="1" customWidth="1"/>
    <col min="8672" max="8672" width="10.59765625" style="1" bestFit="1" customWidth="1"/>
    <col min="8673" max="8673" width="8" style="1" bestFit="1" customWidth="1"/>
    <col min="8674" max="8674" width="10.73046875" style="1" bestFit="1" customWidth="1"/>
    <col min="8675" max="8675" width="8" style="1" bestFit="1" customWidth="1"/>
    <col min="8676" max="8676" width="12" style="1" bestFit="1" customWidth="1"/>
    <col min="8677" max="8678" width="11.265625" style="1" bestFit="1" customWidth="1"/>
    <col min="8679" max="8679" width="12" style="1" bestFit="1" customWidth="1"/>
    <col min="8680" max="8681" width="11.265625" style="1" bestFit="1" customWidth="1"/>
    <col min="8682" max="8683" width="6.59765625" style="1" bestFit="1" customWidth="1"/>
    <col min="8684" max="8684" width="12" style="1" bestFit="1" customWidth="1"/>
    <col min="8685" max="8686" width="10.73046875" style="1" bestFit="1" customWidth="1"/>
    <col min="8687" max="8687" width="11.265625" style="1" bestFit="1" customWidth="1"/>
    <col min="8688" max="8688" width="8" style="1" bestFit="1" customWidth="1"/>
    <col min="8689" max="8689" width="6.59765625" style="1" bestFit="1" customWidth="1"/>
    <col min="8690" max="8690" width="10.73046875" style="1" bestFit="1" customWidth="1"/>
    <col min="8691" max="8691" width="10.59765625" style="1" bestFit="1" customWidth="1"/>
    <col min="8692" max="8692" width="8" style="1" bestFit="1" customWidth="1"/>
    <col min="8693" max="8693" width="11.265625" style="1" bestFit="1" customWidth="1"/>
    <col min="8694" max="8694" width="13.265625" style="1" bestFit="1" customWidth="1"/>
    <col min="8695" max="8695" width="11.265625" style="1" bestFit="1" customWidth="1"/>
    <col min="8696" max="8696" width="12" style="1" bestFit="1" customWidth="1"/>
    <col min="8697" max="8697" width="11.265625" style="1" bestFit="1" customWidth="1"/>
    <col min="8698" max="8698" width="11.3984375" style="1" bestFit="1" customWidth="1"/>
    <col min="8699" max="8700" width="12" style="1" bestFit="1" customWidth="1"/>
    <col min="8701" max="8906" width="5.59765625" style="1"/>
    <col min="8907" max="8907" width="7.73046875" style="1" bestFit="1" customWidth="1"/>
    <col min="8908" max="8908" width="13.265625" style="1" bestFit="1" customWidth="1"/>
    <col min="8909" max="8909" width="6.86328125" style="1" bestFit="1" customWidth="1"/>
    <col min="8910" max="8910" width="5.1328125" style="1" bestFit="1" customWidth="1"/>
    <col min="8911" max="8911" width="4.73046875" style="1" bestFit="1" customWidth="1"/>
    <col min="8912" max="8912" width="6.3984375" style="1" bestFit="1" customWidth="1"/>
    <col min="8913" max="8915" width="8" style="1" bestFit="1" customWidth="1"/>
    <col min="8916" max="8916" width="11.3984375" style="1" bestFit="1" customWidth="1"/>
    <col min="8917" max="8917" width="8" style="1" bestFit="1" customWidth="1"/>
    <col min="8918" max="8918" width="7.73046875" style="1" bestFit="1" customWidth="1"/>
    <col min="8919" max="8919" width="8.1328125" style="1" bestFit="1" customWidth="1"/>
    <col min="8920" max="8920" width="9.3984375" style="1" bestFit="1" customWidth="1"/>
    <col min="8921" max="8921" width="8" style="1" bestFit="1" customWidth="1"/>
    <col min="8922" max="8922" width="9.3984375" style="1" bestFit="1" customWidth="1"/>
    <col min="8923" max="8924" width="8" style="1" bestFit="1" customWidth="1"/>
    <col min="8925" max="8925" width="10.73046875" style="1" bestFit="1" customWidth="1"/>
    <col min="8926" max="8927" width="8" style="1" bestFit="1" customWidth="1"/>
    <col min="8928" max="8928" width="10.59765625" style="1" bestFit="1" customWidth="1"/>
    <col min="8929" max="8929" width="8" style="1" bestFit="1" customWidth="1"/>
    <col min="8930" max="8930" width="10.73046875" style="1" bestFit="1" customWidth="1"/>
    <col min="8931" max="8931" width="8" style="1" bestFit="1" customWidth="1"/>
    <col min="8932" max="8932" width="12" style="1" bestFit="1" customWidth="1"/>
    <col min="8933" max="8934" width="11.265625" style="1" bestFit="1" customWidth="1"/>
    <col min="8935" max="8935" width="12" style="1" bestFit="1" customWidth="1"/>
    <col min="8936" max="8937" width="11.265625" style="1" bestFit="1" customWidth="1"/>
    <col min="8938" max="8939" width="6.59765625" style="1" bestFit="1" customWidth="1"/>
    <col min="8940" max="8940" width="12" style="1" bestFit="1" customWidth="1"/>
    <col min="8941" max="8942" width="10.73046875" style="1" bestFit="1" customWidth="1"/>
    <col min="8943" max="8943" width="11.265625" style="1" bestFit="1" customWidth="1"/>
    <col min="8944" max="8944" width="8" style="1" bestFit="1" customWidth="1"/>
    <col min="8945" max="8945" width="6.59765625" style="1" bestFit="1" customWidth="1"/>
    <col min="8946" max="8946" width="10.73046875" style="1" bestFit="1" customWidth="1"/>
    <col min="8947" max="8947" width="10.59765625" style="1" bestFit="1" customWidth="1"/>
    <col min="8948" max="8948" width="8" style="1" bestFit="1" customWidth="1"/>
    <col min="8949" max="8949" width="11.265625" style="1" bestFit="1" customWidth="1"/>
    <col min="8950" max="8950" width="13.265625" style="1" bestFit="1" customWidth="1"/>
    <col min="8951" max="8951" width="11.265625" style="1" bestFit="1" customWidth="1"/>
    <col min="8952" max="8952" width="12" style="1" bestFit="1" customWidth="1"/>
    <col min="8953" max="8953" width="11.265625" style="1" bestFit="1" customWidth="1"/>
    <col min="8954" max="8954" width="11.3984375" style="1" bestFit="1" customWidth="1"/>
    <col min="8955" max="8956" width="12" style="1" bestFit="1" customWidth="1"/>
    <col min="8957" max="9162" width="5.59765625" style="1"/>
    <col min="9163" max="9163" width="7.73046875" style="1" bestFit="1" customWidth="1"/>
    <col min="9164" max="9164" width="13.265625" style="1" bestFit="1" customWidth="1"/>
    <col min="9165" max="9165" width="6.86328125" style="1" bestFit="1" customWidth="1"/>
    <col min="9166" max="9166" width="5.1328125" style="1" bestFit="1" customWidth="1"/>
    <col min="9167" max="9167" width="4.73046875" style="1" bestFit="1" customWidth="1"/>
    <col min="9168" max="9168" width="6.3984375" style="1" bestFit="1" customWidth="1"/>
    <col min="9169" max="9171" width="8" style="1" bestFit="1" customWidth="1"/>
    <col min="9172" max="9172" width="11.3984375" style="1" bestFit="1" customWidth="1"/>
    <col min="9173" max="9173" width="8" style="1" bestFit="1" customWidth="1"/>
    <col min="9174" max="9174" width="7.73046875" style="1" bestFit="1" customWidth="1"/>
    <col min="9175" max="9175" width="8.1328125" style="1" bestFit="1" customWidth="1"/>
    <col min="9176" max="9176" width="9.3984375" style="1" bestFit="1" customWidth="1"/>
    <col min="9177" max="9177" width="8" style="1" bestFit="1" customWidth="1"/>
    <col min="9178" max="9178" width="9.3984375" style="1" bestFit="1" customWidth="1"/>
    <col min="9179" max="9180" width="8" style="1" bestFit="1" customWidth="1"/>
    <col min="9181" max="9181" width="10.73046875" style="1" bestFit="1" customWidth="1"/>
    <col min="9182" max="9183" width="8" style="1" bestFit="1" customWidth="1"/>
    <col min="9184" max="9184" width="10.59765625" style="1" bestFit="1" customWidth="1"/>
    <col min="9185" max="9185" width="8" style="1" bestFit="1" customWidth="1"/>
    <col min="9186" max="9186" width="10.73046875" style="1" bestFit="1" customWidth="1"/>
    <col min="9187" max="9187" width="8" style="1" bestFit="1" customWidth="1"/>
    <col min="9188" max="9188" width="12" style="1" bestFit="1" customWidth="1"/>
    <col min="9189" max="9190" width="11.265625" style="1" bestFit="1" customWidth="1"/>
    <col min="9191" max="9191" width="12" style="1" bestFit="1" customWidth="1"/>
    <col min="9192" max="9193" width="11.265625" style="1" bestFit="1" customWidth="1"/>
    <col min="9194" max="9195" width="6.59765625" style="1" bestFit="1" customWidth="1"/>
    <col min="9196" max="9196" width="12" style="1" bestFit="1" customWidth="1"/>
    <col min="9197" max="9198" width="10.73046875" style="1" bestFit="1" customWidth="1"/>
    <col min="9199" max="9199" width="11.265625" style="1" bestFit="1" customWidth="1"/>
    <col min="9200" max="9200" width="8" style="1" bestFit="1" customWidth="1"/>
    <col min="9201" max="9201" width="6.59765625" style="1" bestFit="1" customWidth="1"/>
    <col min="9202" max="9202" width="10.73046875" style="1" bestFit="1" customWidth="1"/>
    <col min="9203" max="9203" width="10.59765625" style="1" bestFit="1" customWidth="1"/>
    <col min="9204" max="9204" width="8" style="1" bestFit="1" customWidth="1"/>
    <col min="9205" max="9205" width="11.265625" style="1" bestFit="1" customWidth="1"/>
    <col min="9206" max="9206" width="13.265625" style="1" bestFit="1" customWidth="1"/>
    <col min="9207" max="9207" width="11.265625" style="1" bestFit="1" customWidth="1"/>
    <col min="9208" max="9208" width="12" style="1" bestFit="1" customWidth="1"/>
    <col min="9209" max="9209" width="11.265625" style="1" bestFit="1" customWidth="1"/>
    <col min="9210" max="9210" width="11.3984375" style="1" bestFit="1" customWidth="1"/>
    <col min="9211" max="9212" width="12" style="1" bestFit="1" customWidth="1"/>
    <col min="9213" max="9418" width="5.59765625" style="1"/>
    <col min="9419" max="9419" width="7.73046875" style="1" bestFit="1" customWidth="1"/>
    <col min="9420" max="9420" width="13.265625" style="1" bestFit="1" customWidth="1"/>
    <col min="9421" max="9421" width="6.86328125" style="1" bestFit="1" customWidth="1"/>
    <col min="9422" max="9422" width="5.1328125" style="1" bestFit="1" customWidth="1"/>
    <col min="9423" max="9423" width="4.73046875" style="1" bestFit="1" customWidth="1"/>
    <col min="9424" max="9424" width="6.3984375" style="1" bestFit="1" customWidth="1"/>
    <col min="9425" max="9427" width="8" style="1" bestFit="1" customWidth="1"/>
    <col min="9428" max="9428" width="11.3984375" style="1" bestFit="1" customWidth="1"/>
    <col min="9429" max="9429" width="8" style="1" bestFit="1" customWidth="1"/>
    <col min="9430" max="9430" width="7.73046875" style="1" bestFit="1" customWidth="1"/>
    <col min="9431" max="9431" width="8.1328125" style="1" bestFit="1" customWidth="1"/>
    <col min="9432" max="9432" width="9.3984375" style="1" bestFit="1" customWidth="1"/>
    <col min="9433" max="9433" width="8" style="1" bestFit="1" customWidth="1"/>
    <col min="9434" max="9434" width="9.3984375" style="1" bestFit="1" customWidth="1"/>
    <col min="9435" max="9436" width="8" style="1" bestFit="1" customWidth="1"/>
    <col min="9437" max="9437" width="10.73046875" style="1" bestFit="1" customWidth="1"/>
    <col min="9438" max="9439" width="8" style="1" bestFit="1" customWidth="1"/>
    <col min="9440" max="9440" width="10.59765625" style="1" bestFit="1" customWidth="1"/>
    <col min="9441" max="9441" width="8" style="1" bestFit="1" customWidth="1"/>
    <col min="9442" max="9442" width="10.73046875" style="1" bestFit="1" customWidth="1"/>
    <col min="9443" max="9443" width="8" style="1" bestFit="1" customWidth="1"/>
    <col min="9444" max="9444" width="12" style="1" bestFit="1" customWidth="1"/>
    <col min="9445" max="9446" width="11.265625" style="1" bestFit="1" customWidth="1"/>
    <col min="9447" max="9447" width="12" style="1" bestFit="1" customWidth="1"/>
    <col min="9448" max="9449" width="11.265625" style="1" bestFit="1" customWidth="1"/>
    <col min="9450" max="9451" width="6.59765625" style="1" bestFit="1" customWidth="1"/>
    <col min="9452" max="9452" width="12" style="1" bestFit="1" customWidth="1"/>
    <col min="9453" max="9454" width="10.73046875" style="1" bestFit="1" customWidth="1"/>
    <col min="9455" max="9455" width="11.265625" style="1" bestFit="1" customWidth="1"/>
    <col min="9456" max="9456" width="8" style="1" bestFit="1" customWidth="1"/>
    <col min="9457" max="9457" width="6.59765625" style="1" bestFit="1" customWidth="1"/>
    <col min="9458" max="9458" width="10.73046875" style="1" bestFit="1" customWidth="1"/>
    <col min="9459" max="9459" width="10.59765625" style="1" bestFit="1" customWidth="1"/>
    <col min="9460" max="9460" width="8" style="1" bestFit="1" customWidth="1"/>
    <col min="9461" max="9461" width="11.265625" style="1" bestFit="1" customWidth="1"/>
    <col min="9462" max="9462" width="13.265625" style="1" bestFit="1" customWidth="1"/>
    <col min="9463" max="9463" width="11.265625" style="1" bestFit="1" customWidth="1"/>
    <col min="9464" max="9464" width="12" style="1" bestFit="1" customWidth="1"/>
    <col min="9465" max="9465" width="11.265625" style="1" bestFit="1" customWidth="1"/>
    <col min="9466" max="9466" width="11.3984375" style="1" bestFit="1" customWidth="1"/>
    <col min="9467" max="9468" width="12" style="1" bestFit="1" customWidth="1"/>
    <col min="9469" max="9674" width="5.59765625" style="1"/>
    <col min="9675" max="9675" width="7.73046875" style="1" bestFit="1" customWidth="1"/>
    <col min="9676" max="9676" width="13.265625" style="1" bestFit="1" customWidth="1"/>
    <col min="9677" max="9677" width="6.86328125" style="1" bestFit="1" customWidth="1"/>
    <col min="9678" max="9678" width="5.1328125" style="1" bestFit="1" customWidth="1"/>
    <col min="9679" max="9679" width="4.73046875" style="1" bestFit="1" customWidth="1"/>
    <col min="9680" max="9680" width="6.3984375" style="1" bestFit="1" customWidth="1"/>
    <col min="9681" max="9683" width="8" style="1" bestFit="1" customWidth="1"/>
    <col min="9684" max="9684" width="11.3984375" style="1" bestFit="1" customWidth="1"/>
    <col min="9685" max="9685" width="8" style="1" bestFit="1" customWidth="1"/>
    <col min="9686" max="9686" width="7.73046875" style="1" bestFit="1" customWidth="1"/>
    <col min="9687" max="9687" width="8.1328125" style="1" bestFit="1" customWidth="1"/>
    <col min="9688" max="9688" width="9.3984375" style="1" bestFit="1" customWidth="1"/>
    <col min="9689" max="9689" width="8" style="1" bestFit="1" customWidth="1"/>
    <col min="9690" max="9690" width="9.3984375" style="1" bestFit="1" customWidth="1"/>
    <col min="9691" max="9692" width="8" style="1" bestFit="1" customWidth="1"/>
    <col min="9693" max="9693" width="10.73046875" style="1" bestFit="1" customWidth="1"/>
    <col min="9694" max="9695" width="8" style="1" bestFit="1" customWidth="1"/>
    <col min="9696" max="9696" width="10.59765625" style="1" bestFit="1" customWidth="1"/>
    <col min="9697" max="9697" width="8" style="1" bestFit="1" customWidth="1"/>
    <col min="9698" max="9698" width="10.73046875" style="1" bestFit="1" customWidth="1"/>
    <col min="9699" max="9699" width="8" style="1" bestFit="1" customWidth="1"/>
    <col min="9700" max="9700" width="12" style="1" bestFit="1" customWidth="1"/>
    <col min="9701" max="9702" width="11.265625" style="1" bestFit="1" customWidth="1"/>
    <col min="9703" max="9703" width="12" style="1" bestFit="1" customWidth="1"/>
    <col min="9704" max="9705" width="11.265625" style="1" bestFit="1" customWidth="1"/>
    <col min="9706" max="9707" width="6.59765625" style="1" bestFit="1" customWidth="1"/>
    <col min="9708" max="9708" width="12" style="1" bestFit="1" customWidth="1"/>
    <col min="9709" max="9710" width="10.73046875" style="1" bestFit="1" customWidth="1"/>
    <col min="9711" max="9711" width="11.265625" style="1" bestFit="1" customWidth="1"/>
    <col min="9712" max="9712" width="8" style="1" bestFit="1" customWidth="1"/>
    <col min="9713" max="9713" width="6.59765625" style="1" bestFit="1" customWidth="1"/>
    <col min="9714" max="9714" width="10.73046875" style="1" bestFit="1" customWidth="1"/>
    <col min="9715" max="9715" width="10.59765625" style="1" bestFit="1" customWidth="1"/>
    <col min="9716" max="9716" width="8" style="1" bestFit="1" customWidth="1"/>
    <col min="9717" max="9717" width="11.265625" style="1" bestFit="1" customWidth="1"/>
    <col min="9718" max="9718" width="13.265625" style="1" bestFit="1" customWidth="1"/>
    <col min="9719" max="9719" width="11.265625" style="1" bestFit="1" customWidth="1"/>
    <col min="9720" max="9720" width="12" style="1" bestFit="1" customWidth="1"/>
    <col min="9721" max="9721" width="11.265625" style="1" bestFit="1" customWidth="1"/>
    <col min="9722" max="9722" width="11.3984375" style="1" bestFit="1" customWidth="1"/>
    <col min="9723" max="9724" width="12" style="1" bestFit="1" customWidth="1"/>
    <col min="9725" max="9930" width="5.59765625" style="1"/>
    <col min="9931" max="9931" width="7.73046875" style="1" bestFit="1" customWidth="1"/>
    <col min="9932" max="9932" width="13.265625" style="1" bestFit="1" customWidth="1"/>
    <col min="9933" max="9933" width="6.86328125" style="1" bestFit="1" customWidth="1"/>
    <col min="9934" max="9934" width="5.1328125" style="1" bestFit="1" customWidth="1"/>
    <col min="9935" max="9935" width="4.73046875" style="1" bestFit="1" customWidth="1"/>
    <col min="9936" max="9936" width="6.3984375" style="1" bestFit="1" customWidth="1"/>
    <col min="9937" max="9939" width="8" style="1" bestFit="1" customWidth="1"/>
    <col min="9940" max="9940" width="11.3984375" style="1" bestFit="1" customWidth="1"/>
    <col min="9941" max="9941" width="8" style="1" bestFit="1" customWidth="1"/>
    <col min="9942" max="9942" width="7.73046875" style="1" bestFit="1" customWidth="1"/>
    <col min="9943" max="9943" width="8.1328125" style="1" bestFit="1" customWidth="1"/>
    <col min="9944" max="9944" width="9.3984375" style="1" bestFit="1" customWidth="1"/>
    <col min="9945" max="9945" width="8" style="1" bestFit="1" customWidth="1"/>
    <col min="9946" max="9946" width="9.3984375" style="1" bestFit="1" customWidth="1"/>
    <col min="9947" max="9948" width="8" style="1" bestFit="1" customWidth="1"/>
    <col min="9949" max="9949" width="10.73046875" style="1" bestFit="1" customWidth="1"/>
    <col min="9950" max="9951" width="8" style="1" bestFit="1" customWidth="1"/>
    <col min="9952" max="9952" width="10.59765625" style="1" bestFit="1" customWidth="1"/>
    <col min="9953" max="9953" width="8" style="1" bestFit="1" customWidth="1"/>
    <col min="9954" max="9954" width="10.73046875" style="1" bestFit="1" customWidth="1"/>
    <col min="9955" max="9955" width="8" style="1" bestFit="1" customWidth="1"/>
    <col min="9956" max="9956" width="12" style="1" bestFit="1" customWidth="1"/>
    <col min="9957" max="9958" width="11.265625" style="1" bestFit="1" customWidth="1"/>
    <col min="9959" max="9959" width="12" style="1" bestFit="1" customWidth="1"/>
    <col min="9960" max="9961" width="11.265625" style="1" bestFit="1" customWidth="1"/>
    <col min="9962" max="9963" width="6.59765625" style="1" bestFit="1" customWidth="1"/>
    <col min="9964" max="9964" width="12" style="1" bestFit="1" customWidth="1"/>
    <col min="9965" max="9966" width="10.73046875" style="1" bestFit="1" customWidth="1"/>
    <col min="9967" max="9967" width="11.265625" style="1" bestFit="1" customWidth="1"/>
    <col min="9968" max="9968" width="8" style="1" bestFit="1" customWidth="1"/>
    <col min="9969" max="9969" width="6.59765625" style="1" bestFit="1" customWidth="1"/>
    <col min="9970" max="9970" width="10.73046875" style="1" bestFit="1" customWidth="1"/>
    <col min="9971" max="9971" width="10.59765625" style="1" bestFit="1" customWidth="1"/>
    <col min="9972" max="9972" width="8" style="1" bestFit="1" customWidth="1"/>
    <col min="9973" max="9973" width="11.265625" style="1" bestFit="1" customWidth="1"/>
    <col min="9974" max="9974" width="13.265625" style="1" bestFit="1" customWidth="1"/>
    <col min="9975" max="9975" width="11.265625" style="1" bestFit="1" customWidth="1"/>
    <col min="9976" max="9976" width="12" style="1" bestFit="1" customWidth="1"/>
    <col min="9977" max="9977" width="11.265625" style="1" bestFit="1" customWidth="1"/>
    <col min="9978" max="9978" width="11.3984375" style="1" bestFit="1" customWidth="1"/>
    <col min="9979" max="9980" width="12" style="1" bestFit="1" customWidth="1"/>
    <col min="9981" max="10186" width="5.59765625" style="1"/>
    <col min="10187" max="10187" width="7.73046875" style="1" bestFit="1" customWidth="1"/>
    <col min="10188" max="10188" width="13.265625" style="1" bestFit="1" customWidth="1"/>
    <col min="10189" max="10189" width="6.86328125" style="1" bestFit="1" customWidth="1"/>
    <col min="10190" max="10190" width="5.1328125" style="1" bestFit="1" customWidth="1"/>
    <col min="10191" max="10191" width="4.73046875" style="1" bestFit="1" customWidth="1"/>
    <col min="10192" max="10192" width="6.3984375" style="1" bestFit="1" customWidth="1"/>
    <col min="10193" max="10195" width="8" style="1" bestFit="1" customWidth="1"/>
    <col min="10196" max="10196" width="11.3984375" style="1" bestFit="1" customWidth="1"/>
    <col min="10197" max="10197" width="8" style="1" bestFit="1" customWidth="1"/>
    <col min="10198" max="10198" width="7.73046875" style="1" bestFit="1" customWidth="1"/>
    <col min="10199" max="10199" width="8.1328125" style="1" bestFit="1" customWidth="1"/>
    <col min="10200" max="10200" width="9.3984375" style="1" bestFit="1" customWidth="1"/>
    <col min="10201" max="10201" width="8" style="1" bestFit="1" customWidth="1"/>
    <col min="10202" max="10202" width="9.3984375" style="1" bestFit="1" customWidth="1"/>
    <col min="10203" max="10204" width="8" style="1" bestFit="1" customWidth="1"/>
    <col min="10205" max="10205" width="10.73046875" style="1" bestFit="1" customWidth="1"/>
    <col min="10206" max="10207" width="8" style="1" bestFit="1" customWidth="1"/>
    <col min="10208" max="10208" width="10.59765625" style="1" bestFit="1" customWidth="1"/>
    <col min="10209" max="10209" width="8" style="1" bestFit="1" customWidth="1"/>
    <col min="10210" max="10210" width="10.73046875" style="1" bestFit="1" customWidth="1"/>
    <col min="10211" max="10211" width="8" style="1" bestFit="1" customWidth="1"/>
    <col min="10212" max="10212" width="12" style="1" bestFit="1" customWidth="1"/>
    <col min="10213" max="10214" width="11.265625" style="1" bestFit="1" customWidth="1"/>
    <col min="10215" max="10215" width="12" style="1" bestFit="1" customWidth="1"/>
    <col min="10216" max="10217" width="11.265625" style="1" bestFit="1" customWidth="1"/>
    <col min="10218" max="10219" width="6.59765625" style="1" bestFit="1" customWidth="1"/>
    <col min="10220" max="10220" width="12" style="1" bestFit="1" customWidth="1"/>
    <col min="10221" max="10222" width="10.73046875" style="1" bestFit="1" customWidth="1"/>
    <col min="10223" max="10223" width="11.265625" style="1" bestFit="1" customWidth="1"/>
    <col min="10224" max="10224" width="8" style="1" bestFit="1" customWidth="1"/>
    <col min="10225" max="10225" width="6.59765625" style="1" bestFit="1" customWidth="1"/>
    <col min="10226" max="10226" width="10.73046875" style="1" bestFit="1" customWidth="1"/>
    <col min="10227" max="10227" width="10.59765625" style="1" bestFit="1" customWidth="1"/>
    <col min="10228" max="10228" width="8" style="1" bestFit="1" customWidth="1"/>
    <col min="10229" max="10229" width="11.265625" style="1" bestFit="1" customWidth="1"/>
    <col min="10230" max="10230" width="13.265625" style="1" bestFit="1" customWidth="1"/>
    <col min="10231" max="10231" width="11.265625" style="1" bestFit="1" customWidth="1"/>
    <col min="10232" max="10232" width="12" style="1" bestFit="1" customWidth="1"/>
    <col min="10233" max="10233" width="11.265625" style="1" bestFit="1" customWidth="1"/>
    <col min="10234" max="10234" width="11.3984375" style="1" bestFit="1" customWidth="1"/>
    <col min="10235" max="10236" width="12" style="1" bestFit="1" customWidth="1"/>
    <col min="10237" max="10442" width="5.59765625" style="1"/>
    <col min="10443" max="10443" width="7.73046875" style="1" bestFit="1" customWidth="1"/>
    <col min="10444" max="10444" width="13.265625" style="1" bestFit="1" customWidth="1"/>
    <col min="10445" max="10445" width="6.86328125" style="1" bestFit="1" customWidth="1"/>
    <col min="10446" max="10446" width="5.1328125" style="1" bestFit="1" customWidth="1"/>
    <col min="10447" max="10447" width="4.73046875" style="1" bestFit="1" customWidth="1"/>
    <col min="10448" max="10448" width="6.3984375" style="1" bestFit="1" customWidth="1"/>
    <col min="10449" max="10451" width="8" style="1" bestFit="1" customWidth="1"/>
    <col min="10452" max="10452" width="11.3984375" style="1" bestFit="1" customWidth="1"/>
    <col min="10453" max="10453" width="8" style="1" bestFit="1" customWidth="1"/>
    <col min="10454" max="10454" width="7.73046875" style="1" bestFit="1" customWidth="1"/>
    <col min="10455" max="10455" width="8.1328125" style="1" bestFit="1" customWidth="1"/>
    <col min="10456" max="10456" width="9.3984375" style="1" bestFit="1" customWidth="1"/>
    <col min="10457" max="10457" width="8" style="1" bestFit="1" customWidth="1"/>
    <col min="10458" max="10458" width="9.3984375" style="1" bestFit="1" customWidth="1"/>
    <col min="10459" max="10460" width="8" style="1" bestFit="1" customWidth="1"/>
    <col min="10461" max="10461" width="10.73046875" style="1" bestFit="1" customWidth="1"/>
    <col min="10462" max="10463" width="8" style="1" bestFit="1" customWidth="1"/>
    <col min="10464" max="10464" width="10.59765625" style="1" bestFit="1" customWidth="1"/>
    <col min="10465" max="10465" width="8" style="1" bestFit="1" customWidth="1"/>
    <col min="10466" max="10466" width="10.73046875" style="1" bestFit="1" customWidth="1"/>
    <col min="10467" max="10467" width="8" style="1" bestFit="1" customWidth="1"/>
    <col min="10468" max="10468" width="12" style="1" bestFit="1" customWidth="1"/>
    <col min="10469" max="10470" width="11.265625" style="1" bestFit="1" customWidth="1"/>
    <col min="10471" max="10471" width="12" style="1" bestFit="1" customWidth="1"/>
    <col min="10472" max="10473" width="11.265625" style="1" bestFit="1" customWidth="1"/>
    <col min="10474" max="10475" width="6.59765625" style="1" bestFit="1" customWidth="1"/>
    <col min="10476" max="10476" width="12" style="1" bestFit="1" customWidth="1"/>
    <col min="10477" max="10478" width="10.73046875" style="1" bestFit="1" customWidth="1"/>
    <col min="10479" max="10479" width="11.265625" style="1" bestFit="1" customWidth="1"/>
    <col min="10480" max="10480" width="8" style="1" bestFit="1" customWidth="1"/>
    <col min="10481" max="10481" width="6.59765625" style="1" bestFit="1" customWidth="1"/>
    <col min="10482" max="10482" width="10.73046875" style="1" bestFit="1" customWidth="1"/>
    <col min="10483" max="10483" width="10.59765625" style="1" bestFit="1" customWidth="1"/>
    <col min="10484" max="10484" width="8" style="1" bestFit="1" customWidth="1"/>
    <col min="10485" max="10485" width="11.265625" style="1" bestFit="1" customWidth="1"/>
    <col min="10486" max="10486" width="13.265625" style="1" bestFit="1" customWidth="1"/>
    <col min="10487" max="10487" width="11.265625" style="1" bestFit="1" customWidth="1"/>
    <col min="10488" max="10488" width="12" style="1" bestFit="1" customWidth="1"/>
    <col min="10489" max="10489" width="11.265625" style="1" bestFit="1" customWidth="1"/>
    <col min="10490" max="10490" width="11.3984375" style="1" bestFit="1" customWidth="1"/>
    <col min="10491" max="10492" width="12" style="1" bestFit="1" customWidth="1"/>
    <col min="10493" max="10698" width="5.59765625" style="1"/>
    <col min="10699" max="10699" width="7.73046875" style="1" bestFit="1" customWidth="1"/>
    <col min="10700" max="10700" width="13.265625" style="1" bestFit="1" customWidth="1"/>
    <col min="10701" max="10701" width="6.86328125" style="1" bestFit="1" customWidth="1"/>
    <col min="10702" max="10702" width="5.1328125" style="1" bestFit="1" customWidth="1"/>
    <col min="10703" max="10703" width="4.73046875" style="1" bestFit="1" customWidth="1"/>
    <col min="10704" max="10704" width="6.3984375" style="1" bestFit="1" customWidth="1"/>
    <col min="10705" max="10707" width="8" style="1" bestFit="1" customWidth="1"/>
    <col min="10708" max="10708" width="11.3984375" style="1" bestFit="1" customWidth="1"/>
    <col min="10709" max="10709" width="8" style="1" bestFit="1" customWidth="1"/>
    <col min="10710" max="10710" width="7.73046875" style="1" bestFit="1" customWidth="1"/>
    <col min="10711" max="10711" width="8.1328125" style="1" bestFit="1" customWidth="1"/>
    <col min="10712" max="10712" width="9.3984375" style="1" bestFit="1" customWidth="1"/>
    <col min="10713" max="10713" width="8" style="1" bestFit="1" customWidth="1"/>
    <col min="10714" max="10714" width="9.3984375" style="1" bestFit="1" customWidth="1"/>
    <col min="10715" max="10716" width="8" style="1" bestFit="1" customWidth="1"/>
    <col min="10717" max="10717" width="10.73046875" style="1" bestFit="1" customWidth="1"/>
    <col min="10718" max="10719" width="8" style="1" bestFit="1" customWidth="1"/>
    <col min="10720" max="10720" width="10.59765625" style="1" bestFit="1" customWidth="1"/>
    <col min="10721" max="10721" width="8" style="1" bestFit="1" customWidth="1"/>
    <col min="10722" max="10722" width="10.73046875" style="1" bestFit="1" customWidth="1"/>
    <col min="10723" max="10723" width="8" style="1" bestFit="1" customWidth="1"/>
    <col min="10724" max="10724" width="12" style="1" bestFit="1" customWidth="1"/>
    <col min="10725" max="10726" width="11.265625" style="1" bestFit="1" customWidth="1"/>
    <col min="10727" max="10727" width="12" style="1" bestFit="1" customWidth="1"/>
    <col min="10728" max="10729" width="11.265625" style="1" bestFit="1" customWidth="1"/>
    <col min="10730" max="10731" width="6.59765625" style="1" bestFit="1" customWidth="1"/>
    <col min="10732" max="10732" width="12" style="1" bestFit="1" customWidth="1"/>
    <col min="10733" max="10734" width="10.73046875" style="1" bestFit="1" customWidth="1"/>
    <col min="10735" max="10735" width="11.265625" style="1" bestFit="1" customWidth="1"/>
    <col min="10736" max="10736" width="8" style="1" bestFit="1" customWidth="1"/>
    <col min="10737" max="10737" width="6.59765625" style="1" bestFit="1" customWidth="1"/>
    <col min="10738" max="10738" width="10.73046875" style="1" bestFit="1" customWidth="1"/>
    <col min="10739" max="10739" width="10.59765625" style="1" bestFit="1" customWidth="1"/>
    <col min="10740" max="10740" width="8" style="1" bestFit="1" customWidth="1"/>
    <col min="10741" max="10741" width="11.265625" style="1" bestFit="1" customWidth="1"/>
    <col min="10742" max="10742" width="13.265625" style="1" bestFit="1" customWidth="1"/>
    <col min="10743" max="10743" width="11.265625" style="1" bestFit="1" customWidth="1"/>
    <col min="10744" max="10744" width="12" style="1" bestFit="1" customWidth="1"/>
    <col min="10745" max="10745" width="11.265625" style="1" bestFit="1" customWidth="1"/>
    <col min="10746" max="10746" width="11.3984375" style="1" bestFit="1" customWidth="1"/>
    <col min="10747" max="10748" width="12" style="1" bestFit="1" customWidth="1"/>
    <col min="10749" max="10954" width="5.59765625" style="1"/>
    <col min="10955" max="10955" width="7.73046875" style="1" bestFit="1" customWidth="1"/>
    <col min="10956" max="10956" width="13.265625" style="1" bestFit="1" customWidth="1"/>
    <col min="10957" max="10957" width="6.86328125" style="1" bestFit="1" customWidth="1"/>
    <col min="10958" max="10958" width="5.1328125" style="1" bestFit="1" customWidth="1"/>
    <col min="10959" max="10959" width="4.73046875" style="1" bestFit="1" customWidth="1"/>
    <col min="10960" max="10960" width="6.3984375" style="1" bestFit="1" customWidth="1"/>
    <col min="10961" max="10963" width="8" style="1" bestFit="1" customWidth="1"/>
    <col min="10964" max="10964" width="11.3984375" style="1" bestFit="1" customWidth="1"/>
    <col min="10965" max="10965" width="8" style="1" bestFit="1" customWidth="1"/>
    <col min="10966" max="10966" width="7.73046875" style="1" bestFit="1" customWidth="1"/>
    <col min="10967" max="10967" width="8.1328125" style="1" bestFit="1" customWidth="1"/>
    <col min="10968" max="10968" width="9.3984375" style="1" bestFit="1" customWidth="1"/>
    <col min="10969" max="10969" width="8" style="1" bestFit="1" customWidth="1"/>
    <col min="10970" max="10970" width="9.3984375" style="1" bestFit="1" customWidth="1"/>
    <col min="10971" max="10972" width="8" style="1" bestFit="1" customWidth="1"/>
    <col min="10973" max="10973" width="10.73046875" style="1" bestFit="1" customWidth="1"/>
    <col min="10974" max="10975" width="8" style="1" bestFit="1" customWidth="1"/>
    <col min="10976" max="10976" width="10.59765625" style="1" bestFit="1" customWidth="1"/>
    <col min="10977" max="10977" width="8" style="1" bestFit="1" customWidth="1"/>
    <col min="10978" max="10978" width="10.73046875" style="1" bestFit="1" customWidth="1"/>
    <col min="10979" max="10979" width="8" style="1" bestFit="1" customWidth="1"/>
    <col min="10980" max="10980" width="12" style="1" bestFit="1" customWidth="1"/>
    <col min="10981" max="10982" width="11.265625" style="1" bestFit="1" customWidth="1"/>
    <col min="10983" max="10983" width="12" style="1" bestFit="1" customWidth="1"/>
    <col min="10984" max="10985" width="11.265625" style="1" bestFit="1" customWidth="1"/>
    <col min="10986" max="10987" width="6.59765625" style="1" bestFit="1" customWidth="1"/>
    <col min="10988" max="10988" width="12" style="1" bestFit="1" customWidth="1"/>
    <col min="10989" max="10990" width="10.73046875" style="1" bestFit="1" customWidth="1"/>
    <col min="10991" max="10991" width="11.265625" style="1" bestFit="1" customWidth="1"/>
    <col min="10992" max="10992" width="8" style="1" bestFit="1" customWidth="1"/>
    <col min="10993" max="10993" width="6.59765625" style="1" bestFit="1" customWidth="1"/>
    <col min="10994" max="10994" width="10.73046875" style="1" bestFit="1" customWidth="1"/>
    <col min="10995" max="10995" width="10.59765625" style="1" bestFit="1" customWidth="1"/>
    <col min="10996" max="10996" width="8" style="1" bestFit="1" customWidth="1"/>
    <col min="10997" max="10997" width="11.265625" style="1" bestFit="1" customWidth="1"/>
    <col min="10998" max="10998" width="13.265625" style="1" bestFit="1" customWidth="1"/>
    <col min="10999" max="10999" width="11.265625" style="1" bestFit="1" customWidth="1"/>
    <col min="11000" max="11000" width="12" style="1" bestFit="1" customWidth="1"/>
    <col min="11001" max="11001" width="11.265625" style="1" bestFit="1" customWidth="1"/>
    <col min="11002" max="11002" width="11.3984375" style="1" bestFit="1" customWidth="1"/>
    <col min="11003" max="11004" width="12" style="1" bestFit="1" customWidth="1"/>
    <col min="11005" max="11210" width="5.59765625" style="1"/>
    <col min="11211" max="11211" width="7.73046875" style="1" bestFit="1" customWidth="1"/>
    <col min="11212" max="11212" width="13.265625" style="1" bestFit="1" customWidth="1"/>
    <col min="11213" max="11213" width="6.86328125" style="1" bestFit="1" customWidth="1"/>
    <col min="11214" max="11214" width="5.1328125" style="1" bestFit="1" customWidth="1"/>
    <col min="11215" max="11215" width="4.73046875" style="1" bestFit="1" customWidth="1"/>
    <col min="11216" max="11216" width="6.3984375" style="1" bestFit="1" customWidth="1"/>
    <col min="11217" max="11219" width="8" style="1" bestFit="1" customWidth="1"/>
    <col min="11220" max="11220" width="11.3984375" style="1" bestFit="1" customWidth="1"/>
    <col min="11221" max="11221" width="8" style="1" bestFit="1" customWidth="1"/>
    <col min="11222" max="11222" width="7.73046875" style="1" bestFit="1" customWidth="1"/>
    <col min="11223" max="11223" width="8.1328125" style="1" bestFit="1" customWidth="1"/>
    <col min="11224" max="11224" width="9.3984375" style="1" bestFit="1" customWidth="1"/>
    <col min="11225" max="11225" width="8" style="1" bestFit="1" customWidth="1"/>
    <col min="11226" max="11226" width="9.3984375" style="1" bestFit="1" customWidth="1"/>
    <col min="11227" max="11228" width="8" style="1" bestFit="1" customWidth="1"/>
    <col min="11229" max="11229" width="10.73046875" style="1" bestFit="1" customWidth="1"/>
    <col min="11230" max="11231" width="8" style="1" bestFit="1" customWidth="1"/>
    <col min="11232" max="11232" width="10.59765625" style="1" bestFit="1" customWidth="1"/>
    <col min="11233" max="11233" width="8" style="1" bestFit="1" customWidth="1"/>
    <col min="11234" max="11234" width="10.73046875" style="1" bestFit="1" customWidth="1"/>
    <col min="11235" max="11235" width="8" style="1" bestFit="1" customWidth="1"/>
    <col min="11236" max="11236" width="12" style="1" bestFit="1" customWidth="1"/>
    <col min="11237" max="11238" width="11.265625" style="1" bestFit="1" customWidth="1"/>
    <col min="11239" max="11239" width="12" style="1" bestFit="1" customWidth="1"/>
    <col min="11240" max="11241" width="11.265625" style="1" bestFit="1" customWidth="1"/>
    <col min="11242" max="11243" width="6.59765625" style="1" bestFit="1" customWidth="1"/>
    <col min="11244" max="11244" width="12" style="1" bestFit="1" customWidth="1"/>
    <col min="11245" max="11246" width="10.73046875" style="1" bestFit="1" customWidth="1"/>
    <col min="11247" max="11247" width="11.265625" style="1" bestFit="1" customWidth="1"/>
    <col min="11248" max="11248" width="8" style="1" bestFit="1" customWidth="1"/>
    <col min="11249" max="11249" width="6.59765625" style="1" bestFit="1" customWidth="1"/>
    <col min="11250" max="11250" width="10.73046875" style="1" bestFit="1" customWidth="1"/>
    <col min="11251" max="11251" width="10.59765625" style="1" bestFit="1" customWidth="1"/>
    <col min="11252" max="11252" width="8" style="1" bestFit="1" customWidth="1"/>
    <col min="11253" max="11253" width="11.265625" style="1" bestFit="1" customWidth="1"/>
    <col min="11254" max="11254" width="13.265625" style="1" bestFit="1" customWidth="1"/>
    <col min="11255" max="11255" width="11.265625" style="1" bestFit="1" customWidth="1"/>
    <col min="11256" max="11256" width="12" style="1" bestFit="1" customWidth="1"/>
    <col min="11257" max="11257" width="11.265625" style="1" bestFit="1" customWidth="1"/>
    <col min="11258" max="11258" width="11.3984375" style="1" bestFit="1" customWidth="1"/>
    <col min="11259" max="11260" width="12" style="1" bestFit="1" customWidth="1"/>
    <col min="11261" max="11466" width="5.59765625" style="1"/>
    <col min="11467" max="11467" width="7.73046875" style="1" bestFit="1" customWidth="1"/>
    <col min="11468" max="11468" width="13.265625" style="1" bestFit="1" customWidth="1"/>
    <col min="11469" max="11469" width="6.86328125" style="1" bestFit="1" customWidth="1"/>
    <col min="11470" max="11470" width="5.1328125" style="1" bestFit="1" customWidth="1"/>
    <col min="11471" max="11471" width="4.73046875" style="1" bestFit="1" customWidth="1"/>
    <col min="11472" max="11472" width="6.3984375" style="1" bestFit="1" customWidth="1"/>
    <col min="11473" max="11475" width="8" style="1" bestFit="1" customWidth="1"/>
    <col min="11476" max="11476" width="11.3984375" style="1" bestFit="1" customWidth="1"/>
    <col min="11477" max="11477" width="8" style="1" bestFit="1" customWidth="1"/>
    <col min="11478" max="11478" width="7.73046875" style="1" bestFit="1" customWidth="1"/>
    <col min="11479" max="11479" width="8.1328125" style="1" bestFit="1" customWidth="1"/>
    <col min="11480" max="11480" width="9.3984375" style="1" bestFit="1" customWidth="1"/>
    <col min="11481" max="11481" width="8" style="1" bestFit="1" customWidth="1"/>
    <col min="11482" max="11482" width="9.3984375" style="1" bestFit="1" customWidth="1"/>
    <col min="11483" max="11484" width="8" style="1" bestFit="1" customWidth="1"/>
    <col min="11485" max="11485" width="10.73046875" style="1" bestFit="1" customWidth="1"/>
    <col min="11486" max="11487" width="8" style="1" bestFit="1" customWidth="1"/>
    <col min="11488" max="11488" width="10.59765625" style="1" bestFit="1" customWidth="1"/>
    <col min="11489" max="11489" width="8" style="1" bestFit="1" customWidth="1"/>
    <col min="11490" max="11490" width="10.73046875" style="1" bestFit="1" customWidth="1"/>
    <col min="11491" max="11491" width="8" style="1" bestFit="1" customWidth="1"/>
    <col min="11492" max="11492" width="12" style="1" bestFit="1" customWidth="1"/>
    <col min="11493" max="11494" width="11.265625" style="1" bestFit="1" customWidth="1"/>
    <col min="11495" max="11495" width="12" style="1" bestFit="1" customWidth="1"/>
    <col min="11496" max="11497" width="11.265625" style="1" bestFit="1" customWidth="1"/>
    <col min="11498" max="11499" width="6.59765625" style="1" bestFit="1" customWidth="1"/>
    <col min="11500" max="11500" width="12" style="1" bestFit="1" customWidth="1"/>
    <col min="11501" max="11502" width="10.73046875" style="1" bestFit="1" customWidth="1"/>
    <col min="11503" max="11503" width="11.265625" style="1" bestFit="1" customWidth="1"/>
    <col min="11504" max="11504" width="8" style="1" bestFit="1" customWidth="1"/>
    <col min="11505" max="11505" width="6.59765625" style="1" bestFit="1" customWidth="1"/>
    <col min="11506" max="11506" width="10.73046875" style="1" bestFit="1" customWidth="1"/>
    <col min="11507" max="11507" width="10.59765625" style="1" bestFit="1" customWidth="1"/>
    <col min="11508" max="11508" width="8" style="1" bestFit="1" customWidth="1"/>
    <col min="11509" max="11509" width="11.265625" style="1" bestFit="1" customWidth="1"/>
    <col min="11510" max="11510" width="13.265625" style="1" bestFit="1" customWidth="1"/>
    <col min="11511" max="11511" width="11.265625" style="1" bestFit="1" customWidth="1"/>
    <col min="11512" max="11512" width="12" style="1" bestFit="1" customWidth="1"/>
    <col min="11513" max="11513" width="11.265625" style="1" bestFit="1" customWidth="1"/>
    <col min="11514" max="11514" width="11.3984375" style="1" bestFit="1" customWidth="1"/>
    <col min="11515" max="11516" width="12" style="1" bestFit="1" customWidth="1"/>
    <col min="11517" max="11722" width="5.59765625" style="1"/>
    <col min="11723" max="11723" width="7.73046875" style="1" bestFit="1" customWidth="1"/>
    <col min="11724" max="11724" width="13.265625" style="1" bestFit="1" customWidth="1"/>
    <col min="11725" max="11725" width="6.86328125" style="1" bestFit="1" customWidth="1"/>
    <col min="11726" max="11726" width="5.1328125" style="1" bestFit="1" customWidth="1"/>
    <col min="11727" max="11727" width="4.73046875" style="1" bestFit="1" customWidth="1"/>
    <col min="11728" max="11728" width="6.3984375" style="1" bestFit="1" customWidth="1"/>
    <col min="11729" max="11731" width="8" style="1" bestFit="1" customWidth="1"/>
    <col min="11732" max="11732" width="11.3984375" style="1" bestFit="1" customWidth="1"/>
    <col min="11733" max="11733" width="8" style="1" bestFit="1" customWidth="1"/>
    <col min="11734" max="11734" width="7.73046875" style="1" bestFit="1" customWidth="1"/>
    <col min="11735" max="11735" width="8.1328125" style="1" bestFit="1" customWidth="1"/>
    <col min="11736" max="11736" width="9.3984375" style="1" bestFit="1" customWidth="1"/>
    <col min="11737" max="11737" width="8" style="1" bestFit="1" customWidth="1"/>
    <col min="11738" max="11738" width="9.3984375" style="1" bestFit="1" customWidth="1"/>
    <col min="11739" max="11740" width="8" style="1" bestFit="1" customWidth="1"/>
    <col min="11741" max="11741" width="10.73046875" style="1" bestFit="1" customWidth="1"/>
    <col min="11742" max="11743" width="8" style="1" bestFit="1" customWidth="1"/>
    <col min="11744" max="11744" width="10.59765625" style="1" bestFit="1" customWidth="1"/>
    <col min="11745" max="11745" width="8" style="1" bestFit="1" customWidth="1"/>
    <col min="11746" max="11746" width="10.73046875" style="1" bestFit="1" customWidth="1"/>
    <col min="11747" max="11747" width="8" style="1" bestFit="1" customWidth="1"/>
    <col min="11748" max="11748" width="12" style="1" bestFit="1" customWidth="1"/>
    <col min="11749" max="11750" width="11.265625" style="1" bestFit="1" customWidth="1"/>
    <col min="11751" max="11751" width="12" style="1" bestFit="1" customWidth="1"/>
    <col min="11752" max="11753" width="11.265625" style="1" bestFit="1" customWidth="1"/>
    <col min="11754" max="11755" width="6.59765625" style="1" bestFit="1" customWidth="1"/>
    <col min="11756" max="11756" width="12" style="1" bestFit="1" customWidth="1"/>
    <col min="11757" max="11758" width="10.73046875" style="1" bestFit="1" customWidth="1"/>
    <col min="11759" max="11759" width="11.265625" style="1" bestFit="1" customWidth="1"/>
    <col min="11760" max="11760" width="8" style="1" bestFit="1" customWidth="1"/>
    <col min="11761" max="11761" width="6.59765625" style="1" bestFit="1" customWidth="1"/>
    <col min="11762" max="11762" width="10.73046875" style="1" bestFit="1" customWidth="1"/>
    <col min="11763" max="11763" width="10.59765625" style="1" bestFit="1" customWidth="1"/>
    <col min="11764" max="11764" width="8" style="1" bestFit="1" customWidth="1"/>
    <col min="11765" max="11765" width="11.265625" style="1" bestFit="1" customWidth="1"/>
    <col min="11766" max="11766" width="13.265625" style="1" bestFit="1" customWidth="1"/>
    <col min="11767" max="11767" width="11.265625" style="1" bestFit="1" customWidth="1"/>
    <col min="11768" max="11768" width="12" style="1" bestFit="1" customWidth="1"/>
    <col min="11769" max="11769" width="11.265625" style="1" bestFit="1" customWidth="1"/>
    <col min="11770" max="11770" width="11.3984375" style="1" bestFit="1" customWidth="1"/>
    <col min="11771" max="11772" width="12" style="1" bestFit="1" customWidth="1"/>
    <col min="11773" max="11978" width="5.59765625" style="1"/>
    <col min="11979" max="11979" width="7.73046875" style="1" bestFit="1" customWidth="1"/>
    <col min="11980" max="11980" width="13.265625" style="1" bestFit="1" customWidth="1"/>
    <col min="11981" max="11981" width="6.86328125" style="1" bestFit="1" customWidth="1"/>
    <col min="11982" max="11982" width="5.1328125" style="1" bestFit="1" customWidth="1"/>
    <col min="11983" max="11983" width="4.73046875" style="1" bestFit="1" customWidth="1"/>
    <col min="11984" max="11984" width="6.3984375" style="1" bestFit="1" customWidth="1"/>
    <col min="11985" max="11987" width="8" style="1" bestFit="1" customWidth="1"/>
    <col min="11988" max="11988" width="11.3984375" style="1" bestFit="1" customWidth="1"/>
    <col min="11989" max="11989" width="8" style="1" bestFit="1" customWidth="1"/>
    <col min="11990" max="11990" width="7.73046875" style="1" bestFit="1" customWidth="1"/>
    <col min="11991" max="11991" width="8.1328125" style="1" bestFit="1" customWidth="1"/>
    <col min="11992" max="11992" width="9.3984375" style="1" bestFit="1" customWidth="1"/>
    <col min="11993" max="11993" width="8" style="1" bestFit="1" customWidth="1"/>
    <col min="11994" max="11994" width="9.3984375" style="1" bestFit="1" customWidth="1"/>
    <col min="11995" max="11996" width="8" style="1" bestFit="1" customWidth="1"/>
    <col min="11997" max="11997" width="10.73046875" style="1" bestFit="1" customWidth="1"/>
    <col min="11998" max="11999" width="8" style="1" bestFit="1" customWidth="1"/>
    <col min="12000" max="12000" width="10.59765625" style="1" bestFit="1" customWidth="1"/>
    <col min="12001" max="12001" width="8" style="1" bestFit="1" customWidth="1"/>
    <col min="12002" max="12002" width="10.73046875" style="1" bestFit="1" customWidth="1"/>
    <col min="12003" max="12003" width="8" style="1" bestFit="1" customWidth="1"/>
    <col min="12004" max="12004" width="12" style="1" bestFit="1" customWidth="1"/>
    <col min="12005" max="12006" width="11.265625" style="1" bestFit="1" customWidth="1"/>
    <col min="12007" max="12007" width="12" style="1" bestFit="1" customWidth="1"/>
    <col min="12008" max="12009" width="11.265625" style="1" bestFit="1" customWidth="1"/>
    <col min="12010" max="12011" width="6.59765625" style="1" bestFit="1" customWidth="1"/>
    <col min="12012" max="12012" width="12" style="1" bestFit="1" customWidth="1"/>
    <col min="12013" max="12014" width="10.73046875" style="1" bestFit="1" customWidth="1"/>
    <col min="12015" max="12015" width="11.265625" style="1" bestFit="1" customWidth="1"/>
    <col min="12016" max="12016" width="8" style="1" bestFit="1" customWidth="1"/>
    <col min="12017" max="12017" width="6.59765625" style="1" bestFit="1" customWidth="1"/>
    <col min="12018" max="12018" width="10.73046875" style="1" bestFit="1" customWidth="1"/>
    <col min="12019" max="12019" width="10.59765625" style="1" bestFit="1" customWidth="1"/>
    <col min="12020" max="12020" width="8" style="1" bestFit="1" customWidth="1"/>
    <col min="12021" max="12021" width="11.265625" style="1" bestFit="1" customWidth="1"/>
    <col min="12022" max="12022" width="13.265625" style="1" bestFit="1" customWidth="1"/>
    <col min="12023" max="12023" width="11.265625" style="1" bestFit="1" customWidth="1"/>
    <col min="12024" max="12024" width="12" style="1" bestFit="1" customWidth="1"/>
    <col min="12025" max="12025" width="11.265625" style="1" bestFit="1" customWidth="1"/>
    <col min="12026" max="12026" width="11.3984375" style="1" bestFit="1" customWidth="1"/>
    <col min="12027" max="12028" width="12" style="1" bestFit="1" customWidth="1"/>
    <col min="12029" max="12234" width="5.59765625" style="1"/>
    <col min="12235" max="12235" width="7.73046875" style="1" bestFit="1" customWidth="1"/>
    <col min="12236" max="12236" width="13.265625" style="1" bestFit="1" customWidth="1"/>
    <col min="12237" max="12237" width="6.86328125" style="1" bestFit="1" customWidth="1"/>
    <col min="12238" max="12238" width="5.1328125" style="1" bestFit="1" customWidth="1"/>
    <col min="12239" max="12239" width="4.73046875" style="1" bestFit="1" customWidth="1"/>
    <col min="12240" max="12240" width="6.3984375" style="1" bestFit="1" customWidth="1"/>
    <col min="12241" max="12243" width="8" style="1" bestFit="1" customWidth="1"/>
    <col min="12244" max="12244" width="11.3984375" style="1" bestFit="1" customWidth="1"/>
    <col min="12245" max="12245" width="8" style="1" bestFit="1" customWidth="1"/>
    <col min="12246" max="12246" width="7.73046875" style="1" bestFit="1" customWidth="1"/>
    <col min="12247" max="12247" width="8.1328125" style="1" bestFit="1" customWidth="1"/>
    <col min="12248" max="12248" width="9.3984375" style="1" bestFit="1" customWidth="1"/>
    <col min="12249" max="12249" width="8" style="1" bestFit="1" customWidth="1"/>
    <col min="12250" max="12250" width="9.3984375" style="1" bestFit="1" customWidth="1"/>
    <col min="12251" max="12252" width="8" style="1" bestFit="1" customWidth="1"/>
    <col min="12253" max="12253" width="10.73046875" style="1" bestFit="1" customWidth="1"/>
    <col min="12254" max="12255" width="8" style="1" bestFit="1" customWidth="1"/>
    <col min="12256" max="12256" width="10.59765625" style="1" bestFit="1" customWidth="1"/>
    <col min="12257" max="12257" width="8" style="1" bestFit="1" customWidth="1"/>
    <col min="12258" max="12258" width="10.73046875" style="1" bestFit="1" customWidth="1"/>
    <col min="12259" max="12259" width="8" style="1" bestFit="1" customWidth="1"/>
    <col min="12260" max="12260" width="12" style="1" bestFit="1" customWidth="1"/>
    <col min="12261" max="12262" width="11.265625" style="1" bestFit="1" customWidth="1"/>
    <col min="12263" max="12263" width="12" style="1" bestFit="1" customWidth="1"/>
    <col min="12264" max="12265" width="11.265625" style="1" bestFit="1" customWidth="1"/>
    <col min="12266" max="12267" width="6.59765625" style="1" bestFit="1" customWidth="1"/>
    <col min="12268" max="12268" width="12" style="1" bestFit="1" customWidth="1"/>
    <col min="12269" max="12270" width="10.73046875" style="1" bestFit="1" customWidth="1"/>
    <col min="12271" max="12271" width="11.265625" style="1" bestFit="1" customWidth="1"/>
    <col min="12272" max="12272" width="8" style="1" bestFit="1" customWidth="1"/>
    <col min="12273" max="12273" width="6.59765625" style="1" bestFit="1" customWidth="1"/>
    <col min="12274" max="12274" width="10.73046875" style="1" bestFit="1" customWidth="1"/>
    <col min="12275" max="12275" width="10.59765625" style="1" bestFit="1" customWidth="1"/>
    <col min="12276" max="12276" width="8" style="1" bestFit="1" customWidth="1"/>
    <col min="12277" max="12277" width="11.265625" style="1" bestFit="1" customWidth="1"/>
    <col min="12278" max="12278" width="13.265625" style="1" bestFit="1" customWidth="1"/>
    <col min="12279" max="12279" width="11.265625" style="1" bestFit="1" customWidth="1"/>
    <col min="12280" max="12280" width="12" style="1" bestFit="1" customWidth="1"/>
    <col min="12281" max="12281" width="11.265625" style="1" bestFit="1" customWidth="1"/>
    <col min="12282" max="12282" width="11.3984375" style="1" bestFit="1" customWidth="1"/>
    <col min="12283" max="12284" width="12" style="1" bestFit="1" customWidth="1"/>
    <col min="12285" max="12490" width="5.59765625" style="1"/>
    <col min="12491" max="12491" width="7.73046875" style="1" bestFit="1" customWidth="1"/>
    <col min="12492" max="12492" width="13.265625" style="1" bestFit="1" customWidth="1"/>
    <col min="12493" max="12493" width="6.86328125" style="1" bestFit="1" customWidth="1"/>
    <col min="12494" max="12494" width="5.1328125" style="1" bestFit="1" customWidth="1"/>
    <col min="12495" max="12495" width="4.73046875" style="1" bestFit="1" customWidth="1"/>
    <col min="12496" max="12496" width="6.3984375" style="1" bestFit="1" customWidth="1"/>
    <col min="12497" max="12499" width="8" style="1" bestFit="1" customWidth="1"/>
    <col min="12500" max="12500" width="11.3984375" style="1" bestFit="1" customWidth="1"/>
    <col min="12501" max="12501" width="8" style="1" bestFit="1" customWidth="1"/>
    <col min="12502" max="12502" width="7.73046875" style="1" bestFit="1" customWidth="1"/>
    <col min="12503" max="12503" width="8.1328125" style="1" bestFit="1" customWidth="1"/>
    <col min="12504" max="12504" width="9.3984375" style="1" bestFit="1" customWidth="1"/>
    <col min="12505" max="12505" width="8" style="1" bestFit="1" customWidth="1"/>
    <col min="12506" max="12506" width="9.3984375" style="1" bestFit="1" customWidth="1"/>
    <col min="12507" max="12508" width="8" style="1" bestFit="1" customWidth="1"/>
    <col min="12509" max="12509" width="10.73046875" style="1" bestFit="1" customWidth="1"/>
    <col min="12510" max="12511" width="8" style="1" bestFit="1" customWidth="1"/>
    <col min="12512" max="12512" width="10.59765625" style="1" bestFit="1" customWidth="1"/>
    <col min="12513" max="12513" width="8" style="1" bestFit="1" customWidth="1"/>
    <col min="12514" max="12514" width="10.73046875" style="1" bestFit="1" customWidth="1"/>
    <col min="12515" max="12515" width="8" style="1" bestFit="1" customWidth="1"/>
    <col min="12516" max="12516" width="12" style="1" bestFit="1" customWidth="1"/>
    <col min="12517" max="12518" width="11.265625" style="1" bestFit="1" customWidth="1"/>
    <col min="12519" max="12519" width="12" style="1" bestFit="1" customWidth="1"/>
    <col min="12520" max="12521" width="11.265625" style="1" bestFit="1" customWidth="1"/>
    <col min="12522" max="12523" width="6.59765625" style="1" bestFit="1" customWidth="1"/>
    <col min="12524" max="12524" width="12" style="1" bestFit="1" customWidth="1"/>
    <col min="12525" max="12526" width="10.73046875" style="1" bestFit="1" customWidth="1"/>
    <col min="12527" max="12527" width="11.265625" style="1" bestFit="1" customWidth="1"/>
    <col min="12528" max="12528" width="8" style="1" bestFit="1" customWidth="1"/>
    <col min="12529" max="12529" width="6.59765625" style="1" bestFit="1" customWidth="1"/>
    <col min="12530" max="12530" width="10.73046875" style="1" bestFit="1" customWidth="1"/>
    <col min="12531" max="12531" width="10.59765625" style="1" bestFit="1" customWidth="1"/>
    <col min="12532" max="12532" width="8" style="1" bestFit="1" customWidth="1"/>
    <col min="12533" max="12533" width="11.265625" style="1" bestFit="1" customWidth="1"/>
    <col min="12534" max="12534" width="13.265625" style="1" bestFit="1" customWidth="1"/>
    <col min="12535" max="12535" width="11.265625" style="1" bestFit="1" customWidth="1"/>
    <col min="12536" max="12536" width="12" style="1" bestFit="1" customWidth="1"/>
    <col min="12537" max="12537" width="11.265625" style="1" bestFit="1" customWidth="1"/>
    <col min="12538" max="12538" width="11.3984375" style="1" bestFit="1" customWidth="1"/>
    <col min="12539" max="12540" width="12" style="1" bestFit="1" customWidth="1"/>
    <col min="12541" max="12746" width="5.59765625" style="1"/>
    <col min="12747" max="12747" width="7.73046875" style="1" bestFit="1" customWidth="1"/>
    <col min="12748" max="12748" width="13.265625" style="1" bestFit="1" customWidth="1"/>
    <col min="12749" max="12749" width="6.86328125" style="1" bestFit="1" customWidth="1"/>
    <col min="12750" max="12750" width="5.1328125" style="1" bestFit="1" customWidth="1"/>
    <col min="12751" max="12751" width="4.73046875" style="1" bestFit="1" customWidth="1"/>
    <col min="12752" max="12752" width="6.3984375" style="1" bestFit="1" customWidth="1"/>
    <col min="12753" max="12755" width="8" style="1" bestFit="1" customWidth="1"/>
    <col min="12756" max="12756" width="11.3984375" style="1" bestFit="1" customWidth="1"/>
    <col min="12757" max="12757" width="8" style="1" bestFit="1" customWidth="1"/>
    <col min="12758" max="12758" width="7.73046875" style="1" bestFit="1" customWidth="1"/>
    <col min="12759" max="12759" width="8.1328125" style="1" bestFit="1" customWidth="1"/>
    <col min="12760" max="12760" width="9.3984375" style="1" bestFit="1" customWidth="1"/>
    <col min="12761" max="12761" width="8" style="1" bestFit="1" customWidth="1"/>
    <col min="12762" max="12762" width="9.3984375" style="1" bestFit="1" customWidth="1"/>
    <col min="12763" max="12764" width="8" style="1" bestFit="1" customWidth="1"/>
    <col min="12765" max="12765" width="10.73046875" style="1" bestFit="1" customWidth="1"/>
    <col min="12766" max="12767" width="8" style="1" bestFit="1" customWidth="1"/>
    <col min="12768" max="12768" width="10.59765625" style="1" bestFit="1" customWidth="1"/>
    <col min="12769" max="12769" width="8" style="1" bestFit="1" customWidth="1"/>
    <col min="12770" max="12770" width="10.73046875" style="1" bestFit="1" customWidth="1"/>
    <col min="12771" max="12771" width="8" style="1" bestFit="1" customWidth="1"/>
    <col min="12772" max="12772" width="12" style="1" bestFit="1" customWidth="1"/>
    <col min="12773" max="12774" width="11.265625" style="1" bestFit="1" customWidth="1"/>
    <col min="12775" max="12775" width="12" style="1" bestFit="1" customWidth="1"/>
    <col min="12776" max="12777" width="11.265625" style="1" bestFit="1" customWidth="1"/>
    <col min="12778" max="12779" width="6.59765625" style="1" bestFit="1" customWidth="1"/>
    <col min="12780" max="12780" width="12" style="1" bestFit="1" customWidth="1"/>
    <col min="12781" max="12782" width="10.73046875" style="1" bestFit="1" customWidth="1"/>
    <col min="12783" max="12783" width="11.265625" style="1" bestFit="1" customWidth="1"/>
    <col min="12784" max="12784" width="8" style="1" bestFit="1" customWidth="1"/>
    <col min="12785" max="12785" width="6.59765625" style="1" bestFit="1" customWidth="1"/>
    <col min="12786" max="12786" width="10.73046875" style="1" bestFit="1" customWidth="1"/>
    <col min="12787" max="12787" width="10.59765625" style="1" bestFit="1" customWidth="1"/>
    <col min="12788" max="12788" width="8" style="1" bestFit="1" customWidth="1"/>
    <col min="12789" max="12789" width="11.265625" style="1" bestFit="1" customWidth="1"/>
    <col min="12790" max="12790" width="13.265625" style="1" bestFit="1" customWidth="1"/>
    <col min="12791" max="12791" width="11.265625" style="1" bestFit="1" customWidth="1"/>
    <col min="12792" max="12792" width="12" style="1" bestFit="1" customWidth="1"/>
    <col min="12793" max="12793" width="11.265625" style="1" bestFit="1" customWidth="1"/>
    <col min="12794" max="12794" width="11.3984375" style="1" bestFit="1" customWidth="1"/>
    <col min="12795" max="12796" width="12" style="1" bestFit="1" customWidth="1"/>
    <col min="12797" max="13002" width="5.59765625" style="1"/>
    <col min="13003" max="13003" width="7.73046875" style="1" bestFit="1" customWidth="1"/>
    <col min="13004" max="13004" width="13.265625" style="1" bestFit="1" customWidth="1"/>
    <col min="13005" max="13005" width="6.86328125" style="1" bestFit="1" customWidth="1"/>
    <col min="13006" max="13006" width="5.1328125" style="1" bestFit="1" customWidth="1"/>
    <col min="13007" max="13007" width="4.73046875" style="1" bestFit="1" customWidth="1"/>
    <col min="13008" max="13008" width="6.3984375" style="1" bestFit="1" customWidth="1"/>
    <col min="13009" max="13011" width="8" style="1" bestFit="1" customWidth="1"/>
    <col min="13012" max="13012" width="11.3984375" style="1" bestFit="1" customWidth="1"/>
    <col min="13013" max="13013" width="8" style="1" bestFit="1" customWidth="1"/>
    <col min="13014" max="13014" width="7.73046875" style="1" bestFit="1" customWidth="1"/>
    <col min="13015" max="13015" width="8.1328125" style="1" bestFit="1" customWidth="1"/>
    <col min="13016" max="13016" width="9.3984375" style="1" bestFit="1" customWidth="1"/>
    <col min="13017" max="13017" width="8" style="1" bestFit="1" customWidth="1"/>
    <col min="13018" max="13018" width="9.3984375" style="1" bestFit="1" customWidth="1"/>
    <col min="13019" max="13020" width="8" style="1" bestFit="1" customWidth="1"/>
    <col min="13021" max="13021" width="10.73046875" style="1" bestFit="1" customWidth="1"/>
    <col min="13022" max="13023" width="8" style="1" bestFit="1" customWidth="1"/>
    <col min="13024" max="13024" width="10.59765625" style="1" bestFit="1" customWidth="1"/>
    <col min="13025" max="13025" width="8" style="1" bestFit="1" customWidth="1"/>
    <col min="13026" max="13026" width="10.73046875" style="1" bestFit="1" customWidth="1"/>
    <col min="13027" max="13027" width="8" style="1" bestFit="1" customWidth="1"/>
    <col min="13028" max="13028" width="12" style="1" bestFit="1" customWidth="1"/>
    <col min="13029" max="13030" width="11.265625" style="1" bestFit="1" customWidth="1"/>
    <col min="13031" max="13031" width="12" style="1" bestFit="1" customWidth="1"/>
    <col min="13032" max="13033" width="11.265625" style="1" bestFit="1" customWidth="1"/>
    <col min="13034" max="13035" width="6.59765625" style="1" bestFit="1" customWidth="1"/>
    <col min="13036" max="13036" width="12" style="1" bestFit="1" customWidth="1"/>
    <col min="13037" max="13038" width="10.73046875" style="1" bestFit="1" customWidth="1"/>
    <col min="13039" max="13039" width="11.265625" style="1" bestFit="1" customWidth="1"/>
    <col min="13040" max="13040" width="8" style="1" bestFit="1" customWidth="1"/>
    <col min="13041" max="13041" width="6.59765625" style="1" bestFit="1" customWidth="1"/>
    <col min="13042" max="13042" width="10.73046875" style="1" bestFit="1" customWidth="1"/>
    <col min="13043" max="13043" width="10.59765625" style="1" bestFit="1" customWidth="1"/>
    <col min="13044" max="13044" width="8" style="1" bestFit="1" customWidth="1"/>
    <col min="13045" max="13045" width="11.265625" style="1" bestFit="1" customWidth="1"/>
    <col min="13046" max="13046" width="13.265625" style="1" bestFit="1" customWidth="1"/>
    <col min="13047" max="13047" width="11.265625" style="1" bestFit="1" customWidth="1"/>
    <col min="13048" max="13048" width="12" style="1" bestFit="1" customWidth="1"/>
    <col min="13049" max="13049" width="11.265625" style="1" bestFit="1" customWidth="1"/>
    <col min="13050" max="13050" width="11.3984375" style="1" bestFit="1" customWidth="1"/>
    <col min="13051" max="13052" width="12" style="1" bestFit="1" customWidth="1"/>
    <col min="13053" max="13258" width="5.59765625" style="1"/>
    <col min="13259" max="13259" width="7.73046875" style="1" bestFit="1" customWidth="1"/>
    <col min="13260" max="13260" width="13.265625" style="1" bestFit="1" customWidth="1"/>
    <col min="13261" max="13261" width="6.86328125" style="1" bestFit="1" customWidth="1"/>
    <col min="13262" max="13262" width="5.1328125" style="1" bestFit="1" customWidth="1"/>
    <col min="13263" max="13263" width="4.73046875" style="1" bestFit="1" customWidth="1"/>
    <col min="13264" max="13264" width="6.3984375" style="1" bestFit="1" customWidth="1"/>
    <col min="13265" max="13267" width="8" style="1" bestFit="1" customWidth="1"/>
    <col min="13268" max="13268" width="11.3984375" style="1" bestFit="1" customWidth="1"/>
    <col min="13269" max="13269" width="8" style="1" bestFit="1" customWidth="1"/>
    <col min="13270" max="13270" width="7.73046875" style="1" bestFit="1" customWidth="1"/>
    <col min="13271" max="13271" width="8.1328125" style="1" bestFit="1" customWidth="1"/>
    <col min="13272" max="13272" width="9.3984375" style="1" bestFit="1" customWidth="1"/>
    <col min="13273" max="13273" width="8" style="1" bestFit="1" customWidth="1"/>
    <col min="13274" max="13274" width="9.3984375" style="1" bestFit="1" customWidth="1"/>
    <col min="13275" max="13276" width="8" style="1" bestFit="1" customWidth="1"/>
    <col min="13277" max="13277" width="10.73046875" style="1" bestFit="1" customWidth="1"/>
    <col min="13278" max="13279" width="8" style="1" bestFit="1" customWidth="1"/>
    <col min="13280" max="13280" width="10.59765625" style="1" bestFit="1" customWidth="1"/>
    <col min="13281" max="13281" width="8" style="1" bestFit="1" customWidth="1"/>
    <col min="13282" max="13282" width="10.73046875" style="1" bestFit="1" customWidth="1"/>
    <col min="13283" max="13283" width="8" style="1" bestFit="1" customWidth="1"/>
    <col min="13284" max="13284" width="12" style="1" bestFit="1" customWidth="1"/>
    <col min="13285" max="13286" width="11.265625" style="1" bestFit="1" customWidth="1"/>
    <col min="13287" max="13287" width="12" style="1" bestFit="1" customWidth="1"/>
    <col min="13288" max="13289" width="11.265625" style="1" bestFit="1" customWidth="1"/>
    <col min="13290" max="13291" width="6.59765625" style="1" bestFit="1" customWidth="1"/>
    <col min="13292" max="13292" width="12" style="1" bestFit="1" customWidth="1"/>
    <col min="13293" max="13294" width="10.73046875" style="1" bestFit="1" customWidth="1"/>
    <col min="13295" max="13295" width="11.265625" style="1" bestFit="1" customWidth="1"/>
    <col min="13296" max="13296" width="8" style="1" bestFit="1" customWidth="1"/>
    <col min="13297" max="13297" width="6.59765625" style="1" bestFit="1" customWidth="1"/>
    <col min="13298" max="13298" width="10.73046875" style="1" bestFit="1" customWidth="1"/>
    <col min="13299" max="13299" width="10.59765625" style="1" bestFit="1" customWidth="1"/>
    <col min="13300" max="13300" width="8" style="1" bestFit="1" customWidth="1"/>
    <col min="13301" max="13301" width="11.265625" style="1" bestFit="1" customWidth="1"/>
    <col min="13302" max="13302" width="13.265625" style="1" bestFit="1" customWidth="1"/>
    <col min="13303" max="13303" width="11.265625" style="1" bestFit="1" customWidth="1"/>
    <col min="13304" max="13304" width="12" style="1" bestFit="1" customWidth="1"/>
    <col min="13305" max="13305" width="11.265625" style="1" bestFit="1" customWidth="1"/>
    <col min="13306" max="13306" width="11.3984375" style="1" bestFit="1" customWidth="1"/>
    <col min="13307" max="13308" width="12" style="1" bestFit="1" customWidth="1"/>
    <col min="13309" max="13514" width="5.59765625" style="1"/>
    <col min="13515" max="13515" width="7.73046875" style="1" bestFit="1" customWidth="1"/>
    <col min="13516" max="13516" width="13.265625" style="1" bestFit="1" customWidth="1"/>
    <col min="13517" max="13517" width="6.86328125" style="1" bestFit="1" customWidth="1"/>
    <col min="13518" max="13518" width="5.1328125" style="1" bestFit="1" customWidth="1"/>
    <col min="13519" max="13519" width="4.73046875" style="1" bestFit="1" customWidth="1"/>
    <col min="13520" max="13520" width="6.3984375" style="1" bestFit="1" customWidth="1"/>
    <col min="13521" max="13523" width="8" style="1" bestFit="1" customWidth="1"/>
    <col min="13524" max="13524" width="11.3984375" style="1" bestFit="1" customWidth="1"/>
    <col min="13525" max="13525" width="8" style="1" bestFit="1" customWidth="1"/>
    <col min="13526" max="13526" width="7.73046875" style="1" bestFit="1" customWidth="1"/>
    <col min="13527" max="13527" width="8.1328125" style="1" bestFit="1" customWidth="1"/>
    <col min="13528" max="13528" width="9.3984375" style="1" bestFit="1" customWidth="1"/>
    <col min="13529" max="13529" width="8" style="1" bestFit="1" customWidth="1"/>
    <col min="13530" max="13530" width="9.3984375" style="1" bestFit="1" customWidth="1"/>
    <col min="13531" max="13532" width="8" style="1" bestFit="1" customWidth="1"/>
    <col min="13533" max="13533" width="10.73046875" style="1" bestFit="1" customWidth="1"/>
    <col min="13534" max="13535" width="8" style="1" bestFit="1" customWidth="1"/>
    <col min="13536" max="13536" width="10.59765625" style="1" bestFit="1" customWidth="1"/>
    <col min="13537" max="13537" width="8" style="1" bestFit="1" customWidth="1"/>
    <col min="13538" max="13538" width="10.73046875" style="1" bestFit="1" customWidth="1"/>
    <col min="13539" max="13539" width="8" style="1" bestFit="1" customWidth="1"/>
    <col min="13540" max="13540" width="12" style="1" bestFit="1" customWidth="1"/>
    <col min="13541" max="13542" width="11.265625" style="1" bestFit="1" customWidth="1"/>
    <col min="13543" max="13543" width="12" style="1" bestFit="1" customWidth="1"/>
    <col min="13544" max="13545" width="11.265625" style="1" bestFit="1" customWidth="1"/>
    <col min="13546" max="13547" width="6.59765625" style="1" bestFit="1" customWidth="1"/>
    <col min="13548" max="13548" width="12" style="1" bestFit="1" customWidth="1"/>
    <col min="13549" max="13550" width="10.73046875" style="1" bestFit="1" customWidth="1"/>
    <col min="13551" max="13551" width="11.265625" style="1" bestFit="1" customWidth="1"/>
    <col min="13552" max="13552" width="8" style="1" bestFit="1" customWidth="1"/>
    <col min="13553" max="13553" width="6.59765625" style="1" bestFit="1" customWidth="1"/>
    <col min="13554" max="13554" width="10.73046875" style="1" bestFit="1" customWidth="1"/>
    <col min="13555" max="13555" width="10.59765625" style="1" bestFit="1" customWidth="1"/>
    <col min="13556" max="13556" width="8" style="1" bestFit="1" customWidth="1"/>
    <col min="13557" max="13557" width="11.265625" style="1" bestFit="1" customWidth="1"/>
    <col min="13558" max="13558" width="13.265625" style="1" bestFit="1" customWidth="1"/>
    <col min="13559" max="13559" width="11.265625" style="1" bestFit="1" customWidth="1"/>
    <col min="13560" max="13560" width="12" style="1" bestFit="1" customWidth="1"/>
    <col min="13561" max="13561" width="11.265625" style="1" bestFit="1" customWidth="1"/>
    <col min="13562" max="13562" width="11.3984375" style="1" bestFit="1" customWidth="1"/>
    <col min="13563" max="13564" width="12" style="1" bestFit="1" customWidth="1"/>
    <col min="13565" max="13770" width="5.59765625" style="1"/>
    <col min="13771" max="13771" width="7.73046875" style="1" bestFit="1" customWidth="1"/>
    <col min="13772" max="13772" width="13.265625" style="1" bestFit="1" customWidth="1"/>
    <col min="13773" max="13773" width="6.86328125" style="1" bestFit="1" customWidth="1"/>
    <col min="13774" max="13774" width="5.1328125" style="1" bestFit="1" customWidth="1"/>
    <col min="13775" max="13775" width="4.73046875" style="1" bestFit="1" customWidth="1"/>
    <col min="13776" max="13776" width="6.3984375" style="1" bestFit="1" customWidth="1"/>
    <col min="13777" max="13779" width="8" style="1" bestFit="1" customWidth="1"/>
    <col min="13780" max="13780" width="11.3984375" style="1" bestFit="1" customWidth="1"/>
    <col min="13781" max="13781" width="8" style="1" bestFit="1" customWidth="1"/>
    <col min="13782" max="13782" width="7.73046875" style="1" bestFit="1" customWidth="1"/>
    <col min="13783" max="13783" width="8.1328125" style="1" bestFit="1" customWidth="1"/>
    <col min="13784" max="13784" width="9.3984375" style="1" bestFit="1" customWidth="1"/>
    <col min="13785" max="13785" width="8" style="1" bestFit="1" customWidth="1"/>
    <col min="13786" max="13786" width="9.3984375" style="1" bestFit="1" customWidth="1"/>
    <col min="13787" max="13788" width="8" style="1" bestFit="1" customWidth="1"/>
    <col min="13789" max="13789" width="10.73046875" style="1" bestFit="1" customWidth="1"/>
    <col min="13790" max="13791" width="8" style="1" bestFit="1" customWidth="1"/>
    <col min="13792" max="13792" width="10.59765625" style="1" bestFit="1" customWidth="1"/>
    <col min="13793" max="13793" width="8" style="1" bestFit="1" customWidth="1"/>
    <col min="13794" max="13794" width="10.73046875" style="1" bestFit="1" customWidth="1"/>
    <col min="13795" max="13795" width="8" style="1" bestFit="1" customWidth="1"/>
    <col min="13796" max="13796" width="12" style="1" bestFit="1" customWidth="1"/>
    <col min="13797" max="13798" width="11.265625" style="1" bestFit="1" customWidth="1"/>
    <col min="13799" max="13799" width="12" style="1" bestFit="1" customWidth="1"/>
    <col min="13800" max="13801" width="11.265625" style="1" bestFit="1" customWidth="1"/>
    <col min="13802" max="13803" width="6.59765625" style="1" bestFit="1" customWidth="1"/>
    <col min="13804" max="13804" width="12" style="1" bestFit="1" customWidth="1"/>
    <col min="13805" max="13806" width="10.73046875" style="1" bestFit="1" customWidth="1"/>
    <col min="13807" max="13807" width="11.265625" style="1" bestFit="1" customWidth="1"/>
    <col min="13808" max="13808" width="8" style="1" bestFit="1" customWidth="1"/>
    <col min="13809" max="13809" width="6.59765625" style="1" bestFit="1" customWidth="1"/>
    <col min="13810" max="13810" width="10.73046875" style="1" bestFit="1" customWidth="1"/>
    <col min="13811" max="13811" width="10.59765625" style="1" bestFit="1" customWidth="1"/>
    <col min="13812" max="13812" width="8" style="1" bestFit="1" customWidth="1"/>
    <col min="13813" max="13813" width="11.265625" style="1" bestFit="1" customWidth="1"/>
    <col min="13814" max="13814" width="13.265625" style="1" bestFit="1" customWidth="1"/>
    <col min="13815" max="13815" width="11.265625" style="1" bestFit="1" customWidth="1"/>
    <col min="13816" max="13816" width="12" style="1" bestFit="1" customWidth="1"/>
    <col min="13817" max="13817" width="11.265625" style="1" bestFit="1" customWidth="1"/>
    <col min="13818" max="13818" width="11.3984375" style="1" bestFit="1" customWidth="1"/>
    <col min="13819" max="13820" width="12" style="1" bestFit="1" customWidth="1"/>
    <col min="13821" max="14026" width="5.59765625" style="1"/>
    <col min="14027" max="14027" width="7.73046875" style="1" bestFit="1" customWidth="1"/>
    <col min="14028" max="14028" width="13.265625" style="1" bestFit="1" customWidth="1"/>
    <col min="14029" max="14029" width="6.86328125" style="1" bestFit="1" customWidth="1"/>
    <col min="14030" max="14030" width="5.1328125" style="1" bestFit="1" customWidth="1"/>
    <col min="14031" max="14031" width="4.73046875" style="1" bestFit="1" customWidth="1"/>
    <col min="14032" max="14032" width="6.3984375" style="1" bestFit="1" customWidth="1"/>
    <col min="14033" max="14035" width="8" style="1" bestFit="1" customWidth="1"/>
    <col min="14036" max="14036" width="11.3984375" style="1" bestFit="1" customWidth="1"/>
    <col min="14037" max="14037" width="8" style="1" bestFit="1" customWidth="1"/>
    <col min="14038" max="14038" width="7.73046875" style="1" bestFit="1" customWidth="1"/>
    <col min="14039" max="14039" width="8.1328125" style="1" bestFit="1" customWidth="1"/>
    <col min="14040" max="14040" width="9.3984375" style="1" bestFit="1" customWidth="1"/>
    <col min="14041" max="14041" width="8" style="1" bestFit="1" customWidth="1"/>
    <col min="14042" max="14042" width="9.3984375" style="1" bestFit="1" customWidth="1"/>
    <col min="14043" max="14044" width="8" style="1" bestFit="1" customWidth="1"/>
    <col min="14045" max="14045" width="10.73046875" style="1" bestFit="1" customWidth="1"/>
    <col min="14046" max="14047" width="8" style="1" bestFit="1" customWidth="1"/>
    <col min="14048" max="14048" width="10.59765625" style="1" bestFit="1" customWidth="1"/>
    <col min="14049" max="14049" width="8" style="1" bestFit="1" customWidth="1"/>
    <col min="14050" max="14050" width="10.73046875" style="1" bestFit="1" customWidth="1"/>
    <col min="14051" max="14051" width="8" style="1" bestFit="1" customWidth="1"/>
    <col min="14052" max="14052" width="12" style="1" bestFit="1" customWidth="1"/>
    <col min="14053" max="14054" width="11.265625" style="1" bestFit="1" customWidth="1"/>
    <col min="14055" max="14055" width="12" style="1" bestFit="1" customWidth="1"/>
    <col min="14056" max="14057" width="11.265625" style="1" bestFit="1" customWidth="1"/>
    <col min="14058" max="14059" width="6.59765625" style="1" bestFit="1" customWidth="1"/>
    <col min="14060" max="14060" width="12" style="1" bestFit="1" customWidth="1"/>
    <col min="14061" max="14062" width="10.73046875" style="1" bestFit="1" customWidth="1"/>
    <col min="14063" max="14063" width="11.265625" style="1" bestFit="1" customWidth="1"/>
    <col min="14064" max="14064" width="8" style="1" bestFit="1" customWidth="1"/>
    <col min="14065" max="14065" width="6.59765625" style="1" bestFit="1" customWidth="1"/>
    <col min="14066" max="14066" width="10.73046875" style="1" bestFit="1" customWidth="1"/>
    <col min="14067" max="14067" width="10.59765625" style="1" bestFit="1" customWidth="1"/>
    <col min="14068" max="14068" width="8" style="1" bestFit="1" customWidth="1"/>
    <col min="14069" max="14069" width="11.265625" style="1" bestFit="1" customWidth="1"/>
    <col min="14070" max="14070" width="13.265625" style="1" bestFit="1" customWidth="1"/>
    <col min="14071" max="14071" width="11.265625" style="1" bestFit="1" customWidth="1"/>
    <col min="14072" max="14072" width="12" style="1" bestFit="1" customWidth="1"/>
    <col min="14073" max="14073" width="11.265625" style="1" bestFit="1" customWidth="1"/>
    <col min="14074" max="14074" width="11.3984375" style="1" bestFit="1" customWidth="1"/>
    <col min="14075" max="14076" width="12" style="1" bestFit="1" customWidth="1"/>
    <col min="14077" max="14282" width="5.59765625" style="1"/>
    <col min="14283" max="14283" width="7.73046875" style="1" bestFit="1" customWidth="1"/>
    <col min="14284" max="14284" width="13.265625" style="1" bestFit="1" customWidth="1"/>
    <col min="14285" max="14285" width="6.86328125" style="1" bestFit="1" customWidth="1"/>
    <col min="14286" max="14286" width="5.1328125" style="1" bestFit="1" customWidth="1"/>
    <col min="14287" max="14287" width="4.73046875" style="1" bestFit="1" customWidth="1"/>
    <col min="14288" max="14288" width="6.3984375" style="1" bestFit="1" customWidth="1"/>
    <col min="14289" max="14291" width="8" style="1" bestFit="1" customWidth="1"/>
    <col min="14292" max="14292" width="11.3984375" style="1" bestFit="1" customWidth="1"/>
    <col min="14293" max="14293" width="8" style="1" bestFit="1" customWidth="1"/>
    <col min="14294" max="14294" width="7.73046875" style="1" bestFit="1" customWidth="1"/>
    <col min="14295" max="14295" width="8.1328125" style="1" bestFit="1" customWidth="1"/>
    <col min="14296" max="14296" width="9.3984375" style="1" bestFit="1" customWidth="1"/>
    <col min="14297" max="14297" width="8" style="1" bestFit="1" customWidth="1"/>
    <col min="14298" max="14298" width="9.3984375" style="1" bestFit="1" customWidth="1"/>
    <col min="14299" max="14300" width="8" style="1" bestFit="1" customWidth="1"/>
    <col min="14301" max="14301" width="10.73046875" style="1" bestFit="1" customWidth="1"/>
    <col min="14302" max="14303" width="8" style="1" bestFit="1" customWidth="1"/>
    <col min="14304" max="14304" width="10.59765625" style="1" bestFit="1" customWidth="1"/>
    <col min="14305" max="14305" width="8" style="1" bestFit="1" customWidth="1"/>
    <col min="14306" max="14306" width="10.73046875" style="1" bestFit="1" customWidth="1"/>
    <col min="14307" max="14307" width="8" style="1" bestFit="1" customWidth="1"/>
    <col min="14308" max="14308" width="12" style="1" bestFit="1" customWidth="1"/>
    <col min="14309" max="14310" width="11.265625" style="1" bestFit="1" customWidth="1"/>
    <col min="14311" max="14311" width="12" style="1" bestFit="1" customWidth="1"/>
    <col min="14312" max="14313" width="11.265625" style="1" bestFit="1" customWidth="1"/>
    <col min="14314" max="14315" width="6.59765625" style="1" bestFit="1" customWidth="1"/>
    <col min="14316" max="14316" width="12" style="1" bestFit="1" customWidth="1"/>
    <col min="14317" max="14318" width="10.73046875" style="1" bestFit="1" customWidth="1"/>
    <col min="14319" max="14319" width="11.265625" style="1" bestFit="1" customWidth="1"/>
    <col min="14320" max="14320" width="8" style="1" bestFit="1" customWidth="1"/>
    <col min="14321" max="14321" width="6.59765625" style="1" bestFit="1" customWidth="1"/>
    <col min="14322" max="14322" width="10.73046875" style="1" bestFit="1" customWidth="1"/>
    <col min="14323" max="14323" width="10.59765625" style="1" bestFit="1" customWidth="1"/>
    <col min="14324" max="14324" width="8" style="1" bestFit="1" customWidth="1"/>
    <col min="14325" max="14325" width="11.265625" style="1" bestFit="1" customWidth="1"/>
    <col min="14326" max="14326" width="13.265625" style="1" bestFit="1" customWidth="1"/>
    <col min="14327" max="14327" width="11.265625" style="1" bestFit="1" customWidth="1"/>
    <col min="14328" max="14328" width="12" style="1" bestFit="1" customWidth="1"/>
    <col min="14329" max="14329" width="11.265625" style="1" bestFit="1" customWidth="1"/>
    <col min="14330" max="14330" width="11.3984375" style="1" bestFit="1" customWidth="1"/>
    <col min="14331" max="14332" width="12" style="1" bestFit="1" customWidth="1"/>
    <col min="14333" max="14538" width="5.59765625" style="1"/>
    <col min="14539" max="14539" width="7.73046875" style="1" bestFit="1" customWidth="1"/>
    <col min="14540" max="14540" width="13.265625" style="1" bestFit="1" customWidth="1"/>
    <col min="14541" max="14541" width="6.86328125" style="1" bestFit="1" customWidth="1"/>
    <col min="14542" max="14542" width="5.1328125" style="1" bestFit="1" customWidth="1"/>
    <col min="14543" max="14543" width="4.73046875" style="1" bestFit="1" customWidth="1"/>
    <col min="14544" max="14544" width="6.3984375" style="1" bestFit="1" customWidth="1"/>
    <col min="14545" max="14547" width="8" style="1" bestFit="1" customWidth="1"/>
    <col min="14548" max="14548" width="11.3984375" style="1" bestFit="1" customWidth="1"/>
    <col min="14549" max="14549" width="8" style="1" bestFit="1" customWidth="1"/>
    <col min="14550" max="14550" width="7.73046875" style="1" bestFit="1" customWidth="1"/>
    <col min="14551" max="14551" width="8.1328125" style="1" bestFit="1" customWidth="1"/>
    <col min="14552" max="14552" width="9.3984375" style="1" bestFit="1" customWidth="1"/>
    <col min="14553" max="14553" width="8" style="1" bestFit="1" customWidth="1"/>
    <col min="14554" max="14554" width="9.3984375" style="1" bestFit="1" customWidth="1"/>
    <col min="14555" max="14556" width="8" style="1" bestFit="1" customWidth="1"/>
    <col min="14557" max="14557" width="10.73046875" style="1" bestFit="1" customWidth="1"/>
    <col min="14558" max="14559" width="8" style="1" bestFit="1" customWidth="1"/>
    <col min="14560" max="14560" width="10.59765625" style="1" bestFit="1" customWidth="1"/>
    <col min="14561" max="14561" width="8" style="1" bestFit="1" customWidth="1"/>
    <col min="14562" max="14562" width="10.73046875" style="1" bestFit="1" customWidth="1"/>
    <col min="14563" max="14563" width="8" style="1" bestFit="1" customWidth="1"/>
    <col min="14564" max="14564" width="12" style="1" bestFit="1" customWidth="1"/>
    <col min="14565" max="14566" width="11.265625" style="1" bestFit="1" customWidth="1"/>
    <col min="14567" max="14567" width="12" style="1" bestFit="1" customWidth="1"/>
    <col min="14568" max="14569" width="11.265625" style="1" bestFit="1" customWidth="1"/>
    <col min="14570" max="14571" width="6.59765625" style="1" bestFit="1" customWidth="1"/>
    <col min="14572" max="14572" width="12" style="1" bestFit="1" customWidth="1"/>
    <col min="14573" max="14574" width="10.73046875" style="1" bestFit="1" customWidth="1"/>
    <col min="14575" max="14575" width="11.265625" style="1" bestFit="1" customWidth="1"/>
    <col min="14576" max="14576" width="8" style="1" bestFit="1" customWidth="1"/>
    <col min="14577" max="14577" width="6.59765625" style="1" bestFit="1" customWidth="1"/>
    <col min="14578" max="14578" width="10.73046875" style="1" bestFit="1" customWidth="1"/>
    <col min="14579" max="14579" width="10.59765625" style="1" bestFit="1" customWidth="1"/>
    <col min="14580" max="14580" width="8" style="1" bestFit="1" customWidth="1"/>
    <col min="14581" max="14581" width="11.265625" style="1" bestFit="1" customWidth="1"/>
    <col min="14582" max="14582" width="13.265625" style="1" bestFit="1" customWidth="1"/>
    <col min="14583" max="14583" width="11.265625" style="1" bestFit="1" customWidth="1"/>
    <col min="14584" max="14584" width="12" style="1" bestFit="1" customWidth="1"/>
    <col min="14585" max="14585" width="11.265625" style="1" bestFit="1" customWidth="1"/>
    <col min="14586" max="14586" width="11.3984375" style="1" bestFit="1" customWidth="1"/>
    <col min="14587" max="14588" width="12" style="1" bestFit="1" customWidth="1"/>
    <col min="14589" max="14794" width="5.59765625" style="1"/>
    <col min="14795" max="14795" width="7.73046875" style="1" bestFit="1" customWidth="1"/>
    <col min="14796" max="14796" width="13.265625" style="1" bestFit="1" customWidth="1"/>
    <col min="14797" max="14797" width="6.86328125" style="1" bestFit="1" customWidth="1"/>
    <col min="14798" max="14798" width="5.1328125" style="1" bestFit="1" customWidth="1"/>
    <col min="14799" max="14799" width="4.73046875" style="1" bestFit="1" customWidth="1"/>
    <col min="14800" max="14800" width="6.3984375" style="1" bestFit="1" customWidth="1"/>
    <col min="14801" max="14803" width="8" style="1" bestFit="1" customWidth="1"/>
    <col min="14804" max="14804" width="11.3984375" style="1" bestFit="1" customWidth="1"/>
    <col min="14805" max="14805" width="8" style="1" bestFit="1" customWidth="1"/>
    <col min="14806" max="14806" width="7.73046875" style="1" bestFit="1" customWidth="1"/>
    <col min="14807" max="14807" width="8.1328125" style="1" bestFit="1" customWidth="1"/>
    <col min="14808" max="14808" width="9.3984375" style="1" bestFit="1" customWidth="1"/>
    <col min="14809" max="14809" width="8" style="1" bestFit="1" customWidth="1"/>
    <col min="14810" max="14810" width="9.3984375" style="1" bestFit="1" customWidth="1"/>
    <col min="14811" max="14812" width="8" style="1" bestFit="1" customWidth="1"/>
    <col min="14813" max="14813" width="10.73046875" style="1" bestFit="1" customWidth="1"/>
    <col min="14814" max="14815" width="8" style="1" bestFit="1" customWidth="1"/>
    <col min="14816" max="14816" width="10.59765625" style="1" bestFit="1" customWidth="1"/>
    <col min="14817" max="14817" width="8" style="1" bestFit="1" customWidth="1"/>
    <col min="14818" max="14818" width="10.73046875" style="1" bestFit="1" customWidth="1"/>
    <col min="14819" max="14819" width="8" style="1" bestFit="1" customWidth="1"/>
    <col min="14820" max="14820" width="12" style="1" bestFit="1" customWidth="1"/>
    <col min="14821" max="14822" width="11.265625" style="1" bestFit="1" customWidth="1"/>
    <col min="14823" max="14823" width="12" style="1" bestFit="1" customWidth="1"/>
    <col min="14824" max="14825" width="11.265625" style="1" bestFit="1" customWidth="1"/>
    <col min="14826" max="14827" width="6.59765625" style="1" bestFit="1" customWidth="1"/>
    <col min="14828" max="14828" width="12" style="1" bestFit="1" customWidth="1"/>
    <col min="14829" max="14830" width="10.73046875" style="1" bestFit="1" customWidth="1"/>
    <col min="14831" max="14831" width="11.265625" style="1" bestFit="1" customWidth="1"/>
    <col min="14832" max="14832" width="8" style="1" bestFit="1" customWidth="1"/>
    <col min="14833" max="14833" width="6.59765625" style="1" bestFit="1" customWidth="1"/>
    <col min="14834" max="14834" width="10.73046875" style="1" bestFit="1" customWidth="1"/>
    <col min="14835" max="14835" width="10.59765625" style="1" bestFit="1" customWidth="1"/>
    <col min="14836" max="14836" width="8" style="1" bestFit="1" customWidth="1"/>
    <col min="14837" max="14837" width="11.265625" style="1" bestFit="1" customWidth="1"/>
    <col min="14838" max="14838" width="13.265625" style="1" bestFit="1" customWidth="1"/>
    <col min="14839" max="14839" width="11.265625" style="1" bestFit="1" customWidth="1"/>
    <col min="14840" max="14840" width="12" style="1" bestFit="1" customWidth="1"/>
    <col min="14841" max="14841" width="11.265625" style="1" bestFit="1" customWidth="1"/>
    <col min="14842" max="14842" width="11.3984375" style="1" bestFit="1" customWidth="1"/>
    <col min="14843" max="14844" width="12" style="1" bestFit="1" customWidth="1"/>
    <col min="14845" max="15050" width="5.59765625" style="1"/>
    <col min="15051" max="15051" width="7.73046875" style="1" bestFit="1" customWidth="1"/>
    <col min="15052" max="15052" width="13.265625" style="1" bestFit="1" customWidth="1"/>
    <col min="15053" max="15053" width="6.86328125" style="1" bestFit="1" customWidth="1"/>
    <col min="15054" max="15054" width="5.1328125" style="1" bestFit="1" customWidth="1"/>
    <col min="15055" max="15055" width="4.73046875" style="1" bestFit="1" customWidth="1"/>
    <col min="15056" max="15056" width="6.3984375" style="1" bestFit="1" customWidth="1"/>
    <col min="15057" max="15059" width="8" style="1" bestFit="1" customWidth="1"/>
    <col min="15060" max="15060" width="11.3984375" style="1" bestFit="1" customWidth="1"/>
    <col min="15061" max="15061" width="8" style="1" bestFit="1" customWidth="1"/>
    <col min="15062" max="15062" width="7.73046875" style="1" bestFit="1" customWidth="1"/>
    <col min="15063" max="15063" width="8.1328125" style="1" bestFit="1" customWidth="1"/>
    <col min="15064" max="15064" width="9.3984375" style="1" bestFit="1" customWidth="1"/>
    <col min="15065" max="15065" width="8" style="1" bestFit="1" customWidth="1"/>
    <col min="15066" max="15066" width="9.3984375" style="1" bestFit="1" customWidth="1"/>
    <col min="15067" max="15068" width="8" style="1" bestFit="1" customWidth="1"/>
    <col min="15069" max="15069" width="10.73046875" style="1" bestFit="1" customWidth="1"/>
    <col min="15070" max="15071" width="8" style="1" bestFit="1" customWidth="1"/>
    <col min="15072" max="15072" width="10.59765625" style="1" bestFit="1" customWidth="1"/>
    <col min="15073" max="15073" width="8" style="1" bestFit="1" customWidth="1"/>
    <col min="15074" max="15074" width="10.73046875" style="1" bestFit="1" customWidth="1"/>
    <col min="15075" max="15075" width="8" style="1" bestFit="1" customWidth="1"/>
    <col min="15076" max="15076" width="12" style="1" bestFit="1" customWidth="1"/>
    <col min="15077" max="15078" width="11.265625" style="1" bestFit="1" customWidth="1"/>
    <col min="15079" max="15079" width="12" style="1" bestFit="1" customWidth="1"/>
    <col min="15080" max="15081" width="11.265625" style="1" bestFit="1" customWidth="1"/>
    <col min="15082" max="15083" width="6.59765625" style="1" bestFit="1" customWidth="1"/>
    <col min="15084" max="15084" width="12" style="1" bestFit="1" customWidth="1"/>
    <col min="15085" max="15086" width="10.73046875" style="1" bestFit="1" customWidth="1"/>
    <col min="15087" max="15087" width="11.265625" style="1" bestFit="1" customWidth="1"/>
    <col min="15088" max="15088" width="8" style="1" bestFit="1" customWidth="1"/>
    <col min="15089" max="15089" width="6.59765625" style="1" bestFit="1" customWidth="1"/>
    <col min="15090" max="15090" width="10.73046875" style="1" bestFit="1" customWidth="1"/>
    <col min="15091" max="15091" width="10.59765625" style="1" bestFit="1" customWidth="1"/>
    <col min="15092" max="15092" width="8" style="1" bestFit="1" customWidth="1"/>
    <col min="15093" max="15093" width="11.265625" style="1" bestFit="1" customWidth="1"/>
    <col min="15094" max="15094" width="13.265625" style="1" bestFit="1" customWidth="1"/>
    <col min="15095" max="15095" width="11.265625" style="1" bestFit="1" customWidth="1"/>
    <col min="15096" max="15096" width="12" style="1" bestFit="1" customWidth="1"/>
    <col min="15097" max="15097" width="11.265625" style="1" bestFit="1" customWidth="1"/>
    <col min="15098" max="15098" width="11.3984375" style="1" bestFit="1" customWidth="1"/>
    <col min="15099" max="15100" width="12" style="1" bestFit="1" customWidth="1"/>
    <col min="15101" max="15306" width="5.59765625" style="1"/>
    <col min="15307" max="15307" width="7.73046875" style="1" bestFit="1" customWidth="1"/>
    <col min="15308" max="15308" width="13.265625" style="1" bestFit="1" customWidth="1"/>
    <col min="15309" max="15309" width="6.86328125" style="1" bestFit="1" customWidth="1"/>
    <col min="15310" max="15310" width="5.1328125" style="1" bestFit="1" customWidth="1"/>
    <col min="15311" max="15311" width="4.73046875" style="1" bestFit="1" customWidth="1"/>
    <col min="15312" max="15312" width="6.3984375" style="1" bestFit="1" customWidth="1"/>
    <col min="15313" max="15315" width="8" style="1" bestFit="1" customWidth="1"/>
    <col min="15316" max="15316" width="11.3984375" style="1" bestFit="1" customWidth="1"/>
    <col min="15317" max="15317" width="8" style="1" bestFit="1" customWidth="1"/>
    <col min="15318" max="15318" width="7.73046875" style="1" bestFit="1" customWidth="1"/>
    <col min="15319" max="15319" width="8.1328125" style="1" bestFit="1" customWidth="1"/>
    <col min="15320" max="15320" width="9.3984375" style="1" bestFit="1" customWidth="1"/>
    <col min="15321" max="15321" width="8" style="1" bestFit="1" customWidth="1"/>
    <col min="15322" max="15322" width="9.3984375" style="1" bestFit="1" customWidth="1"/>
    <col min="15323" max="15324" width="8" style="1" bestFit="1" customWidth="1"/>
    <col min="15325" max="15325" width="10.73046875" style="1" bestFit="1" customWidth="1"/>
    <col min="15326" max="15327" width="8" style="1" bestFit="1" customWidth="1"/>
    <col min="15328" max="15328" width="10.59765625" style="1" bestFit="1" customWidth="1"/>
    <col min="15329" max="15329" width="8" style="1" bestFit="1" customWidth="1"/>
    <col min="15330" max="15330" width="10.73046875" style="1" bestFit="1" customWidth="1"/>
    <col min="15331" max="15331" width="8" style="1" bestFit="1" customWidth="1"/>
    <col min="15332" max="15332" width="12" style="1" bestFit="1" customWidth="1"/>
    <col min="15333" max="15334" width="11.265625" style="1" bestFit="1" customWidth="1"/>
    <col min="15335" max="15335" width="12" style="1" bestFit="1" customWidth="1"/>
    <col min="15336" max="15337" width="11.265625" style="1" bestFit="1" customWidth="1"/>
    <col min="15338" max="15339" width="6.59765625" style="1" bestFit="1" customWidth="1"/>
    <col min="15340" max="15340" width="12" style="1" bestFit="1" customWidth="1"/>
    <col min="15341" max="15342" width="10.73046875" style="1" bestFit="1" customWidth="1"/>
    <col min="15343" max="15343" width="11.265625" style="1" bestFit="1" customWidth="1"/>
    <col min="15344" max="15344" width="8" style="1" bestFit="1" customWidth="1"/>
    <col min="15345" max="15345" width="6.59765625" style="1" bestFit="1" customWidth="1"/>
    <col min="15346" max="15346" width="10.73046875" style="1" bestFit="1" customWidth="1"/>
    <col min="15347" max="15347" width="10.59765625" style="1" bestFit="1" customWidth="1"/>
    <col min="15348" max="15348" width="8" style="1" bestFit="1" customWidth="1"/>
    <col min="15349" max="15349" width="11.265625" style="1" bestFit="1" customWidth="1"/>
    <col min="15350" max="15350" width="13.265625" style="1" bestFit="1" customWidth="1"/>
    <col min="15351" max="15351" width="11.265625" style="1" bestFit="1" customWidth="1"/>
    <col min="15352" max="15352" width="12" style="1" bestFit="1" customWidth="1"/>
    <col min="15353" max="15353" width="11.265625" style="1" bestFit="1" customWidth="1"/>
    <col min="15354" max="15354" width="11.3984375" style="1" bestFit="1" customWidth="1"/>
    <col min="15355" max="15356" width="12" style="1" bestFit="1" customWidth="1"/>
    <col min="15357" max="15562" width="5.59765625" style="1"/>
    <col min="15563" max="15563" width="7.73046875" style="1" bestFit="1" customWidth="1"/>
    <col min="15564" max="15564" width="13.265625" style="1" bestFit="1" customWidth="1"/>
    <col min="15565" max="15565" width="6.86328125" style="1" bestFit="1" customWidth="1"/>
    <col min="15566" max="15566" width="5.1328125" style="1" bestFit="1" customWidth="1"/>
    <col min="15567" max="15567" width="4.73046875" style="1" bestFit="1" customWidth="1"/>
    <col min="15568" max="15568" width="6.3984375" style="1" bestFit="1" customWidth="1"/>
    <col min="15569" max="15571" width="8" style="1" bestFit="1" customWidth="1"/>
    <col min="15572" max="15572" width="11.3984375" style="1" bestFit="1" customWidth="1"/>
    <col min="15573" max="15573" width="8" style="1" bestFit="1" customWidth="1"/>
    <col min="15574" max="15574" width="7.73046875" style="1" bestFit="1" customWidth="1"/>
    <col min="15575" max="15575" width="8.1328125" style="1" bestFit="1" customWidth="1"/>
    <col min="15576" max="15576" width="9.3984375" style="1" bestFit="1" customWidth="1"/>
    <col min="15577" max="15577" width="8" style="1" bestFit="1" customWidth="1"/>
    <col min="15578" max="15578" width="9.3984375" style="1" bestFit="1" customWidth="1"/>
    <col min="15579" max="15580" width="8" style="1" bestFit="1" customWidth="1"/>
    <col min="15581" max="15581" width="10.73046875" style="1" bestFit="1" customWidth="1"/>
    <col min="15582" max="15583" width="8" style="1" bestFit="1" customWidth="1"/>
    <col min="15584" max="15584" width="10.59765625" style="1" bestFit="1" customWidth="1"/>
    <col min="15585" max="15585" width="8" style="1" bestFit="1" customWidth="1"/>
    <col min="15586" max="15586" width="10.73046875" style="1" bestFit="1" customWidth="1"/>
    <col min="15587" max="15587" width="8" style="1" bestFit="1" customWidth="1"/>
    <col min="15588" max="15588" width="12" style="1" bestFit="1" customWidth="1"/>
    <col min="15589" max="15590" width="11.265625" style="1" bestFit="1" customWidth="1"/>
    <col min="15591" max="15591" width="12" style="1" bestFit="1" customWidth="1"/>
    <col min="15592" max="15593" width="11.265625" style="1" bestFit="1" customWidth="1"/>
    <col min="15594" max="15595" width="6.59765625" style="1" bestFit="1" customWidth="1"/>
    <col min="15596" max="15596" width="12" style="1" bestFit="1" customWidth="1"/>
    <col min="15597" max="15598" width="10.73046875" style="1" bestFit="1" customWidth="1"/>
    <col min="15599" max="15599" width="11.265625" style="1" bestFit="1" customWidth="1"/>
    <col min="15600" max="15600" width="8" style="1" bestFit="1" customWidth="1"/>
    <col min="15601" max="15601" width="6.59765625" style="1" bestFit="1" customWidth="1"/>
    <col min="15602" max="15602" width="10.73046875" style="1" bestFit="1" customWidth="1"/>
    <col min="15603" max="15603" width="10.59765625" style="1" bestFit="1" customWidth="1"/>
    <col min="15604" max="15604" width="8" style="1" bestFit="1" customWidth="1"/>
    <col min="15605" max="15605" width="11.265625" style="1" bestFit="1" customWidth="1"/>
    <col min="15606" max="15606" width="13.265625" style="1" bestFit="1" customWidth="1"/>
    <col min="15607" max="15607" width="11.265625" style="1" bestFit="1" customWidth="1"/>
    <col min="15608" max="15608" width="12" style="1" bestFit="1" customWidth="1"/>
    <col min="15609" max="15609" width="11.265625" style="1" bestFit="1" customWidth="1"/>
    <col min="15610" max="15610" width="11.3984375" style="1" bestFit="1" customWidth="1"/>
    <col min="15611" max="15612" width="12" style="1" bestFit="1" customWidth="1"/>
    <col min="15613" max="15818" width="5.59765625" style="1"/>
    <col min="15819" max="15819" width="7.73046875" style="1" bestFit="1" customWidth="1"/>
    <col min="15820" max="15820" width="13.265625" style="1" bestFit="1" customWidth="1"/>
    <col min="15821" max="15821" width="6.86328125" style="1" bestFit="1" customWidth="1"/>
    <col min="15822" max="15822" width="5.1328125" style="1" bestFit="1" customWidth="1"/>
    <col min="15823" max="15823" width="4.73046875" style="1" bestFit="1" customWidth="1"/>
    <col min="15824" max="15824" width="6.3984375" style="1" bestFit="1" customWidth="1"/>
    <col min="15825" max="15827" width="8" style="1" bestFit="1" customWidth="1"/>
    <col min="15828" max="15828" width="11.3984375" style="1" bestFit="1" customWidth="1"/>
    <col min="15829" max="15829" width="8" style="1" bestFit="1" customWidth="1"/>
    <col min="15830" max="15830" width="7.73046875" style="1" bestFit="1" customWidth="1"/>
    <col min="15831" max="15831" width="8.1328125" style="1" bestFit="1" customWidth="1"/>
    <col min="15832" max="15832" width="9.3984375" style="1" bestFit="1" customWidth="1"/>
    <col min="15833" max="15833" width="8" style="1" bestFit="1" customWidth="1"/>
    <col min="15834" max="15834" width="9.3984375" style="1" bestFit="1" customWidth="1"/>
    <col min="15835" max="15836" width="8" style="1" bestFit="1" customWidth="1"/>
    <col min="15837" max="15837" width="10.73046875" style="1" bestFit="1" customWidth="1"/>
    <col min="15838" max="15839" width="8" style="1" bestFit="1" customWidth="1"/>
    <col min="15840" max="15840" width="10.59765625" style="1" bestFit="1" customWidth="1"/>
    <col min="15841" max="15841" width="8" style="1" bestFit="1" customWidth="1"/>
    <col min="15842" max="15842" width="10.73046875" style="1" bestFit="1" customWidth="1"/>
    <col min="15843" max="15843" width="8" style="1" bestFit="1" customWidth="1"/>
    <col min="15844" max="15844" width="12" style="1" bestFit="1" customWidth="1"/>
    <col min="15845" max="15846" width="11.265625" style="1" bestFit="1" customWidth="1"/>
    <col min="15847" max="15847" width="12" style="1" bestFit="1" customWidth="1"/>
    <col min="15848" max="15849" width="11.265625" style="1" bestFit="1" customWidth="1"/>
    <col min="15850" max="15851" width="6.59765625" style="1" bestFit="1" customWidth="1"/>
    <col min="15852" max="15852" width="12" style="1" bestFit="1" customWidth="1"/>
    <col min="15853" max="15854" width="10.73046875" style="1" bestFit="1" customWidth="1"/>
    <col min="15855" max="15855" width="11.265625" style="1" bestFit="1" customWidth="1"/>
    <col min="15856" max="15856" width="8" style="1" bestFit="1" customWidth="1"/>
    <col min="15857" max="15857" width="6.59765625" style="1" bestFit="1" customWidth="1"/>
    <col min="15858" max="15858" width="10.73046875" style="1" bestFit="1" customWidth="1"/>
    <col min="15859" max="15859" width="10.59765625" style="1" bestFit="1" customWidth="1"/>
    <col min="15860" max="15860" width="8" style="1" bestFit="1" customWidth="1"/>
    <col min="15861" max="15861" width="11.265625" style="1" bestFit="1" customWidth="1"/>
    <col min="15862" max="15862" width="13.265625" style="1" bestFit="1" customWidth="1"/>
    <col min="15863" max="15863" width="11.265625" style="1" bestFit="1" customWidth="1"/>
    <col min="15864" max="15864" width="12" style="1" bestFit="1" customWidth="1"/>
    <col min="15865" max="15865" width="11.265625" style="1" bestFit="1" customWidth="1"/>
    <col min="15866" max="15866" width="11.3984375" style="1" bestFit="1" customWidth="1"/>
    <col min="15867" max="15868" width="12" style="1" bestFit="1" customWidth="1"/>
    <col min="15869" max="16074" width="5.59765625" style="1"/>
    <col min="16075" max="16075" width="7.73046875" style="1" bestFit="1" customWidth="1"/>
    <col min="16076" max="16076" width="13.265625" style="1" bestFit="1" customWidth="1"/>
    <col min="16077" max="16077" width="6.86328125" style="1" bestFit="1" customWidth="1"/>
    <col min="16078" max="16078" width="5.1328125" style="1" bestFit="1" customWidth="1"/>
    <col min="16079" max="16079" width="4.73046875" style="1" bestFit="1" customWidth="1"/>
    <col min="16080" max="16080" width="6.3984375" style="1" bestFit="1" customWidth="1"/>
    <col min="16081" max="16083" width="8" style="1" bestFit="1" customWidth="1"/>
    <col min="16084" max="16084" width="11.3984375" style="1" bestFit="1" customWidth="1"/>
    <col min="16085" max="16085" width="8" style="1" bestFit="1" customWidth="1"/>
    <col min="16086" max="16086" width="7.73046875" style="1" bestFit="1" customWidth="1"/>
    <col min="16087" max="16087" width="8.1328125" style="1" bestFit="1" customWidth="1"/>
    <col min="16088" max="16088" width="9.3984375" style="1" bestFit="1" customWidth="1"/>
    <col min="16089" max="16089" width="8" style="1" bestFit="1" customWidth="1"/>
    <col min="16090" max="16090" width="9.3984375" style="1" bestFit="1" customWidth="1"/>
    <col min="16091" max="16092" width="8" style="1" bestFit="1" customWidth="1"/>
    <col min="16093" max="16093" width="10.73046875" style="1" bestFit="1" customWidth="1"/>
    <col min="16094" max="16095" width="8" style="1" bestFit="1" customWidth="1"/>
    <col min="16096" max="16096" width="10.59765625" style="1" bestFit="1" customWidth="1"/>
    <col min="16097" max="16097" width="8" style="1" bestFit="1" customWidth="1"/>
    <col min="16098" max="16098" width="10.73046875" style="1" bestFit="1" customWidth="1"/>
    <col min="16099" max="16099" width="8" style="1" bestFit="1" customWidth="1"/>
    <col min="16100" max="16100" width="12" style="1" bestFit="1" customWidth="1"/>
    <col min="16101" max="16102" width="11.265625" style="1" bestFit="1" customWidth="1"/>
    <col min="16103" max="16103" width="12" style="1" bestFit="1" customWidth="1"/>
    <col min="16104" max="16105" width="11.265625" style="1" bestFit="1" customWidth="1"/>
    <col min="16106" max="16107" width="6.59765625" style="1" bestFit="1" customWidth="1"/>
    <col min="16108" max="16108" width="12" style="1" bestFit="1" customWidth="1"/>
    <col min="16109" max="16110" width="10.73046875" style="1" bestFit="1" customWidth="1"/>
    <col min="16111" max="16111" width="11.265625" style="1" bestFit="1" customWidth="1"/>
    <col min="16112" max="16112" width="8" style="1" bestFit="1" customWidth="1"/>
    <col min="16113" max="16113" width="6.59765625" style="1" bestFit="1" customWidth="1"/>
    <col min="16114" max="16114" width="10.73046875" style="1" bestFit="1" customWidth="1"/>
    <col min="16115" max="16115" width="10.59765625" style="1" bestFit="1" customWidth="1"/>
    <col min="16116" max="16116" width="8" style="1" bestFit="1" customWidth="1"/>
    <col min="16117" max="16117" width="11.265625" style="1" bestFit="1" customWidth="1"/>
    <col min="16118" max="16118" width="13.265625" style="1" bestFit="1" customWidth="1"/>
    <col min="16119" max="16119" width="11.265625" style="1" bestFit="1" customWidth="1"/>
    <col min="16120" max="16120" width="12" style="1" bestFit="1" customWidth="1"/>
    <col min="16121" max="16121" width="11.265625" style="1" bestFit="1" customWidth="1"/>
    <col min="16122" max="16122" width="11.3984375" style="1" bestFit="1" customWidth="1"/>
    <col min="16123" max="16124" width="12" style="1" bestFit="1" customWidth="1"/>
    <col min="16125" max="16384" width="5.59765625" style="1"/>
  </cols>
  <sheetData>
    <row r="1" spans="1:16" x14ac:dyDescent="0.35">
      <c r="I1" s="14"/>
      <c r="J1" s="14"/>
      <c r="K1" s="14"/>
      <c r="L1" s="14"/>
      <c r="M1" s="14"/>
      <c r="N1" s="14"/>
      <c r="O1" s="14"/>
    </row>
    <row r="2" spans="1:16" x14ac:dyDescent="0.35">
      <c r="C2" s="1" t="s">
        <v>29</v>
      </c>
      <c r="H2" s="13"/>
      <c r="I2" s="5"/>
    </row>
    <row r="3" spans="1:16" ht="14.25" x14ac:dyDescent="0.45">
      <c r="C3" s="8" t="s">
        <v>18</v>
      </c>
      <c r="D3" s="8" t="s">
        <v>72</v>
      </c>
      <c r="E3" s="8" t="s">
        <v>73</v>
      </c>
      <c r="F3" s="8" t="s">
        <v>74</v>
      </c>
      <c r="G3" s="8" t="s">
        <v>75</v>
      </c>
      <c r="H3" s="8" t="s">
        <v>17</v>
      </c>
      <c r="I3" s="16"/>
    </row>
    <row r="4" spans="1:16" ht="14.25" x14ac:dyDescent="0.45">
      <c r="C4" s="8" t="s">
        <v>76</v>
      </c>
      <c r="D4" s="43">
        <v>8119.31</v>
      </c>
      <c r="E4" s="44">
        <v>5796.1750000001002</v>
      </c>
      <c r="F4" s="44">
        <v>8530.6560000030004</v>
      </c>
      <c r="G4" s="44">
        <v>5191.7299999999004</v>
      </c>
      <c r="H4" s="7">
        <f t="shared" ref="H4" si="0">SUM(D4:G4)</f>
        <v>27637.871000003004</v>
      </c>
      <c r="I4" s="16"/>
    </row>
    <row r="5" spans="1:16" ht="14.25" x14ac:dyDescent="0.45">
      <c r="C5" s="8" t="s">
        <v>17</v>
      </c>
      <c r="D5" s="7">
        <f>SUM(D4:D4)</f>
        <v>8119.31</v>
      </c>
      <c r="E5" s="7">
        <f>SUM(E4:E4)</f>
        <v>5796.1750000001002</v>
      </c>
      <c r="F5" s="7">
        <f>SUM(F4:F4)</f>
        <v>8530.6560000030004</v>
      </c>
      <c r="G5" s="7">
        <f>SUM(G4:G4)</f>
        <v>5191.7299999999004</v>
      </c>
      <c r="H5" s="7">
        <f>SUM(H4:H4)</f>
        <v>27637.871000003004</v>
      </c>
      <c r="I5" s="16"/>
    </row>
    <row r="6" spans="1:16" x14ac:dyDescent="0.35">
      <c r="H6" s="13"/>
      <c r="I6" s="5"/>
    </row>
    <row r="7" spans="1:16" x14ac:dyDescent="0.35">
      <c r="B7" s="37"/>
      <c r="C7" s="37"/>
      <c r="D7" s="37"/>
      <c r="E7" s="37"/>
      <c r="F7" s="37"/>
      <c r="G7" s="37"/>
      <c r="H7" s="38"/>
      <c r="I7" s="39"/>
      <c r="J7" s="40"/>
      <c r="K7" s="40"/>
      <c r="L7" s="40"/>
      <c r="M7" s="40"/>
      <c r="N7" s="40"/>
      <c r="O7" s="39"/>
      <c r="P7" s="37"/>
    </row>
    <row r="8" spans="1:16" x14ac:dyDescent="0.35">
      <c r="H8" s="13"/>
      <c r="I8" s="5"/>
      <c r="J8" s="15"/>
      <c r="K8" s="15"/>
      <c r="L8" s="15"/>
      <c r="M8" s="15"/>
      <c r="N8" s="15"/>
      <c r="O8" s="5"/>
    </row>
    <row r="9" spans="1:16" ht="13.15" thickBot="1" x14ac:dyDescent="0.4">
      <c r="I9" s="15"/>
      <c r="J9" s="5" t="s">
        <v>30</v>
      </c>
      <c r="K9" s="5"/>
      <c r="L9" s="5"/>
      <c r="M9" s="5" t="s">
        <v>32</v>
      </c>
      <c r="N9" s="5">
        <v>22</v>
      </c>
      <c r="O9" s="5" t="s">
        <v>31</v>
      </c>
    </row>
    <row r="10" spans="1:16" ht="14.65" thickBot="1" x14ac:dyDescent="0.5">
      <c r="A10" s="5"/>
      <c r="C10" s="20" t="s">
        <v>24</v>
      </c>
      <c r="D10" s="20" t="s">
        <v>25</v>
      </c>
      <c r="E10" s="22" t="s">
        <v>72</v>
      </c>
      <c r="F10" s="22" t="s">
        <v>73</v>
      </c>
      <c r="G10" s="22" t="s">
        <v>74</v>
      </c>
      <c r="H10" s="22" t="s">
        <v>75</v>
      </c>
      <c r="I10" s="5"/>
      <c r="J10" s="8" t="s">
        <v>18</v>
      </c>
      <c r="K10" s="8" t="s">
        <v>72</v>
      </c>
      <c r="L10" s="8" t="s">
        <v>73</v>
      </c>
      <c r="M10" s="8" t="s">
        <v>74</v>
      </c>
      <c r="N10" s="8" t="s">
        <v>75</v>
      </c>
      <c r="O10" s="8" t="s">
        <v>17</v>
      </c>
    </row>
    <row r="11" spans="1:16" ht="14.65" thickBot="1" x14ac:dyDescent="0.5">
      <c r="A11" s="5"/>
      <c r="C11" s="3" t="s">
        <v>1</v>
      </c>
      <c r="D11" s="3" t="s">
        <v>6</v>
      </c>
      <c r="E11" s="4">
        <v>6</v>
      </c>
      <c r="F11" s="4">
        <f t="shared" ref="F11:H13" si="1">_xlfn.CEILING.PRECISE(14*E11/E12)</f>
        <v>9</v>
      </c>
      <c r="G11" s="4">
        <f t="shared" si="1"/>
        <v>7</v>
      </c>
      <c r="H11" s="4">
        <f t="shared" si="1"/>
        <v>5</v>
      </c>
      <c r="I11" s="5"/>
      <c r="J11" s="8" t="s">
        <v>76</v>
      </c>
      <c r="K11" s="7">
        <f>D4/$N$9</f>
        <v>369.05954545454546</v>
      </c>
      <c r="L11" s="7">
        <f>E4/$N$9</f>
        <v>263.46250000000458</v>
      </c>
      <c r="M11" s="7">
        <f>F4/$N$9</f>
        <v>387.75709090922732</v>
      </c>
      <c r="N11" s="7">
        <f>G4/$N$9</f>
        <v>235.98772727272274</v>
      </c>
      <c r="O11" s="7">
        <f>SUM(K11:N11)</f>
        <v>1256.2668636365001</v>
      </c>
    </row>
    <row r="12" spans="1:16" ht="14.65" thickBot="1" x14ac:dyDescent="0.5">
      <c r="A12" s="5"/>
      <c r="C12" s="3" t="s">
        <v>2</v>
      </c>
      <c r="D12" s="3" t="s">
        <v>6</v>
      </c>
      <c r="E12" s="4">
        <v>10</v>
      </c>
      <c r="F12" s="4">
        <f t="shared" si="1"/>
        <v>18</v>
      </c>
      <c r="G12" s="4">
        <f t="shared" si="1"/>
        <v>23</v>
      </c>
      <c r="H12" s="4">
        <f t="shared" si="1"/>
        <v>27</v>
      </c>
      <c r="I12" s="5"/>
      <c r="J12" s="29" t="s">
        <v>34</v>
      </c>
      <c r="K12" s="30" t="s">
        <v>35</v>
      </c>
      <c r="L12" s="30" t="s">
        <v>36</v>
      </c>
      <c r="M12" s="30" t="s">
        <v>37</v>
      </c>
      <c r="N12" s="31" t="s">
        <v>38</v>
      </c>
      <c r="O12" s="7">
        <f>_xlfn.CEILING.PRECISE(SUM(O11:O11))</f>
        <v>1257</v>
      </c>
    </row>
    <row r="13" spans="1:16" ht="14.65" thickBot="1" x14ac:dyDescent="0.5">
      <c r="A13" s="5"/>
      <c r="C13" s="3" t="s">
        <v>3</v>
      </c>
      <c r="D13" s="3" t="s">
        <v>5</v>
      </c>
      <c r="E13" s="4">
        <v>8</v>
      </c>
      <c r="F13" s="4">
        <f t="shared" si="1"/>
        <v>11</v>
      </c>
      <c r="G13" s="4">
        <f t="shared" si="1"/>
        <v>12</v>
      </c>
      <c r="H13" s="4">
        <f t="shared" si="1"/>
        <v>12</v>
      </c>
      <c r="I13" s="5"/>
      <c r="J13" s="32" t="s">
        <v>33</v>
      </c>
      <c r="K13" s="33">
        <f>_xlfn.CEILING.PRECISE(SUM(K11:K11))</f>
        <v>370</v>
      </c>
      <c r="L13" s="33">
        <f>_xlfn.CEILING.PRECISE(SUM(L11:L11))</f>
        <v>264</v>
      </c>
      <c r="M13" s="33">
        <f>_xlfn.CEILING.PRECISE(SUM(M11:M11))</f>
        <v>388</v>
      </c>
      <c r="N13" s="34">
        <f>_xlfn.CEILING.PRECISE(SUM(N11:N11))</f>
        <v>236</v>
      </c>
    </row>
    <row r="14" spans="1:16" ht="13.5" thickBot="1" x14ac:dyDescent="0.4">
      <c r="A14" s="5"/>
      <c r="C14" s="3" t="s">
        <v>4</v>
      </c>
      <c r="D14" s="3" t="s">
        <v>7</v>
      </c>
      <c r="E14" s="4">
        <v>11</v>
      </c>
      <c r="F14" s="4">
        <v>13</v>
      </c>
      <c r="G14" s="4">
        <v>14</v>
      </c>
      <c r="H14" s="4">
        <v>12</v>
      </c>
      <c r="I14" s="5"/>
    </row>
    <row r="15" spans="1:16" ht="35.25" thickBot="1" x14ac:dyDescent="0.4">
      <c r="J15" s="25" t="s">
        <v>0</v>
      </c>
      <c r="K15" s="26" t="s">
        <v>19</v>
      </c>
      <c r="L15" s="26" t="s">
        <v>20</v>
      </c>
      <c r="M15" s="27" t="s">
        <v>21</v>
      </c>
      <c r="N15" s="28" t="s">
        <v>22</v>
      </c>
      <c r="O15" s="19"/>
    </row>
    <row r="16" spans="1:16" ht="14.65" thickBot="1" x14ac:dyDescent="0.4">
      <c r="A16" s="5"/>
      <c r="I16" s="5"/>
      <c r="J16" s="9" t="s">
        <v>12</v>
      </c>
      <c r="K16" s="10">
        <v>32</v>
      </c>
      <c r="L16" s="10">
        <v>18</v>
      </c>
      <c r="M16" s="10"/>
      <c r="N16" s="10">
        <f>K16*L16</f>
        <v>576</v>
      </c>
      <c r="O16" s="19"/>
    </row>
    <row r="17" spans="1:15" ht="14.65" thickBot="1" x14ac:dyDescent="0.4">
      <c r="A17" s="5"/>
      <c r="B17" s="1" t="s">
        <v>39</v>
      </c>
      <c r="I17" s="5"/>
      <c r="J17" s="11" t="s">
        <v>13</v>
      </c>
      <c r="K17" s="12">
        <v>46</v>
      </c>
      <c r="L17" s="12">
        <v>9</v>
      </c>
      <c r="M17" s="12"/>
      <c r="N17" s="12">
        <f t="shared" ref="N17:N18" si="2">K17*L17</f>
        <v>414</v>
      </c>
      <c r="O17" s="19"/>
    </row>
    <row r="18" spans="1:15" ht="23.65" thickBot="1" x14ac:dyDescent="0.4">
      <c r="A18" s="5"/>
      <c r="B18" s="20" t="s">
        <v>23</v>
      </c>
      <c r="C18" s="21" t="s">
        <v>16</v>
      </c>
      <c r="D18" s="21" t="s">
        <v>15</v>
      </c>
      <c r="E18" s="22" t="s">
        <v>72</v>
      </c>
      <c r="F18" s="22" t="s">
        <v>73</v>
      </c>
      <c r="G18" s="22" t="s">
        <v>74</v>
      </c>
      <c r="H18" s="22" t="s">
        <v>75</v>
      </c>
      <c r="I18" s="24"/>
      <c r="J18" s="9" t="s">
        <v>14</v>
      </c>
      <c r="K18" s="18">
        <v>58</v>
      </c>
      <c r="L18" s="10">
        <v>15</v>
      </c>
      <c r="M18" s="10"/>
      <c r="N18" s="18">
        <f t="shared" si="2"/>
        <v>870</v>
      </c>
      <c r="O18" s="19"/>
    </row>
    <row r="19" spans="1:15" ht="13.5" thickBot="1" x14ac:dyDescent="0.4">
      <c r="A19" s="5"/>
      <c r="B19" s="3" t="s">
        <v>12</v>
      </c>
      <c r="C19" s="2">
        <v>4.5</v>
      </c>
      <c r="D19" s="6">
        <v>2.5999999999999999E-2</v>
      </c>
      <c r="E19" s="2">
        <f t="shared" ref="E19:H21" si="3">_xlfn.CEILING.PRECISE(($C19*E$14)+($D19*$C19*E$14))</f>
        <v>51</v>
      </c>
      <c r="F19" s="2">
        <f t="shared" si="3"/>
        <v>61</v>
      </c>
      <c r="G19" s="2">
        <f t="shared" si="3"/>
        <v>65</v>
      </c>
      <c r="H19" s="2">
        <f t="shared" si="3"/>
        <v>56</v>
      </c>
      <c r="I19" s="5"/>
    </row>
    <row r="20" spans="1:15" ht="13.5" thickBot="1" x14ac:dyDescent="0.4">
      <c r="A20" s="5"/>
      <c r="B20" s="3" t="s">
        <v>13</v>
      </c>
      <c r="C20" s="2">
        <v>5</v>
      </c>
      <c r="D20" s="6">
        <v>2.5999999999999999E-2</v>
      </c>
      <c r="E20" s="2">
        <f t="shared" si="3"/>
        <v>57</v>
      </c>
      <c r="F20" s="2">
        <f t="shared" si="3"/>
        <v>67</v>
      </c>
      <c r="G20" s="2">
        <f t="shared" si="3"/>
        <v>72</v>
      </c>
      <c r="H20" s="2">
        <f t="shared" si="3"/>
        <v>62</v>
      </c>
      <c r="I20" s="5"/>
      <c r="N20" s="1" t="s">
        <v>33</v>
      </c>
      <c r="O20" s="1">
        <f>SUM(Demand[[Column2]:[Column5]])</f>
        <v>1258</v>
      </c>
    </row>
    <row r="21" spans="1:15" ht="13.5" thickBot="1" x14ac:dyDescent="0.4">
      <c r="A21" s="5"/>
      <c r="B21" s="3" t="s">
        <v>14</v>
      </c>
      <c r="C21" s="2">
        <v>5.5</v>
      </c>
      <c r="D21" s="6">
        <v>2.5999999999999999E-2</v>
      </c>
      <c r="E21" s="35">
        <f t="shared" si="3"/>
        <v>63</v>
      </c>
      <c r="F21" s="35">
        <f t="shared" si="3"/>
        <v>74</v>
      </c>
      <c r="G21" s="35">
        <f t="shared" si="3"/>
        <v>80</v>
      </c>
      <c r="H21" s="35">
        <f t="shared" si="3"/>
        <v>68</v>
      </c>
      <c r="I21" s="5"/>
      <c r="N21" s="1" t="s">
        <v>47</v>
      </c>
      <c r="O21" s="1">
        <f>SUM(AvailCapacity[Total Available Daily Capacity (cbm)])</f>
        <v>1860</v>
      </c>
    </row>
    <row r="22" spans="1:15" x14ac:dyDescent="0.35">
      <c r="I22" s="5"/>
    </row>
    <row r="23" spans="1:15" x14ac:dyDescent="0.35">
      <c r="B23" s="5"/>
      <c r="I23" s="5"/>
    </row>
    <row r="24" spans="1:15" ht="14.65" thickBot="1" x14ac:dyDescent="0.5">
      <c r="A24" s="5"/>
      <c r="B24" t="s">
        <v>40</v>
      </c>
      <c r="I24" s="5"/>
    </row>
    <row r="25" spans="1:15" ht="23.65" thickBot="1" x14ac:dyDescent="0.4">
      <c r="A25" s="5"/>
      <c r="B25" s="20" t="s">
        <v>26</v>
      </c>
      <c r="C25" s="23" t="s">
        <v>28</v>
      </c>
      <c r="D25" s="21" t="s">
        <v>27</v>
      </c>
      <c r="E25" s="22" t="s">
        <v>72</v>
      </c>
      <c r="F25" s="22" t="s">
        <v>73</v>
      </c>
      <c r="G25" s="22" t="s">
        <v>74</v>
      </c>
      <c r="H25" s="22" t="s">
        <v>75</v>
      </c>
      <c r="I25" s="5"/>
    </row>
    <row r="26" spans="1:15" ht="14.65" thickBot="1" x14ac:dyDescent="0.4">
      <c r="B26" s="3" t="s">
        <v>12</v>
      </c>
      <c r="C26" s="2">
        <v>1</v>
      </c>
      <c r="D26" s="10">
        <v>3.5687079999999999E-3</v>
      </c>
      <c r="E26" s="17">
        <f>($D26*E$14)*$K16*10</f>
        <v>12.561852160000001</v>
      </c>
      <c r="F26" s="17">
        <f>($D26*F$14)*$K16*10</f>
        <v>14.84582528</v>
      </c>
      <c r="G26" s="17">
        <f>($D26*G$14)*$K16*10</f>
        <v>15.987811839999999</v>
      </c>
      <c r="H26" s="17">
        <f>($D26*H$14)*$K16*10</f>
        <v>13.703838719999998</v>
      </c>
      <c r="I26" s="19"/>
    </row>
    <row r="27" spans="1:15" ht="14.65" thickBot="1" x14ac:dyDescent="0.4">
      <c r="B27" s="3" t="s">
        <v>13</v>
      </c>
      <c r="C27" s="2">
        <v>1</v>
      </c>
      <c r="D27" s="10">
        <v>3.5687079999999999E-3</v>
      </c>
      <c r="E27" s="17">
        <f>($D27*E$14)*$K17*10</f>
        <v>18.057662480000001</v>
      </c>
      <c r="F27" s="17">
        <f>($D27*F$14)*$K17*10</f>
        <v>21.34087384</v>
      </c>
      <c r="G27" s="17">
        <f>($D27*G$14)*$K17*10</f>
        <v>22.982479519999998</v>
      </c>
      <c r="H27" s="17">
        <f>($D27*H$14)*$K17*10</f>
        <v>19.699268159999999</v>
      </c>
      <c r="I27" s="19"/>
    </row>
    <row r="28" spans="1:15" ht="14.65" thickBot="1" x14ac:dyDescent="0.4">
      <c r="B28" s="3" t="s">
        <v>14</v>
      </c>
      <c r="C28" s="2">
        <v>1</v>
      </c>
      <c r="D28" s="10">
        <v>3.5687079999999999E-3</v>
      </c>
      <c r="E28" s="36">
        <f>($D28*E$14)*$K18*10</f>
        <v>22.768357039999998</v>
      </c>
      <c r="F28" s="36">
        <f>($D28*F$14)*$K18*10</f>
        <v>26.908058320000002</v>
      </c>
      <c r="G28" s="36">
        <f>($D28*G$14)*$K18*10</f>
        <v>28.977908960000001</v>
      </c>
      <c r="H28" s="36">
        <f>($D28*H$14)*$K18*10</f>
        <v>24.838207679999996</v>
      </c>
      <c r="I28" s="19"/>
    </row>
    <row r="29" spans="1:15" x14ac:dyDescent="0.35">
      <c r="I29" s="19"/>
    </row>
    <row r="32" spans="1:15" ht="15.75" x14ac:dyDescent="0.45">
      <c r="C32" s="59" t="s">
        <v>66</v>
      </c>
      <c r="D32" s="59" t="s">
        <v>67</v>
      </c>
      <c r="E32" s="58"/>
      <c r="F32" s="58"/>
      <c r="G32" s="58"/>
    </row>
    <row r="33" spans="3:7" ht="15.75" x14ac:dyDescent="0.45">
      <c r="C33" s="59" t="s">
        <v>68</v>
      </c>
      <c r="D33" s="59" t="s">
        <v>69</v>
      </c>
      <c r="E33" s="58"/>
      <c r="F33" s="58"/>
      <c r="G33" s="58"/>
    </row>
    <row r="34" spans="3:7" ht="15.75" x14ac:dyDescent="0.45">
      <c r="C34" s="59" t="s">
        <v>70</v>
      </c>
      <c r="D34" s="59" t="s">
        <v>71</v>
      </c>
      <c r="E34" s="58"/>
      <c r="F34" s="58"/>
      <c r="G34" s="58"/>
    </row>
  </sheetData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6"/>
  <sheetViews>
    <sheetView zoomScaleNormal="100" workbookViewId="0">
      <selection activeCell="B93" sqref="B93"/>
    </sheetView>
  </sheetViews>
  <sheetFormatPr defaultRowHeight="14.25" x14ac:dyDescent="0.45"/>
  <cols>
    <col min="1" max="1" width="14.3984375" bestFit="1" customWidth="1"/>
    <col min="2" max="2" width="21.73046875" bestFit="1" customWidth="1"/>
    <col min="3" max="5" width="11.265625" bestFit="1" customWidth="1"/>
  </cols>
  <sheetData>
    <row r="3" spans="1:6" x14ac:dyDescent="0.45">
      <c r="A3" s="48" t="s">
        <v>41</v>
      </c>
    </row>
    <row r="4" spans="1:6" x14ac:dyDescent="0.45">
      <c r="C4" s="41" t="s">
        <v>72</v>
      </c>
      <c r="D4" s="41" t="s">
        <v>73</v>
      </c>
      <c r="E4" s="41" t="s">
        <v>74</v>
      </c>
      <c r="F4" s="41" t="s">
        <v>75</v>
      </c>
    </row>
    <row r="5" spans="1:6" x14ac:dyDescent="0.45">
      <c r="B5" t="s">
        <v>42</v>
      </c>
      <c r="C5" s="43">
        <v>8119.31</v>
      </c>
      <c r="D5" s="44">
        <v>5796.1750000001002</v>
      </c>
      <c r="E5" s="44">
        <v>8530.6560000030004</v>
      </c>
      <c r="F5" s="44">
        <v>5191.7299999999004</v>
      </c>
    </row>
    <row r="7" spans="1:6" x14ac:dyDescent="0.45">
      <c r="C7" s="41" t="s">
        <v>12</v>
      </c>
      <c r="D7" s="41" t="s">
        <v>13</v>
      </c>
      <c r="E7" s="41" t="s">
        <v>14</v>
      </c>
    </row>
    <row r="8" spans="1:6" x14ac:dyDescent="0.45">
      <c r="B8" t="s">
        <v>43</v>
      </c>
      <c r="C8" s="42">
        <v>4.5</v>
      </c>
      <c r="D8" s="42">
        <v>5</v>
      </c>
      <c r="E8" s="42">
        <v>5.5</v>
      </c>
    </row>
    <row r="9" spans="1:6" x14ac:dyDescent="0.45">
      <c r="B9" t="s">
        <v>15</v>
      </c>
      <c r="C9" s="46">
        <v>2.5999999999999999E-2</v>
      </c>
      <c r="D9" s="46">
        <v>2.5999999999999999E-2</v>
      </c>
      <c r="E9" s="46">
        <v>2.5999999999999999E-2</v>
      </c>
    </row>
    <row r="10" spans="1:6" x14ac:dyDescent="0.45">
      <c r="B10" t="s">
        <v>19</v>
      </c>
      <c r="C10" s="47">
        <v>32</v>
      </c>
      <c r="D10" s="47">
        <v>46</v>
      </c>
      <c r="E10" s="47">
        <v>58</v>
      </c>
    </row>
    <row r="11" spans="1:6" x14ac:dyDescent="0.45">
      <c r="B11" t="s">
        <v>20</v>
      </c>
      <c r="C11" s="47">
        <v>18</v>
      </c>
      <c r="D11" s="47">
        <v>9</v>
      </c>
      <c r="E11" s="47">
        <v>15</v>
      </c>
    </row>
    <row r="12" spans="1:6" x14ac:dyDescent="0.45">
      <c r="B12" t="s">
        <v>27</v>
      </c>
      <c r="C12" s="47">
        <v>3.5687079999999999E-3</v>
      </c>
      <c r="D12" s="47">
        <v>3.5687079999999999E-3</v>
      </c>
      <c r="E12" s="47">
        <v>3.5687079999999999E-3</v>
      </c>
    </row>
    <row r="16" spans="1:6" x14ac:dyDescent="0.45">
      <c r="A16" s="48" t="s">
        <v>44</v>
      </c>
    </row>
    <row r="17" spans="1:6" x14ac:dyDescent="0.45">
      <c r="C17" s="41" t="s">
        <v>72</v>
      </c>
      <c r="D17" s="41" t="s">
        <v>73</v>
      </c>
      <c r="E17" s="41" t="s">
        <v>74</v>
      </c>
      <c r="F17" s="41" t="s">
        <v>75</v>
      </c>
    </row>
    <row r="18" spans="1:6" x14ac:dyDescent="0.45">
      <c r="B18" t="s">
        <v>42</v>
      </c>
      <c r="C18" s="43">
        <v>8119.31</v>
      </c>
      <c r="D18" s="44">
        <v>5796.1750000001002</v>
      </c>
      <c r="E18" s="44">
        <v>8530.6560000030004</v>
      </c>
      <c r="F18" s="44">
        <v>5191.7299999999004</v>
      </c>
    </row>
    <row r="20" spans="1:6" x14ac:dyDescent="0.45">
      <c r="C20" s="41" t="s">
        <v>12</v>
      </c>
      <c r="D20" s="41" t="s">
        <v>13</v>
      </c>
      <c r="E20" s="41" t="s">
        <v>14</v>
      </c>
    </row>
    <row r="21" spans="1:6" x14ac:dyDescent="0.45">
      <c r="B21" t="s">
        <v>43</v>
      </c>
      <c r="C21" s="45">
        <v>3.5</v>
      </c>
      <c r="D21" s="42">
        <v>5</v>
      </c>
      <c r="E21" s="45">
        <v>6</v>
      </c>
    </row>
    <row r="22" spans="1:6" x14ac:dyDescent="0.45">
      <c r="B22" t="s">
        <v>15</v>
      </c>
      <c r="C22" s="46">
        <v>2.5999999999999999E-2</v>
      </c>
      <c r="D22" s="46">
        <v>2.5999999999999999E-2</v>
      </c>
      <c r="E22" s="46">
        <v>2.5999999999999999E-2</v>
      </c>
    </row>
    <row r="23" spans="1:6" x14ac:dyDescent="0.45">
      <c r="B23" t="s">
        <v>19</v>
      </c>
      <c r="C23" s="47">
        <v>32</v>
      </c>
      <c r="D23" s="47">
        <v>46</v>
      </c>
      <c r="E23" s="47">
        <v>58</v>
      </c>
    </row>
    <row r="24" spans="1:6" x14ac:dyDescent="0.45">
      <c r="B24" t="s">
        <v>20</v>
      </c>
      <c r="C24" s="47">
        <v>18</v>
      </c>
      <c r="D24" s="47">
        <v>9</v>
      </c>
      <c r="E24" s="47">
        <v>15</v>
      </c>
    </row>
    <row r="25" spans="1:6" x14ac:dyDescent="0.45">
      <c r="B25" t="s">
        <v>27</v>
      </c>
      <c r="C25" s="47">
        <v>3.5687079999999999E-3</v>
      </c>
      <c r="D25" s="47">
        <v>3.5687079999999999E-3</v>
      </c>
      <c r="E25" s="47">
        <v>3.5687079999999999E-3</v>
      </c>
    </row>
    <row r="28" spans="1:6" x14ac:dyDescent="0.45">
      <c r="A28" s="48" t="s">
        <v>45</v>
      </c>
    </row>
    <row r="29" spans="1:6" x14ac:dyDescent="0.45">
      <c r="C29" s="41" t="s">
        <v>72</v>
      </c>
      <c r="D29" s="41" t="s">
        <v>73</v>
      </c>
      <c r="E29" s="41" t="s">
        <v>74</v>
      </c>
      <c r="F29" s="41" t="s">
        <v>75</v>
      </c>
    </row>
    <row r="30" spans="1:6" x14ac:dyDescent="0.45">
      <c r="B30" t="s">
        <v>42</v>
      </c>
      <c r="C30" s="43">
        <v>8119.31</v>
      </c>
      <c r="D30" s="44">
        <v>5796.1750000001002</v>
      </c>
      <c r="E30" s="44">
        <v>8530.6560000030004</v>
      </c>
      <c r="F30" s="44">
        <v>5191.7299999999004</v>
      </c>
    </row>
    <row r="32" spans="1:6" x14ac:dyDescent="0.45">
      <c r="C32" s="41" t="s">
        <v>12</v>
      </c>
      <c r="D32" s="41" t="s">
        <v>13</v>
      </c>
      <c r="E32" s="41" t="s">
        <v>14</v>
      </c>
    </row>
    <row r="33" spans="1:6" x14ac:dyDescent="0.45">
      <c r="B33" t="s">
        <v>43</v>
      </c>
      <c r="C33" s="42">
        <v>4.5</v>
      </c>
      <c r="D33" s="42">
        <v>5</v>
      </c>
      <c r="E33" s="42">
        <v>5.5</v>
      </c>
    </row>
    <row r="34" spans="1:6" x14ac:dyDescent="0.45">
      <c r="B34" t="s">
        <v>15</v>
      </c>
      <c r="C34" s="49">
        <v>1.6E-2</v>
      </c>
      <c r="D34" s="49">
        <v>2.8000000000000001E-2</v>
      </c>
      <c r="E34" s="49">
        <v>3.2000000000000001E-2</v>
      </c>
    </row>
    <row r="35" spans="1:6" x14ac:dyDescent="0.45">
      <c r="B35" t="s">
        <v>19</v>
      </c>
      <c r="C35" s="47">
        <v>32</v>
      </c>
      <c r="D35" s="47">
        <v>46</v>
      </c>
      <c r="E35" s="47">
        <v>58</v>
      </c>
    </row>
    <row r="36" spans="1:6" x14ac:dyDescent="0.45">
      <c r="B36" t="s">
        <v>20</v>
      </c>
      <c r="C36" s="47">
        <v>18</v>
      </c>
      <c r="D36" s="47">
        <v>9</v>
      </c>
      <c r="E36" s="47">
        <v>15</v>
      </c>
    </row>
    <row r="37" spans="1:6" x14ac:dyDescent="0.45">
      <c r="B37" t="s">
        <v>27</v>
      </c>
      <c r="C37" s="47">
        <v>3.5687079999999999E-3</v>
      </c>
      <c r="D37" s="47">
        <v>3.5687079999999999E-3</v>
      </c>
      <c r="E37" s="47">
        <v>3.5687079999999999E-3</v>
      </c>
    </row>
    <row r="40" spans="1:6" x14ac:dyDescent="0.45">
      <c r="A40" s="48" t="s">
        <v>46</v>
      </c>
    </row>
    <row r="41" spans="1:6" x14ac:dyDescent="0.45">
      <c r="C41" s="41" t="s">
        <v>72</v>
      </c>
      <c r="D41" s="41" t="s">
        <v>73</v>
      </c>
      <c r="E41" s="41" t="s">
        <v>74</v>
      </c>
      <c r="F41" s="41" t="s">
        <v>75</v>
      </c>
    </row>
    <row r="42" spans="1:6" x14ac:dyDescent="0.45">
      <c r="B42" t="s">
        <v>42</v>
      </c>
      <c r="C42" s="43">
        <v>8119.31</v>
      </c>
      <c r="D42" s="44">
        <v>5796.1750000001002</v>
      </c>
      <c r="E42" s="44">
        <v>8530.6560000030004</v>
      </c>
      <c r="F42" s="44">
        <v>5191.7299999999004</v>
      </c>
    </row>
    <row r="44" spans="1:6" x14ac:dyDescent="0.45">
      <c r="C44" s="41" t="s">
        <v>12</v>
      </c>
      <c r="D44" s="41" t="s">
        <v>13</v>
      </c>
      <c r="E44" s="41" t="s">
        <v>14</v>
      </c>
    </row>
    <row r="45" spans="1:6" x14ac:dyDescent="0.45">
      <c r="B45" t="s">
        <v>43</v>
      </c>
      <c r="C45" s="42">
        <v>4.5</v>
      </c>
      <c r="D45" s="42">
        <v>5</v>
      </c>
      <c r="E45" s="42">
        <v>5.5</v>
      </c>
    </row>
    <row r="46" spans="1:6" x14ac:dyDescent="0.45">
      <c r="B46" t="s">
        <v>15</v>
      </c>
      <c r="C46" s="46">
        <v>2.5999999999999999E-2</v>
      </c>
      <c r="D46" s="46">
        <v>2.5999999999999999E-2</v>
      </c>
      <c r="E46" s="46">
        <v>2.5999999999999999E-2</v>
      </c>
    </row>
    <row r="47" spans="1:6" x14ac:dyDescent="0.45">
      <c r="B47" t="s">
        <v>19</v>
      </c>
      <c r="C47" s="47">
        <v>32</v>
      </c>
      <c r="D47" s="47">
        <v>46</v>
      </c>
      <c r="E47" s="47">
        <v>58</v>
      </c>
    </row>
    <row r="48" spans="1:6" x14ac:dyDescent="0.45">
      <c r="B48" t="s">
        <v>20</v>
      </c>
      <c r="C48" s="50">
        <v>10</v>
      </c>
      <c r="D48" s="50">
        <v>15</v>
      </c>
      <c r="E48" s="50">
        <v>20</v>
      </c>
    </row>
    <row r="49" spans="1:6" x14ac:dyDescent="0.45">
      <c r="B49" t="s">
        <v>27</v>
      </c>
      <c r="C49" s="47">
        <v>3.5687079999999999E-3</v>
      </c>
      <c r="D49" s="47">
        <v>3.5687079999999999E-3</v>
      </c>
      <c r="E49" s="47">
        <v>3.5687079999999999E-3</v>
      </c>
    </row>
    <row r="53" spans="1:6" x14ac:dyDescent="0.45">
      <c r="A53" s="48" t="s">
        <v>48</v>
      </c>
    </row>
    <row r="54" spans="1:6" x14ac:dyDescent="0.45">
      <c r="C54" s="41" t="s">
        <v>72</v>
      </c>
      <c r="D54" s="41" t="s">
        <v>73</v>
      </c>
      <c r="E54" s="41" t="s">
        <v>74</v>
      </c>
      <c r="F54" s="41" t="s">
        <v>75</v>
      </c>
    </row>
    <row r="55" spans="1:6" x14ac:dyDescent="0.45">
      <c r="B55" t="s">
        <v>42</v>
      </c>
      <c r="C55" s="43">
        <v>8119.31</v>
      </c>
      <c r="D55" s="44">
        <v>5796.1750000001002</v>
      </c>
      <c r="E55" s="44">
        <v>8530.6560000030004</v>
      </c>
      <c r="F55" s="44">
        <v>5191.7299999999004</v>
      </c>
    </row>
    <row r="57" spans="1:6" x14ac:dyDescent="0.45">
      <c r="C57" s="41" t="s">
        <v>12</v>
      </c>
      <c r="D57" s="41" t="s">
        <v>13</v>
      </c>
      <c r="E57" s="41" t="s">
        <v>14</v>
      </c>
    </row>
    <row r="58" spans="1:6" x14ac:dyDescent="0.45">
      <c r="B58" t="s">
        <v>43</v>
      </c>
      <c r="C58" s="42">
        <v>4.5</v>
      </c>
      <c r="D58" s="42">
        <v>5</v>
      </c>
      <c r="E58" s="42">
        <v>5.5</v>
      </c>
    </row>
    <row r="59" spans="1:6" x14ac:dyDescent="0.45">
      <c r="B59" t="s">
        <v>15</v>
      </c>
      <c r="C59" s="46">
        <v>2.5999999999999999E-2</v>
      </c>
      <c r="D59" s="46">
        <v>2.5999999999999999E-2</v>
      </c>
      <c r="E59" s="46">
        <v>2.5999999999999999E-2</v>
      </c>
    </row>
    <row r="60" spans="1:6" x14ac:dyDescent="0.45">
      <c r="B60" t="s">
        <v>19</v>
      </c>
      <c r="C60" s="50">
        <v>35</v>
      </c>
      <c r="D60" s="50">
        <v>45</v>
      </c>
      <c r="E60" s="50">
        <v>55</v>
      </c>
    </row>
    <row r="61" spans="1:6" x14ac:dyDescent="0.45">
      <c r="B61" t="s">
        <v>20</v>
      </c>
      <c r="C61" s="47">
        <v>18</v>
      </c>
      <c r="D61" s="47">
        <v>9</v>
      </c>
      <c r="E61" s="47">
        <v>15</v>
      </c>
    </row>
    <row r="62" spans="1:6" x14ac:dyDescent="0.45">
      <c r="B62" t="s">
        <v>27</v>
      </c>
      <c r="C62" s="47">
        <v>3.5687079999999999E-3</v>
      </c>
      <c r="D62" s="47">
        <v>3.5687079999999999E-3</v>
      </c>
      <c r="E62" s="47">
        <v>3.5687079999999999E-3</v>
      </c>
    </row>
    <row r="65" spans="1:6" x14ac:dyDescent="0.45">
      <c r="A65" s="48" t="s">
        <v>49</v>
      </c>
    </row>
    <row r="66" spans="1:6" x14ac:dyDescent="0.45">
      <c r="C66" s="41" t="s">
        <v>72</v>
      </c>
      <c r="D66" s="41" t="s">
        <v>73</v>
      </c>
      <c r="E66" s="41" t="s">
        <v>74</v>
      </c>
      <c r="F66" s="41" t="s">
        <v>75</v>
      </c>
    </row>
    <row r="67" spans="1:6" x14ac:dyDescent="0.45">
      <c r="B67" t="s">
        <v>42</v>
      </c>
      <c r="C67" s="51">
        <v>9119.31</v>
      </c>
      <c r="D67" s="52">
        <v>7796.1750000001002</v>
      </c>
      <c r="E67" s="52">
        <v>2530.6560000029999</v>
      </c>
      <c r="F67" s="52">
        <v>2191.7299999999</v>
      </c>
    </row>
    <row r="69" spans="1:6" x14ac:dyDescent="0.45">
      <c r="C69" s="41" t="s">
        <v>12</v>
      </c>
      <c r="D69" s="41" t="s">
        <v>13</v>
      </c>
      <c r="E69" s="41" t="s">
        <v>14</v>
      </c>
    </row>
    <row r="70" spans="1:6" x14ac:dyDescent="0.45">
      <c r="B70" t="s">
        <v>43</v>
      </c>
      <c r="C70" s="42">
        <v>4.5</v>
      </c>
      <c r="D70" s="42">
        <v>5</v>
      </c>
      <c r="E70" s="42">
        <v>5.5</v>
      </c>
    </row>
    <row r="71" spans="1:6" x14ac:dyDescent="0.45">
      <c r="B71" t="s">
        <v>15</v>
      </c>
      <c r="C71" s="46">
        <v>2.5999999999999999E-2</v>
      </c>
      <c r="D71" s="46">
        <v>2.5999999999999999E-2</v>
      </c>
      <c r="E71" s="46">
        <v>2.5999999999999999E-2</v>
      </c>
    </row>
    <row r="72" spans="1:6" x14ac:dyDescent="0.45">
      <c r="B72" t="s">
        <v>19</v>
      </c>
      <c r="C72" s="47">
        <v>32</v>
      </c>
      <c r="D72" s="47">
        <v>46</v>
      </c>
      <c r="E72" s="47">
        <v>58</v>
      </c>
    </row>
    <row r="73" spans="1:6" x14ac:dyDescent="0.45">
      <c r="B73" t="s">
        <v>20</v>
      </c>
      <c r="C73" s="47">
        <v>18</v>
      </c>
      <c r="D73" s="47">
        <v>9</v>
      </c>
      <c r="E73" s="47">
        <v>15</v>
      </c>
    </row>
    <row r="74" spans="1:6" x14ac:dyDescent="0.45">
      <c r="B74" t="s">
        <v>27</v>
      </c>
      <c r="C74" s="47">
        <v>3.5687079999999999E-3</v>
      </c>
      <c r="D74" s="47">
        <v>3.5687079999999999E-3</v>
      </c>
      <c r="E74" s="47">
        <v>3.5687079999999999E-3</v>
      </c>
    </row>
    <row r="77" spans="1:6" x14ac:dyDescent="0.45">
      <c r="A77" s="48" t="s">
        <v>50</v>
      </c>
    </row>
    <row r="78" spans="1:6" x14ac:dyDescent="0.45">
      <c r="C78" s="41" t="s">
        <v>72</v>
      </c>
      <c r="D78" s="41" t="s">
        <v>73</v>
      </c>
      <c r="E78" s="41" t="s">
        <v>74</v>
      </c>
      <c r="F78" s="41" t="s">
        <v>75</v>
      </c>
    </row>
    <row r="79" spans="1:6" x14ac:dyDescent="0.45">
      <c r="B79" t="s">
        <v>42</v>
      </c>
      <c r="C79" s="43">
        <v>8119.31</v>
      </c>
      <c r="D79" s="44">
        <v>5796.1750000001002</v>
      </c>
      <c r="E79" s="44">
        <v>8530.6560000030004</v>
      </c>
      <c r="F79" s="44">
        <v>5191.7299999999004</v>
      </c>
    </row>
    <row r="81" spans="2:5" x14ac:dyDescent="0.45">
      <c r="C81" s="41" t="s">
        <v>12</v>
      </c>
      <c r="D81" s="41" t="s">
        <v>13</v>
      </c>
      <c r="E81" s="41" t="s">
        <v>14</v>
      </c>
    </row>
    <row r="82" spans="2:5" x14ac:dyDescent="0.45">
      <c r="B82" t="s">
        <v>43</v>
      </c>
      <c r="C82" s="42">
        <v>4.5</v>
      </c>
      <c r="D82" s="42">
        <v>5</v>
      </c>
      <c r="E82" s="42">
        <v>5.5</v>
      </c>
    </row>
    <row r="83" spans="2:5" x14ac:dyDescent="0.45">
      <c r="B83" t="s">
        <v>15</v>
      </c>
      <c r="C83" s="46">
        <v>2.5999999999999999E-2</v>
      </c>
      <c r="D83" s="46">
        <v>2.5999999999999999E-2</v>
      </c>
      <c r="E83" s="46">
        <v>2.5999999999999999E-2</v>
      </c>
    </row>
    <row r="84" spans="2:5" x14ac:dyDescent="0.45">
      <c r="B84" t="s">
        <v>19</v>
      </c>
      <c r="C84" s="47">
        <v>32</v>
      </c>
      <c r="D84" s="47">
        <v>46</v>
      </c>
      <c r="E84" s="47">
        <v>58</v>
      </c>
    </row>
    <row r="85" spans="2:5" x14ac:dyDescent="0.45">
      <c r="B85" t="s">
        <v>20</v>
      </c>
      <c r="C85" s="47">
        <v>18</v>
      </c>
      <c r="D85" s="47">
        <v>9</v>
      </c>
      <c r="E85" s="47">
        <v>15</v>
      </c>
    </row>
    <row r="86" spans="2:5" x14ac:dyDescent="0.45">
      <c r="B86" t="s">
        <v>27</v>
      </c>
      <c r="C86" s="50">
        <v>3.5687079999999999E-3</v>
      </c>
      <c r="D86" s="50">
        <v>8.5687079999999995E-3</v>
      </c>
      <c r="E86" s="50">
        <v>1.3568708000000001E-2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4"/>
  <sheetViews>
    <sheetView workbookViewId="0">
      <selection activeCell="C11" sqref="C11"/>
    </sheetView>
  </sheetViews>
  <sheetFormatPr defaultRowHeight="14.25" x14ac:dyDescent="0.45"/>
  <cols>
    <col min="3" max="3" width="14.86328125" bestFit="1" customWidth="1"/>
    <col min="4" max="4" width="10.1328125" bestFit="1" customWidth="1"/>
    <col min="5" max="5" width="9" customWidth="1"/>
    <col min="11" max="11" width="10.1328125" bestFit="1" customWidth="1"/>
  </cols>
  <sheetData>
    <row r="1" spans="3:15" x14ac:dyDescent="0.45">
      <c r="C1" t="s">
        <v>62</v>
      </c>
    </row>
    <row r="3" spans="3:15" ht="14.65" thickBot="1" x14ac:dyDescent="0.5">
      <c r="C3" t="s">
        <v>61</v>
      </c>
      <c r="J3" t="s">
        <v>60</v>
      </c>
    </row>
    <row r="4" spans="3:15" ht="14.65" thickBot="1" x14ac:dyDescent="0.5">
      <c r="D4" t="s">
        <v>53</v>
      </c>
      <c r="E4" s="53" t="s">
        <v>72</v>
      </c>
      <c r="F4" s="22" t="s">
        <v>73</v>
      </c>
      <c r="G4" s="53" t="s">
        <v>74</v>
      </c>
      <c r="H4" s="22" t="s">
        <v>75</v>
      </c>
      <c r="K4" t="s">
        <v>53</v>
      </c>
      <c r="L4" s="53" t="s">
        <v>72</v>
      </c>
      <c r="M4" s="22" t="s">
        <v>73</v>
      </c>
      <c r="N4" s="53" t="s">
        <v>74</v>
      </c>
      <c r="O4" s="22" t="s">
        <v>75</v>
      </c>
    </row>
    <row r="5" spans="3:15" ht="14.65" thickBot="1" x14ac:dyDescent="0.5">
      <c r="D5" t="s">
        <v>12</v>
      </c>
      <c r="E5" s="54">
        <v>51</v>
      </c>
      <c r="F5" s="55">
        <v>61</v>
      </c>
      <c r="G5" s="55">
        <v>65</v>
      </c>
      <c r="H5" s="55">
        <v>56</v>
      </c>
      <c r="K5" t="s">
        <v>12</v>
      </c>
      <c r="L5">
        <v>12.561852160000001</v>
      </c>
      <c r="M5">
        <v>14.84582528</v>
      </c>
      <c r="N5">
        <v>15.987811839999999</v>
      </c>
      <c r="O5">
        <v>13.703838719999998</v>
      </c>
    </row>
    <row r="6" spans="3:15" ht="14.65" thickBot="1" x14ac:dyDescent="0.5">
      <c r="D6" t="s">
        <v>13</v>
      </c>
      <c r="E6" s="54">
        <v>57</v>
      </c>
      <c r="F6" s="55">
        <v>67</v>
      </c>
      <c r="G6" s="55">
        <v>72</v>
      </c>
      <c r="H6" s="55">
        <v>62</v>
      </c>
      <c r="K6" t="s">
        <v>13</v>
      </c>
      <c r="L6">
        <v>18.057662480000001</v>
      </c>
      <c r="M6">
        <v>21.34087384</v>
      </c>
      <c r="N6">
        <v>22.982479519999998</v>
      </c>
      <c r="O6">
        <v>19.699268159999999</v>
      </c>
    </row>
    <row r="7" spans="3:15" ht="14.65" thickBot="1" x14ac:dyDescent="0.5">
      <c r="D7" t="s">
        <v>14</v>
      </c>
      <c r="E7" s="54">
        <v>63</v>
      </c>
      <c r="F7" s="55">
        <v>74</v>
      </c>
      <c r="G7" s="55">
        <v>80</v>
      </c>
      <c r="H7" s="55">
        <v>68</v>
      </c>
      <c r="K7" t="s">
        <v>14</v>
      </c>
      <c r="L7">
        <v>22.768357039999998</v>
      </c>
      <c r="M7">
        <v>26.908058320000002</v>
      </c>
      <c r="N7">
        <v>28.977908960000001</v>
      </c>
      <c r="O7">
        <v>24.838207679999996</v>
      </c>
    </row>
    <row r="9" spans="3:15" ht="14.65" thickBot="1" x14ac:dyDescent="0.5"/>
    <row r="10" spans="3:15" ht="14.65" thickBot="1" x14ac:dyDescent="0.5">
      <c r="D10" t="s">
        <v>51</v>
      </c>
      <c r="E10" s="53" t="s">
        <v>72</v>
      </c>
      <c r="F10" s="22" t="s">
        <v>73</v>
      </c>
      <c r="G10" s="53" t="s">
        <v>74</v>
      </c>
      <c r="H10" s="22" t="s">
        <v>75</v>
      </c>
      <c r="K10" t="s">
        <v>51</v>
      </c>
      <c r="L10" s="53" t="s">
        <v>72</v>
      </c>
      <c r="M10" s="22" t="s">
        <v>73</v>
      </c>
      <c r="N10" s="53" t="s">
        <v>74</v>
      </c>
      <c r="O10" s="22" t="s">
        <v>75</v>
      </c>
    </row>
    <row r="11" spans="3:15" x14ac:dyDescent="0.45">
      <c r="D11" t="s">
        <v>12</v>
      </c>
      <c r="E11">
        <v>0</v>
      </c>
      <c r="F11">
        <v>1</v>
      </c>
      <c r="G11">
        <v>0</v>
      </c>
      <c r="H11">
        <v>5</v>
      </c>
      <c r="K11" t="s">
        <v>12</v>
      </c>
      <c r="L11">
        <v>1</v>
      </c>
      <c r="M11">
        <v>1</v>
      </c>
      <c r="N11">
        <v>0</v>
      </c>
      <c r="O11">
        <v>1</v>
      </c>
    </row>
    <row r="12" spans="3:15" x14ac:dyDescent="0.45">
      <c r="D12" t="s">
        <v>13</v>
      </c>
      <c r="E12">
        <v>1</v>
      </c>
      <c r="F12">
        <v>0</v>
      </c>
      <c r="G12">
        <v>0</v>
      </c>
      <c r="H12">
        <v>0</v>
      </c>
      <c r="K12" t="s">
        <v>13</v>
      </c>
      <c r="L12">
        <v>1</v>
      </c>
      <c r="M12">
        <v>0</v>
      </c>
      <c r="N12">
        <v>1</v>
      </c>
      <c r="O12">
        <v>4</v>
      </c>
    </row>
    <row r="13" spans="3:15" x14ac:dyDescent="0.45">
      <c r="D13" t="s">
        <v>14</v>
      </c>
      <c r="E13">
        <v>1</v>
      </c>
      <c r="F13">
        <v>0</v>
      </c>
      <c r="G13">
        <v>1</v>
      </c>
      <c r="H13">
        <v>2</v>
      </c>
      <c r="K13" t="s">
        <v>14</v>
      </c>
      <c r="L13">
        <v>1</v>
      </c>
      <c r="M13">
        <v>5</v>
      </c>
      <c r="N13">
        <v>1</v>
      </c>
      <c r="O13">
        <v>1</v>
      </c>
    </row>
    <row r="15" spans="3:15" ht="14.65" thickBot="1" x14ac:dyDescent="0.5"/>
    <row r="16" spans="3:15" ht="14.65" thickBot="1" x14ac:dyDescent="0.5">
      <c r="D16" t="s">
        <v>52</v>
      </c>
      <c r="E16" s="53" t="s">
        <v>72</v>
      </c>
      <c r="F16" s="22" t="s">
        <v>73</v>
      </c>
      <c r="G16" s="53" t="s">
        <v>74</v>
      </c>
      <c r="H16" s="22" t="s">
        <v>75</v>
      </c>
      <c r="K16" t="s">
        <v>52</v>
      </c>
      <c r="L16" s="53" t="s">
        <v>72</v>
      </c>
      <c r="M16" s="22" t="s">
        <v>73</v>
      </c>
      <c r="N16" s="53" t="s">
        <v>74</v>
      </c>
      <c r="O16" s="22" t="s">
        <v>75</v>
      </c>
    </row>
    <row r="17" spans="3:15" x14ac:dyDescent="0.45">
      <c r="D17" t="s">
        <v>12</v>
      </c>
      <c r="E17">
        <v>0</v>
      </c>
      <c r="F17">
        <v>11</v>
      </c>
      <c r="G17">
        <v>0</v>
      </c>
      <c r="H17">
        <v>1</v>
      </c>
      <c r="K17" t="s">
        <v>12</v>
      </c>
      <c r="L17">
        <v>2</v>
      </c>
      <c r="M17">
        <v>1</v>
      </c>
      <c r="N17">
        <v>0</v>
      </c>
      <c r="O17">
        <v>1</v>
      </c>
    </row>
    <row r="18" spans="3:15" x14ac:dyDescent="0.45">
      <c r="D18" t="s">
        <v>13</v>
      </c>
      <c r="E18">
        <v>8</v>
      </c>
      <c r="F18">
        <v>0</v>
      </c>
      <c r="G18">
        <v>0</v>
      </c>
      <c r="H18">
        <v>0</v>
      </c>
      <c r="K18" t="s">
        <v>13</v>
      </c>
      <c r="L18">
        <v>4</v>
      </c>
      <c r="M18">
        <v>0</v>
      </c>
      <c r="N18">
        <v>1</v>
      </c>
      <c r="O18">
        <v>1</v>
      </c>
    </row>
    <row r="19" spans="3:15" x14ac:dyDescent="0.45">
      <c r="D19" t="s">
        <v>14</v>
      </c>
      <c r="E19">
        <v>1</v>
      </c>
      <c r="F19">
        <v>0</v>
      </c>
      <c r="G19">
        <v>7</v>
      </c>
      <c r="H19">
        <v>1</v>
      </c>
      <c r="K19" t="s">
        <v>14</v>
      </c>
      <c r="L19">
        <v>3</v>
      </c>
      <c r="M19">
        <v>1</v>
      </c>
      <c r="N19">
        <v>6</v>
      </c>
      <c r="O19">
        <v>1</v>
      </c>
    </row>
    <row r="22" spans="3:15" x14ac:dyDescent="0.45">
      <c r="C22" t="s">
        <v>56</v>
      </c>
      <c r="D22" s="57">
        <v>1874</v>
      </c>
      <c r="E22" s="57" t="s">
        <v>59</v>
      </c>
    </row>
    <row r="23" spans="3:15" x14ac:dyDescent="0.45">
      <c r="C23" t="s">
        <v>54</v>
      </c>
      <c r="D23">
        <f>SUMPRODUCT(L5:O7,L11:O13,L17:O19)</f>
        <v>629.23459456000001</v>
      </c>
    </row>
    <row r="25" spans="3:15" x14ac:dyDescent="0.45">
      <c r="C25" t="s">
        <v>55</v>
      </c>
      <c r="D25">
        <f>SUMPRODUCT(E5:H7,E11:H13,E17:H19)</f>
        <v>2166</v>
      </c>
    </row>
    <row r="26" spans="3:15" x14ac:dyDescent="0.45">
      <c r="C26" t="s">
        <v>57</v>
      </c>
      <c r="D26" s="57">
        <v>651.57449999999994</v>
      </c>
      <c r="E26" s="57" t="s">
        <v>59</v>
      </c>
    </row>
    <row r="28" spans="3:15" x14ac:dyDescent="0.45">
      <c r="C28" t="s">
        <v>63</v>
      </c>
      <c r="D28" s="56">
        <v>629.23459000000003</v>
      </c>
      <c r="E28" t="s">
        <v>58</v>
      </c>
      <c r="F28" s="56">
        <v>651.57449999999994</v>
      </c>
    </row>
    <row r="30" spans="3:15" x14ac:dyDescent="0.45">
      <c r="C30" t="s">
        <v>65</v>
      </c>
      <c r="D30" t="s">
        <v>60</v>
      </c>
      <c r="E30" t="s">
        <v>61</v>
      </c>
    </row>
    <row r="31" spans="3:15" x14ac:dyDescent="0.45">
      <c r="D31">
        <v>629</v>
      </c>
      <c r="E31">
        <v>1847</v>
      </c>
    </row>
    <row r="32" spans="3:15" x14ac:dyDescent="0.45">
      <c r="D32">
        <v>630</v>
      </c>
      <c r="E32">
        <v>1920</v>
      </c>
    </row>
    <row r="33" spans="4:5" x14ac:dyDescent="0.45">
      <c r="D33">
        <v>631</v>
      </c>
      <c r="E33">
        <v>1908</v>
      </c>
    </row>
    <row r="34" spans="4:5" x14ac:dyDescent="0.45">
      <c r="D34">
        <v>632</v>
      </c>
      <c r="E34">
        <v>1915</v>
      </c>
    </row>
    <row r="35" spans="4:5" x14ac:dyDescent="0.45">
      <c r="D35">
        <v>633</v>
      </c>
      <c r="E35">
        <v>1915</v>
      </c>
    </row>
    <row r="36" spans="4:5" x14ac:dyDescent="0.45">
      <c r="D36">
        <v>634</v>
      </c>
      <c r="E36">
        <v>1915</v>
      </c>
    </row>
    <row r="37" spans="4:5" x14ac:dyDescent="0.45">
      <c r="D37">
        <v>635</v>
      </c>
      <c r="E37">
        <v>1913</v>
      </c>
    </row>
    <row r="38" spans="4:5" x14ac:dyDescent="0.45">
      <c r="D38">
        <v>636</v>
      </c>
      <c r="E38">
        <v>1913</v>
      </c>
    </row>
    <row r="39" spans="4:5" x14ac:dyDescent="0.45">
      <c r="D39">
        <v>637</v>
      </c>
      <c r="E39">
        <v>1906</v>
      </c>
    </row>
    <row r="40" spans="4:5" x14ac:dyDescent="0.45">
      <c r="D40">
        <v>638</v>
      </c>
      <c r="E40">
        <v>1909.7170000000001</v>
      </c>
    </row>
    <row r="41" spans="4:5" x14ac:dyDescent="0.45">
      <c r="D41">
        <v>639</v>
      </c>
      <c r="E41">
        <v>1919</v>
      </c>
    </row>
    <row r="42" spans="4:5" x14ac:dyDescent="0.45">
      <c r="D42">
        <v>640</v>
      </c>
      <c r="E42">
        <v>1919</v>
      </c>
    </row>
    <row r="43" spans="4:5" x14ac:dyDescent="0.45">
      <c r="D43">
        <v>641</v>
      </c>
      <c r="E43">
        <v>1919</v>
      </c>
    </row>
    <row r="44" spans="4:5" x14ac:dyDescent="0.45">
      <c r="D44">
        <v>642</v>
      </c>
      <c r="E44">
        <v>1919</v>
      </c>
    </row>
    <row r="45" spans="4:5" x14ac:dyDescent="0.45">
      <c r="D45">
        <v>643</v>
      </c>
      <c r="E45">
        <v>1921</v>
      </c>
    </row>
    <row r="46" spans="4:5" x14ac:dyDescent="0.45">
      <c r="D46">
        <v>644</v>
      </c>
      <c r="E46">
        <v>1928</v>
      </c>
    </row>
    <row r="47" spans="4:5" x14ac:dyDescent="0.45">
      <c r="D47">
        <v>645</v>
      </c>
      <c r="E47">
        <v>1937.7249999999999</v>
      </c>
    </row>
    <row r="48" spans="4:5" x14ac:dyDescent="0.45">
      <c r="D48">
        <v>646</v>
      </c>
      <c r="E48">
        <v>1940.864</v>
      </c>
    </row>
    <row r="49" spans="3:5" x14ac:dyDescent="0.45">
      <c r="D49">
        <v>647</v>
      </c>
      <c r="E49">
        <v>1950.729</v>
      </c>
    </row>
    <row r="50" spans="3:5" x14ac:dyDescent="0.45">
      <c r="D50">
        <v>648</v>
      </c>
      <c r="E50">
        <v>1718</v>
      </c>
    </row>
    <row r="51" spans="3:5" x14ac:dyDescent="0.45">
      <c r="D51">
        <v>649</v>
      </c>
      <c r="E51">
        <v>1950.0250000000001</v>
      </c>
    </row>
    <row r="52" spans="3:5" x14ac:dyDescent="0.45">
      <c r="D52">
        <v>650</v>
      </c>
      <c r="E52">
        <v>1953.172</v>
      </c>
    </row>
    <row r="53" spans="3:5" x14ac:dyDescent="0.45">
      <c r="D53">
        <v>651</v>
      </c>
      <c r="E53">
        <v>1917</v>
      </c>
    </row>
    <row r="54" spans="3:5" x14ac:dyDescent="0.45">
      <c r="D54">
        <v>652</v>
      </c>
      <c r="E54">
        <v>1768</v>
      </c>
    </row>
    <row r="55" spans="3:5" x14ac:dyDescent="0.45">
      <c r="D55">
        <v>653</v>
      </c>
      <c r="E55">
        <v>1963.31</v>
      </c>
    </row>
    <row r="59" spans="3:5" x14ac:dyDescent="0.45">
      <c r="C59" t="s">
        <v>64</v>
      </c>
      <c r="D59" t="s">
        <v>60</v>
      </c>
      <c r="E59" t="s">
        <v>61</v>
      </c>
    </row>
    <row r="60" spans="3:5" x14ac:dyDescent="0.45">
      <c r="D60">
        <v>629</v>
      </c>
      <c r="E60">
        <v>1908.61</v>
      </c>
    </row>
    <row r="61" spans="3:5" x14ac:dyDescent="0.45">
      <c r="D61">
        <v>630</v>
      </c>
      <c r="E61">
        <v>1874</v>
      </c>
    </row>
    <row r="62" spans="3:5" x14ac:dyDescent="0.45">
      <c r="D62">
        <v>631</v>
      </c>
      <c r="E62">
        <v>1874</v>
      </c>
    </row>
    <row r="63" spans="3:5" x14ac:dyDescent="0.45">
      <c r="D63">
        <v>632</v>
      </c>
      <c r="E63">
        <v>1874</v>
      </c>
    </row>
    <row r="64" spans="3:5" x14ac:dyDescent="0.45">
      <c r="D64">
        <v>633</v>
      </c>
      <c r="E64">
        <v>1874</v>
      </c>
    </row>
    <row r="65" spans="4:5" x14ac:dyDescent="0.45">
      <c r="D65">
        <v>634</v>
      </c>
      <c r="E65" s="56">
        <v>1874</v>
      </c>
    </row>
    <row r="66" spans="4:5" x14ac:dyDescent="0.45">
      <c r="D66">
        <v>635</v>
      </c>
      <c r="E66" s="56">
        <v>1874</v>
      </c>
    </row>
    <row r="67" spans="4:5" x14ac:dyDescent="0.45">
      <c r="D67">
        <v>636</v>
      </c>
      <c r="E67" s="58">
        <v>1874</v>
      </c>
    </row>
    <row r="68" spans="4:5" x14ac:dyDescent="0.45">
      <c r="D68">
        <v>637</v>
      </c>
      <c r="E68" s="56">
        <v>1874</v>
      </c>
    </row>
    <row r="69" spans="4:5" x14ac:dyDescent="0.45">
      <c r="D69">
        <v>638</v>
      </c>
      <c r="E69" s="56">
        <v>1864.6089999999999</v>
      </c>
    </row>
    <row r="70" spans="4:5" x14ac:dyDescent="0.45">
      <c r="D70">
        <v>639</v>
      </c>
      <c r="E70">
        <v>1802</v>
      </c>
    </row>
    <row r="71" spans="4:5" x14ac:dyDescent="0.45">
      <c r="D71">
        <v>640</v>
      </c>
      <c r="E71">
        <v>1874</v>
      </c>
    </row>
    <row r="72" spans="4:5" x14ac:dyDescent="0.45">
      <c r="D72">
        <v>641</v>
      </c>
      <c r="E72">
        <v>1874</v>
      </c>
    </row>
    <row r="73" spans="4:5" x14ac:dyDescent="0.45">
      <c r="D73">
        <v>642</v>
      </c>
      <c r="E73">
        <v>1874</v>
      </c>
    </row>
    <row r="74" spans="4:5" x14ac:dyDescent="0.45">
      <c r="D74">
        <v>643</v>
      </c>
      <c r="E74">
        <v>1874</v>
      </c>
    </row>
    <row r="75" spans="4:5" x14ac:dyDescent="0.45">
      <c r="D75">
        <v>644</v>
      </c>
      <c r="E75">
        <v>1874</v>
      </c>
    </row>
    <row r="76" spans="4:5" x14ac:dyDescent="0.45">
      <c r="D76">
        <v>645</v>
      </c>
      <c r="E76">
        <v>1874</v>
      </c>
    </row>
    <row r="77" spans="4:5" x14ac:dyDescent="0.45">
      <c r="D77">
        <v>646</v>
      </c>
      <c r="E77">
        <v>1874</v>
      </c>
    </row>
    <row r="78" spans="4:5" x14ac:dyDescent="0.45">
      <c r="D78">
        <v>647</v>
      </c>
      <c r="E78">
        <v>1874</v>
      </c>
    </row>
    <row r="79" spans="4:5" x14ac:dyDescent="0.45">
      <c r="D79">
        <v>648</v>
      </c>
      <c r="E79">
        <v>1874</v>
      </c>
    </row>
    <row r="80" spans="4:5" x14ac:dyDescent="0.45">
      <c r="D80">
        <v>649</v>
      </c>
      <c r="E80" s="56">
        <v>1874</v>
      </c>
    </row>
    <row r="81" spans="4:5" x14ac:dyDescent="0.45">
      <c r="D81">
        <v>650</v>
      </c>
      <c r="E81">
        <v>1874</v>
      </c>
    </row>
    <row r="82" spans="4:5" x14ac:dyDescent="0.45">
      <c r="D82">
        <v>651</v>
      </c>
      <c r="E82">
        <v>1874</v>
      </c>
    </row>
    <row r="83" spans="4:5" x14ac:dyDescent="0.45">
      <c r="D83">
        <v>652</v>
      </c>
      <c r="E83">
        <v>1874</v>
      </c>
    </row>
    <row r="84" spans="4:5" x14ac:dyDescent="0.45">
      <c r="D84">
        <v>653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20" sqref="C20"/>
    </sheetView>
  </sheetViews>
  <sheetFormatPr defaultRowHeight="14.25" x14ac:dyDescent="0.45"/>
  <cols>
    <col min="1" max="1" width="12.59765625" bestFit="1" customWidth="1"/>
    <col min="2" max="2" width="13.1328125" bestFit="1" customWidth="1"/>
    <col min="3" max="3" width="17.59765625" bestFit="1" customWidth="1"/>
  </cols>
  <sheetData>
    <row r="1" spans="1:7" x14ac:dyDescent="0.45">
      <c r="A1" t="s">
        <v>26</v>
      </c>
      <c r="B1" t="s">
        <v>28</v>
      </c>
      <c r="C1" t="s">
        <v>27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 t="s">
        <v>12</v>
      </c>
      <c r="B2">
        <v>1</v>
      </c>
      <c r="C2">
        <v>3.5687079999999999E-3</v>
      </c>
      <c r="D2">
        <v>12.561852160000001</v>
      </c>
      <c r="E2">
        <v>14.84582528</v>
      </c>
      <c r="F2">
        <v>15.987811839999999</v>
      </c>
      <c r="G2">
        <v>13.703838719999998</v>
      </c>
    </row>
    <row r="3" spans="1:7" x14ac:dyDescent="0.45">
      <c r="A3" t="s">
        <v>13</v>
      </c>
      <c r="B3">
        <v>1</v>
      </c>
      <c r="C3">
        <v>3.5687079999999999E-3</v>
      </c>
      <c r="D3">
        <v>18.057662480000001</v>
      </c>
      <c r="E3">
        <v>21.34087384</v>
      </c>
      <c r="F3">
        <v>22.982479519999998</v>
      </c>
      <c r="G3">
        <v>19.699268159999999</v>
      </c>
    </row>
    <row r="4" spans="1:7" x14ac:dyDescent="0.45">
      <c r="A4" t="s">
        <v>14</v>
      </c>
      <c r="B4">
        <v>1</v>
      </c>
      <c r="C4">
        <v>3.5687079999999999E-3</v>
      </c>
      <c r="D4">
        <v>22.768357039999998</v>
      </c>
      <c r="E4">
        <v>26.908058320000002</v>
      </c>
      <c r="F4">
        <v>28.977908960000001</v>
      </c>
      <c r="G4">
        <v>24.838207679999996</v>
      </c>
    </row>
    <row r="6" spans="1:7" x14ac:dyDescent="0.45">
      <c r="A6" t="s">
        <v>12</v>
      </c>
      <c r="D6">
        <v>0</v>
      </c>
      <c r="E6">
        <v>0</v>
      </c>
      <c r="F6">
        <v>7</v>
      </c>
      <c r="G6">
        <v>4</v>
      </c>
    </row>
    <row r="7" spans="1:7" x14ac:dyDescent="0.45">
      <c r="A7" t="s">
        <v>13</v>
      </c>
      <c r="D7">
        <v>3</v>
      </c>
      <c r="E7">
        <v>1</v>
      </c>
      <c r="F7">
        <v>2</v>
      </c>
      <c r="G7">
        <v>1</v>
      </c>
    </row>
    <row r="8" spans="1:7" x14ac:dyDescent="0.45">
      <c r="A8" t="s">
        <v>14</v>
      </c>
      <c r="D8">
        <v>5</v>
      </c>
      <c r="E8">
        <v>4</v>
      </c>
      <c r="F8">
        <v>3</v>
      </c>
      <c r="G8">
        <v>1</v>
      </c>
    </row>
    <row r="10" spans="1:7" x14ac:dyDescent="0.45">
      <c r="A10" t="s">
        <v>12</v>
      </c>
      <c r="D10">
        <v>1</v>
      </c>
      <c r="E10">
        <v>1</v>
      </c>
      <c r="F10">
        <v>1</v>
      </c>
      <c r="G10">
        <v>1</v>
      </c>
    </row>
    <row r="11" spans="1:7" x14ac:dyDescent="0.45">
      <c r="A11" t="s">
        <v>13</v>
      </c>
      <c r="D11">
        <v>1</v>
      </c>
      <c r="E11">
        <v>3</v>
      </c>
      <c r="F11">
        <v>0</v>
      </c>
      <c r="G11">
        <v>1</v>
      </c>
    </row>
    <row r="12" spans="1:7" x14ac:dyDescent="0.45">
      <c r="A12" t="s">
        <v>14</v>
      </c>
      <c r="D12">
        <v>1</v>
      </c>
      <c r="E12">
        <v>1</v>
      </c>
      <c r="F12">
        <v>1</v>
      </c>
      <c r="G12">
        <v>2</v>
      </c>
    </row>
    <row r="14" spans="1:7" x14ac:dyDescent="0.45">
      <c r="D14">
        <f>(D2*D6*D10)+(D3*D7*D11)+(D4*D8*D12)+(E2*E6*E10)+(E3*E7*E11)+(E4*E8*E12)+(F2*F6*F10)+(F3*F7*F11)+(F4*F8*F12)+(G2*G6*G10)+(G3*G7*G11)+(G4*G8*G12)</f>
        <v>662.70907559999989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3" sqref="C3"/>
    </sheetView>
  </sheetViews>
  <sheetFormatPr defaultRowHeight="14.25" x14ac:dyDescent="0.45"/>
  <cols>
    <col min="1" max="1" width="12.59765625" bestFit="1" customWidth="1"/>
    <col min="2" max="2" width="13.1328125" bestFit="1" customWidth="1"/>
    <col min="3" max="3" width="17.59765625" bestFit="1" customWidth="1"/>
  </cols>
  <sheetData>
    <row r="1" spans="1:7" x14ac:dyDescent="0.45">
      <c r="A1" t="s">
        <v>26</v>
      </c>
      <c r="B1" t="s">
        <v>28</v>
      </c>
      <c r="C1" t="s">
        <v>27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 t="s">
        <v>12</v>
      </c>
      <c r="B2">
        <v>1</v>
      </c>
      <c r="C2">
        <v>3.5687079999999999E-3</v>
      </c>
      <c r="D2">
        <v>12.561852160000001</v>
      </c>
      <c r="E2">
        <v>14.84582528</v>
      </c>
      <c r="F2">
        <v>15.987811839999999</v>
      </c>
      <c r="G2">
        <v>13.703838719999998</v>
      </c>
    </row>
    <row r="3" spans="1:7" x14ac:dyDescent="0.45">
      <c r="A3" t="s">
        <v>13</v>
      </c>
      <c r="B3">
        <v>1</v>
      </c>
      <c r="C3">
        <v>3.5687079999999999E-3</v>
      </c>
      <c r="D3">
        <v>18.057662480000001</v>
      </c>
      <c r="E3">
        <v>21.34087384</v>
      </c>
      <c r="F3">
        <v>22.982479519999998</v>
      </c>
      <c r="G3">
        <v>19.699268159999999</v>
      </c>
    </row>
    <row r="4" spans="1:7" x14ac:dyDescent="0.45">
      <c r="A4" t="s">
        <v>14</v>
      </c>
      <c r="B4">
        <v>1</v>
      </c>
      <c r="C4">
        <v>3.5687079999999999E-3</v>
      </c>
      <c r="D4">
        <v>22.768357039999998</v>
      </c>
      <c r="E4">
        <v>26.908058320000002</v>
      </c>
      <c r="F4">
        <v>28.977908960000001</v>
      </c>
      <c r="G4">
        <v>24.838207679999996</v>
      </c>
    </row>
    <row r="6" spans="1:7" x14ac:dyDescent="0.45">
      <c r="A6" t="s">
        <v>12</v>
      </c>
      <c r="D6">
        <v>1</v>
      </c>
      <c r="E6">
        <v>1</v>
      </c>
      <c r="F6">
        <v>0</v>
      </c>
      <c r="G6">
        <v>1</v>
      </c>
    </row>
    <row r="7" spans="1:7" x14ac:dyDescent="0.45">
      <c r="A7" t="s">
        <v>13</v>
      </c>
      <c r="D7">
        <v>4</v>
      </c>
      <c r="E7">
        <v>0</v>
      </c>
      <c r="F7">
        <v>1</v>
      </c>
      <c r="G7">
        <v>2</v>
      </c>
    </row>
    <row r="8" spans="1:7" x14ac:dyDescent="0.45">
      <c r="A8" t="s">
        <v>14</v>
      </c>
      <c r="D8">
        <v>1</v>
      </c>
      <c r="E8">
        <v>5</v>
      </c>
      <c r="F8">
        <v>3</v>
      </c>
      <c r="G8">
        <v>1</v>
      </c>
    </row>
    <row r="10" spans="1:7" x14ac:dyDescent="0.45">
      <c r="A10" t="s">
        <v>12</v>
      </c>
      <c r="D10">
        <v>1</v>
      </c>
      <c r="E10">
        <v>1</v>
      </c>
      <c r="F10">
        <v>0</v>
      </c>
      <c r="G10">
        <v>0</v>
      </c>
    </row>
    <row r="11" spans="1:7" x14ac:dyDescent="0.45">
      <c r="A11" t="s">
        <v>13</v>
      </c>
      <c r="D11">
        <v>1</v>
      </c>
      <c r="E11">
        <v>0</v>
      </c>
      <c r="F11">
        <v>1</v>
      </c>
      <c r="G11">
        <v>2</v>
      </c>
    </row>
    <row r="12" spans="1:7" x14ac:dyDescent="0.45">
      <c r="A12" t="s">
        <v>14</v>
      </c>
      <c r="D12">
        <v>3</v>
      </c>
      <c r="E12">
        <v>1</v>
      </c>
      <c r="F12">
        <v>2</v>
      </c>
      <c r="G12">
        <v>1</v>
      </c>
    </row>
    <row r="14" spans="1:7" x14ac:dyDescent="0.45">
      <c r="D14">
        <f>(D2*D6*D10)+(D3*D7*D11)+(D4*D8*D12)+(E2*E6*E10)+(E3*E7*E11)+(E4*E8*E12)+(F2*F6*F10)+(F3*F7*F11)+(F4*F8*F12)+(G2*G6*G10)+(G3*G7*G11)+(G4*G8*G12)</f>
        <v>602.96890367999993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6" sqref="D6"/>
    </sheetView>
  </sheetViews>
  <sheetFormatPr defaultRowHeight="14.25" x14ac:dyDescent="0.45"/>
  <cols>
    <col min="2" max="2" width="13.1328125" bestFit="1" customWidth="1"/>
  </cols>
  <sheetData>
    <row r="1" spans="1:7" x14ac:dyDescent="0.45">
      <c r="A1" t="s">
        <v>23</v>
      </c>
      <c r="B1" t="s">
        <v>16</v>
      </c>
      <c r="C1" t="s">
        <v>15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 t="s">
        <v>12</v>
      </c>
      <c r="B2">
        <v>4.5</v>
      </c>
      <c r="C2">
        <v>2.5999999999999999E-2</v>
      </c>
      <c r="D2">
        <v>51</v>
      </c>
      <c r="E2">
        <v>61</v>
      </c>
      <c r="F2">
        <v>65</v>
      </c>
      <c r="G2">
        <v>56</v>
      </c>
    </row>
    <row r="3" spans="1:7" x14ac:dyDescent="0.45">
      <c r="A3" t="s">
        <v>13</v>
      </c>
      <c r="B3">
        <v>5</v>
      </c>
      <c r="C3">
        <v>2.5999999999999999E-2</v>
      </c>
      <c r="D3">
        <v>57</v>
      </c>
      <c r="E3">
        <v>67</v>
      </c>
      <c r="F3">
        <v>72</v>
      </c>
      <c r="G3">
        <v>62</v>
      </c>
    </row>
    <row r="4" spans="1:7" x14ac:dyDescent="0.45">
      <c r="A4" t="s">
        <v>14</v>
      </c>
      <c r="B4">
        <v>5.5</v>
      </c>
      <c r="C4">
        <v>2.5999999999999999E-2</v>
      </c>
      <c r="D4">
        <v>63</v>
      </c>
      <c r="E4">
        <v>74</v>
      </c>
      <c r="F4">
        <v>80</v>
      </c>
      <c r="G4">
        <v>68</v>
      </c>
    </row>
    <row r="6" spans="1:7" x14ac:dyDescent="0.45">
      <c r="A6" t="s">
        <v>12</v>
      </c>
      <c r="D6">
        <v>0</v>
      </c>
      <c r="E6">
        <v>1</v>
      </c>
      <c r="F6">
        <v>0</v>
      </c>
      <c r="G6">
        <v>5</v>
      </c>
    </row>
    <row r="7" spans="1:7" x14ac:dyDescent="0.45">
      <c r="A7" t="s">
        <v>13</v>
      </c>
      <c r="D7">
        <v>8</v>
      </c>
      <c r="E7">
        <v>0</v>
      </c>
      <c r="F7">
        <v>0</v>
      </c>
      <c r="G7">
        <v>0</v>
      </c>
    </row>
    <row r="8" spans="1:7" x14ac:dyDescent="0.45">
      <c r="A8" t="s">
        <v>14</v>
      </c>
      <c r="D8">
        <v>1</v>
      </c>
      <c r="E8">
        <v>0</v>
      </c>
      <c r="F8">
        <v>1</v>
      </c>
      <c r="G8">
        <v>2</v>
      </c>
    </row>
    <row r="10" spans="1:7" x14ac:dyDescent="0.45">
      <c r="A10" t="s">
        <v>12</v>
      </c>
      <c r="D10">
        <v>0</v>
      </c>
      <c r="E10">
        <v>11</v>
      </c>
      <c r="F10">
        <v>0</v>
      </c>
      <c r="G10">
        <v>1</v>
      </c>
    </row>
    <row r="11" spans="1:7" x14ac:dyDescent="0.45">
      <c r="A11" t="s">
        <v>13</v>
      </c>
      <c r="D11">
        <v>1</v>
      </c>
      <c r="E11">
        <v>0</v>
      </c>
      <c r="F11">
        <v>0</v>
      </c>
      <c r="G11">
        <v>0</v>
      </c>
    </row>
    <row r="12" spans="1:7" x14ac:dyDescent="0.45">
      <c r="A12" t="s">
        <v>14</v>
      </c>
      <c r="D12">
        <v>1</v>
      </c>
      <c r="E12">
        <v>0</v>
      </c>
      <c r="F12">
        <v>7</v>
      </c>
      <c r="G12">
        <v>1</v>
      </c>
    </row>
    <row r="14" spans="1:7" x14ac:dyDescent="0.45">
      <c r="D14">
        <f>(D2*D6*D10)+(D3*D7*D11)+(D4*D8*D12)+(E2*E6*E10)+(E3*E7*E11)+(E4*E8*E12)+(F2*F6*F10)+(F3*F7*F11)+(F4*F8*F12)+(G2*G6*G10)+(G3*G7*G11)+(G4*G8*G12)</f>
        <v>2166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Scenarios</vt:lpstr>
      <vt:lpstr>Efficient Frontier</vt:lpstr>
      <vt:lpstr>Derived CO2 (Preemptive)</vt:lpstr>
      <vt:lpstr>Derived CO2</vt:lpstr>
      <vt:lpstr>Derived Transport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2015-08-19T15:11:15Z</dcterms:created>
  <dcterms:modified xsi:type="dcterms:W3CDTF">2015-09-29T09:12:30Z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