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martinezrey\Documents\Maestria\ALDA\Proyecto Python\"/>
    </mc:Choice>
  </mc:AlternateContent>
  <xr:revisionPtr revIDLastSave="0" documentId="13_ncr:1_{DE9AC24F-A1C2-45D5-9544-034DC361F3C8}" xr6:coauthVersionLast="46" xr6:coauthVersionMax="46" xr10:uidLastSave="{00000000-0000-0000-0000-000000000000}"/>
  <bookViews>
    <workbookView xWindow="-30105" yWindow="2940" windowWidth="17280" windowHeight="8970" xr2:uid="{7E0FB0DA-15D3-4A47-82B0-336BACCCEBD4}"/>
  </bookViews>
  <sheets>
    <sheet name="Hoja1" sheetId="1" r:id="rId1"/>
  </sheets>
  <definedNames>
    <definedName name="_xlnm._FilterDatabase" localSheetId="0" hidden="1">Hoja1!$A$24:$D$44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2" i="1" l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3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D29" i="1"/>
  <c r="E30" i="1" s="1"/>
  <c r="D28" i="1"/>
  <c r="D26" i="1"/>
  <c r="D27" i="1"/>
  <c r="O28" i="1"/>
  <c r="O29" i="1" s="1"/>
  <c r="D44" i="1"/>
  <c r="E44" i="1" s="1"/>
  <c r="Y23" i="1" a="1"/>
  <c r="Y6" i="1" a="1"/>
  <c r="Y10" i="1" a="1"/>
  <c r="Y14" i="1" a="1"/>
  <c r="Y18" i="1" a="1"/>
  <c r="Y22" i="1" a="1"/>
  <c r="Y9" i="1" a="1"/>
  <c r="Y17" i="1" a="1"/>
  <c r="Y7" i="1" a="1"/>
  <c r="Y11" i="1" a="1"/>
  <c r="Y15" i="1" a="1"/>
  <c r="Y19" i="1" a="1"/>
  <c r="Y8" i="1" a="1"/>
  <c r="Y12" i="1" a="1"/>
  <c r="Y16" i="1" a="1"/>
  <c r="Y20" i="1" a="1"/>
  <c r="Y5" i="1" a="1"/>
  <c r="Y13" i="1" a="1"/>
  <c r="Y21" i="1" a="1"/>
  <c r="Y4" i="1" a="1"/>
  <c r="Y23" i="1" l="1"/>
  <c r="E29" i="1"/>
  <c r="F29" i="1" s="1"/>
  <c r="Y21" i="1"/>
  <c r="Y13" i="1"/>
  <c r="Y5" i="1"/>
  <c r="Y20" i="1"/>
  <c r="Y16" i="1"/>
  <c r="Y12" i="1"/>
  <c r="Y8" i="1"/>
  <c r="Y19" i="1"/>
  <c r="Y15" i="1"/>
  <c r="Y11" i="1"/>
  <c r="Y7" i="1"/>
  <c r="Y17" i="1"/>
  <c r="Y9" i="1"/>
  <c r="Y22" i="1"/>
  <c r="Y18" i="1"/>
  <c r="Y14" i="1"/>
  <c r="Y10" i="1"/>
  <c r="Y6" i="1"/>
  <c r="Y4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E27" i="1"/>
  <c r="E26" i="1"/>
  <c r="E28" i="1"/>
  <c r="F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<sst xmlns="http://schemas.openxmlformats.org/spreadsheetml/2006/main" count="443" uniqueCount="216">
  <si>
    <t>0</t>
  </si>
  <si>
    <t>45.1774</t>
  </si>
  <si>
    <t>35.0571</t>
  </si>
  <si>
    <t>35</t>
  </si>
  <si>
    <t>57.0088</t>
  </si>
  <si>
    <t>55.7136</t>
  </si>
  <si>
    <t>52.2015</t>
  </si>
  <si>
    <t>52</t>
  </si>
  <si>
    <t>50.2892</t>
  </si>
  <si>
    <t>51.4782</t>
  </si>
  <si>
    <t>38.0526</t>
  </si>
  <si>
    <t>33.541</t>
  </si>
  <si>
    <t>26.9258</t>
  </si>
  <si>
    <t>39.0512</t>
  </si>
  <si>
    <t>11.1803</t>
  </si>
  <si>
    <t>13.0384</t>
  </si>
  <si>
    <t>25.2982</t>
  </si>
  <si>
    <t>42.9418</t>
  </si>
  <si>
    <t>19.2354</t>
  </si>
  <si>
    <t>35.4683</t>
  </si>
  <si>
    <t>55.1774</t>
  </si>
  <si>
    <t>10</t>
  </si>
  <si>
    <t>20.198</t>
  </si>
  <si>
    <t>20.7703</t>
  </si>
  <si>
    <t>69.1692</t>
  </si>
  <si>
    <t>64.1202</t>
  </si>
  <si>
    <t>64.9181</t>
  </si>
  <si>
    <t>60.6063</t>
  </si>
  <si>
    <t>63.2541</t>
  </si>
  <si>
    <t>55.618</t>
  </si>
  <si>
    <t>17.2801</t>
  </si>
  <si>
    <t>28.6011</t>
  </si>
  <si>
    <t>34.4131</t>
  </si>
  <si>
    <t>35.807</t>
  </si>
  <si>
    <t>46.1386</t>
  </si>
  <si>
    <t>42.1403</t>
  </si>
  <si>
    <t>52.0595</t>
  </si>
  <si>
    <t>27.4642</t>
  </si>
  <si>
    <t>36.9258</t>
  </si>
  <si>
    <t>36.1725</t>
  </si>
  <si>
    <t>45.0571</t>
  </si>
  <si>
    <t>12</t>
  </si>
  <si>
    <t>66.648</t>
  </si>
  <si>
    <t>62.2015</t>
  </si>
  <si>
    <t>62</t>
  </si>
  <si>
    <t>58.3839</t>
  </si>
  <si>
    <t>60.1597</t>
  </si>
  <si>
    <t>54.1475</t>
  </si>
  <si>
    <t>13</t>
  </si>
  <si>
    <t>23.9284</t>
  </si>
  <si>
    <t>25.6205</t>
  </si>
  <si>
    <t>33.5372</t>
  </si>
  <si>
    <t>35.9615</t>
  </si>
  <si>
    <t>32.0227</t>
  </si>
  <si>
    <t>44.8281</t>
  </si>
  <si>
    <t>28.2483</t>
  </si>
  <si>
    <t>26.7631</t>
  </si>
  <si>
    <t>32.4722</t>
  </si>
  <si>
    <t>45</t>
  </si>
  <si>
    <t>68.5235</t>
  </si>
  <si>
    <t>63.8516</t>
  </si>
  <si>
    <t>60.2892</t>
  </si>
  <si>
    <t>56.0977</t>
  </si>
  <si>
    <t>13.6056</t>
  </si>
  <si>
    <t>25.8114</t>
  </si>
  <si>
    <t>24.1421</t>
  </si>
  <si>
    <t>35.4951</t>
  </si>
  <si>
    <t>46.1248</t>
  </si>
  <si>
    <t>30.2237</t>
  </si>
  <si>
    <t>26.2788</t>
  </si>
  <si>
    <t>34.3516</t>
  </si>
  <si>
    <t>67.0088</t>
  </si>
  <si>
    <t>15.831</t>
  </si>
  <si>
    <t>15</t>
  </si>
  <si>
    <t>18.6023</t>
  </si>
  <si>
    <t>17</t>
  </si>
  <si>
    <t>67.7754</t>
  </si>
  <si>
    <t>52.72</t>
  </si>
  <si>
    <t>75.7647</t>
  </si>
  <si>
    <t>43.541</t>
  </si>
  <si>
    <t>70.208</t>
  </si>
  <si>
    <t>64.037</t>
  </si>
  <si>
    <t>41.7805</t>
  </si>
  <si>
    <t>51.8808</t>
  </si>
  <si>
    <t>68.1378</t>
  </si>
  <si>
    <t>44.176</t>
  </si>
  <si>
    <t>65.7136</t>
  </si>
  <si>
    <t>15.3852</t>
  </si>
  <si>
    <t>14</t>
  </si>
  <si>
    <t>16.4031</t>
  </si>
  <si>
    <t>63.1413</t>
  </si>
  <si>
    <t>48.3275</t>
  </si>
  <si>
    <t>72.2013</t>
  </si>
  <si>
    <t>38.7924</t>
  </si>
  <si>
    <t>67.8705</t>
  </si>
  <si>
    <t>61.4782</t>
  </si>
  <si>
    <t>40.4631</t>
  </si>
  <si>
    <t>46.7151</t>
  </si>
  <si>
    <t>65.0091</t>
  </si>
  <si>
    <t>39.8329</t>
  </si>
  <si>
    <t>21.1803</t>
  </si>
  <si>
    <t>63.2259</t>
  </si>
  <si>
    <t>48.0789</t>
  </si>
  <si>
    <t>70.8276</t>
  </si>
  <si>
    <t>39.1548</t>
  </si>
  <si>
    <t>65.2268</t>
  </si>
  <si>
    <t>59.0408</t>
  </si>
  <si>
    <t>47.8021</t>
  </si>
  <si>
    <t>63.1507</t>
  </si>
  <si>
    <t>39.5466</t>
  </si>
  <si>
    <t>59.3964</t>
  </si>
  <si>
    <t>44.4819</t>
  </si>
  <si>
    <t>68.2151</t>
  </si>
  <si>
    <t>35.0799</t>
  </si>
  <si>
    <t>63.9351</t>
  </si>
  <si>
    <t>57.5184</t>
  </si>
  <si>
    <t>36.8328</t>
  </si>
  <si>
    <t>43.2866</t>
  </si>
  <si>
    <t>61.0098</t>
  </si>
  <si>
    <t>20.4403</t>
  </si>
  <si>
    <t>61.4296</t>
  </si>
  <si>
    <t>46.2491</t>
  </si>
  <si>
    <t>68.8558</t>
  </si>
  <si>
    <t>37.4591</t>
  </si>
  <si>
    <t>63.2353</t>
  </si>
  <si>
    <t>57.0425</t>
  </si>
  <si>
    <t>46.2353</t>
  </si>
  <si>
    <t>61.1566</t>
  </si>
  <si>
    <t>37.7308</t>
  </si>
  <si>
    <t>54.9222</t>
  </si>
  <si>
    <t>40.4138</t>
  </si>
  <si>
    <t>65</t>
  </si>
  <si>
    <t>30.6155</t>
  </si>
  <si>
    <t>55.607</t>
  </si>
  <si>
    <t>37.0185</t>
  </si>
  <si>
    <t>38.178</t>
  </si>
  <si>
    <t>58.3735</t>
  </si>
  <si>
    <t>32.0907</t>
  </si>
  <si>
    <t>48.0526</t>
  </si>
  <si>
    <t>25.2643</t>
  </si>
  <si>
    <t>27.6918</t>
  </si>
  <si>
    <t>38.8617</t>
  </si>
  <si>
    <t>35.02</t>
  </si>
  <si>
    <t>47.2022</t>
  </si>
  <si>
    <t>28</t>
  </si>
  <si>
    <t>29.6469</t>
  </si>
  <si>
    <t>33.7065</t>
  </si>
  <si>
    <t>20</t>
  </si>
  <si>
    <t>38.2843</t>
  </si>
  <si>
    <t>33.7697</t>
  </si>
  <si>
    <t>19.434</t>
  </si>
  <si>
    <t>31.095</t>
  </si>
  <si>
    <t>18.544</t>
  </si>
  <si>
    <t>45.3553</t>
  </si>
  <si>
    <t>48.0132</t>
  </si>
  <si>
    <t>42.6956</t>
  </si>
  <si>
    <t>19.2195</t>
  </si>
  <si>
    <t>43.0606</t>
  </si>
  <si>
    <t>49.0512</t>
  </si>
  <si>
    <t>46.0555</t>
  </si>
  <si>
    <t>39.4109</t>
  </si>
  <si>
    <t>40.0832</t>
  </si>
  <si>
    <t>16.7082</t>
  </si>
  <si>
    <t>39.0689</t>
  </si>
  <si>
    <t>47.5366</t>
  </si>
  <si>
    <t>42.7567</t>
  </si>
  <si>
    <t>23.0384</t>
  </si>
  <si>
    <t>41.4006</t>
  </si>
  <si>
    <t>17.2111</t>
  </si>
  <si>
    <t>36.0768</t>
  </si>
  <si>
    <t>35.2982</t>
  </si>
  <si>
    <t>40.2655</t>
  </si>
  <si>
    <t>29.0263</t>
  </si>
  <si>
    <t>52.9418</t>
  </si>
  <si>
    <t>21.4018</t>
  </si>
  <si>
    <t>29.2354</t>
  </si>
  <si>
    <t>37.2029</t>
  </si>
  <si>
    <t>45.4683</t>
  </si>
  <si>
    <t>Acumulado</t>
  </si>
  <si>
    <t>Analisis</t>
  </si>
  <si>
    <t>De</t>
  </si>
  <si>
    <t>Hasta</t>
  </si>
  <si>
    <t>Distancia</t>
  </si>
  <si>
    <t>Acum</t>
  </si>
  <si>
    <t>V. Inicio</t>
  </si>
  <si>
    <t>V. Fin</t>
  </si>
  <si>
    <t>Result</t>
  </si>
  <si>
    <t>OK</t>
  </si>
  <si>
    <t>NO</t>
  </si>
  <si>
    <t>Inicio</t>
  </si>
  <si>
    <t>Fin</t>
  </si>
  <si>
    <t>Cliente</t>
  </si>
  <si>
    <t>ID Algoritmo</t>
  </si>
  <si>
    <t>Real</t>
  </si>
  <si>
    <t>Cols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</si>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</sst>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49" fontId="0" fillId="5" borderId="1" xfId="0" applyNumberFormat="1" applyFill="1" applyBorder="1"/>
    <xf numFmtId="49" fontId="0" fillId="0" borderId="1" xfId="0" applyNumberFormat="1" applyFill="1" applyBorder="1"/>
    <xf numFmtId="0" fontId="0" fillId="5" borderId="0" xfId="0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 applyFill="1" applyBorder="1"/>
    <xf numFmtId="164" fontId="0" fillId="0" borderId="0" xfId="0" applyNumberFormat="1"/>
    <xf numFmtId="0" fontId="0" fillId="7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C107-E250-4378-BF09-77DD3DC332BE}">
  <dimension ref="A1:AF44"/>
  <sheetViews>
    <sheetView tabSelected="1" topLeftCell="K1" workbookViewId="0">
      <selection activeCell="W23" sqref="W23"/>
    </sheetView>
  </sheetViews>
  <sheetFormatPr baseColWidth="10" defaultRowHeight="14.4" x14ac:dyDescent="0.3"/>
  <cols>
    <col min="2" max="2" width="12.77734375" bestFit="1" customWidth="1"/>
    <col min="3" max="12" width="7.5546875" bestFit="1" customWidth="1"/>
    <col min="13" max="13" width="8.77734375" customWidth="1"/>
    <col min="14" max="21" width="7.5546875" bestFit="1" customWidth="1"/>
  </cols>
  <sheetData>
    <row r="1" spans="1:32" x14ac:dyDescent="0.3">
      <c r="A1">
        <v>20</v>
      </c>
    </row>
    <row r="2" spans="1:32" x14ac:dyDescent="0.3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W2" s="17" t="s">
        <v>192</v>
      </c>
      <c r="X2" s="17" t="s">
        <v>193</v>
      </c>
      <c r="Y2" s="17" t="s">
        <v>182</v>
      </c>
      <c r="Z2" s="17" t="s">
        <v>178</v>
      </c>
      <c r="AC2" s="18" t="s">
        <v>194</v>
      </c>
      <c r="AD2" s="18" t="s">
        <v>194</v>
      </c>
      <c r="AE2" s="18" t="s">
        <v>215</v>
      </c>
      <c r="AF2" s="18" t="s">
        <v>215</v>
      </c>
    </row>
    <row r="3" spans="1:32" x14ac:dyDescent="0.3">
      <c r="A3" s="3">
        <v>1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5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W3">
        <v>13</v>
      </c>
      <c r="X3">
        <f>W3+1</f>
        <v>14</v>
      </c>
      <c r="AC3">
        <v>1</v>
      </c>
      <c r="AD3" t="s">
        <v>195</v>
      </c>
      <c r="AE3">
        <v>1</v>
      </c>
      <c r="AF3">
        <v>3</v>
      </c>
    </row>
    <row r="4" spans="1:32" x14ac:dyDescent="0.3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W4">
        <v>9</v>
      </c>
      <c r="X4">
        <f t="shared" ref="X4:X22" si="0">W4+1</f>
        <v>10</v>
      </c>
      <c r="Y4" t="str" cm="1">
        <f t="array" aca="1" ref="Y4" ca="1">INDIRECT(VLOOKUP(X4,$AC$3:$AD$22,2,0)&amp;VLOOKUP(X3,$AE$3:$AF$22,2,0))</f>
        <v>30.6155</v>
      </c>
      <c r="Z4">
        <f ca="1">Z3+Y4</f>
        <v>30.615500000000001</v>
      </c>
      <c r="AC4">
        <v>2</v>
      </c>
      <c r="AD4" t="s">
        <v>196</v>
      </c>
      <c r="AE4">
        <v>2</v>
      </c>
      <c r="AF4">
        <v>4</v>
      </c>
    </row>
    <row r="5" spans="1:32" x14ac:dyDescent="0.3">
      <c r="A5" s="3">
        <v>3</v>
      </c>
      <c r="B5" s="4" t="s">
        <v>40</v>
      </c>
      <c r="C5" s="4" t="s">
        <v>22</v>
      </c>
      <c r="D5" s="4" t="s">
        <v>21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54</v>
      </c>
      <c r="S5" s="4" t="s">
        <v>55</v>
      </c>
      <c r="T5" s="4" t="s">
        <v>56</v>
      </c>
      <c r="U5" s="4" t="s">
        <v>57</v>
      </c>
      <c r="W5">
        <v>4</v>
      </c>
      <c r="X5">
        <f t="shared" si="0"/>
        <v>5</v>
      </c>
      <c r="Y5" t="str" cm="1">
        <f t="array" aca="1" ref="Y5" ca="1">INDIRECT(VLOOKUP(X5,$AC$3:$AD$22,2,0)&amp;VLOOKUP(X4,$AE$3:$AF$22,2,0))</f>
        <v>24.1421</v>
      </c>
      <c r="Z5">
        <f t="shared" ref="Z5:Z23" ca="1" si="1">Z4+Y5</f>
        <v>54.757599999999996</v>
      </c>
      <c r="AC5">
        <v>3</v>
      </c>
      <c r="AD5" t="s">
        <v>197</v>
      </c>
      <c r="AE5">
        <v>3</v>
      </c>
      <c r="AF5">
        <v>5</v>
      </c>
    </row>
    <row r="6" spans="1:32" x14ac:dyDescent="0.3">
      <c r="A6" s="3">
        <v>4</v>
      </c>
      <c r="B6" s="4" t="s">
        <v>58</v>
      </c>
      <c r="C6" s="4" t="s">
        <v>23</v>
      </c>
      <c r="D6" s="4" t="s">
        <v>41</v>
      </c>
      <c r="E6" s="4" t="s">
        <v>21</v>
      </c>
      <c r="F6" s="4" t="s">
        <v>59</v>
      </c>
      <c r="G6" s="4" t="s">
        <v>25</v>
      </c>
      <c r="H6" s="4" t="s">
        <v>60</v>
      </c>
      <c r="I6" s="4" t="s">
        <v>61</v>
      </c>
      <c r="J6" s="4" t="s">
        <v>44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66</v>
      </c>
      <c r="P6" s="4" t="s">
        <v>66</v>
      </c>
      <c r="Q6" s="4" t="s">
        <v>53</v>
      </c>
      <c r="R6" s="4" t="s">
        <v>67</v>
      </c>
      <c r="S6" s="4" t="s">
        <v>68</v>
      </c>
      <c r="T6" s="4" t="s">
        <v>69</v>
      </c>
      <c r="U6" s="4" t="s">
        <v>70</v>
      </c>
      <c r="W6">
        <v>0</v>
      </c>
      <c r="X6">
        <f t="shared" si="0"/>
        <v>1</v>
      </c>
      <c r="Y6" t="str" cm="1">
        <f t="array" aca="1" ref="Y6" ca="1">INDIRECT(VLOOKUP(X6,$AC$3:$AD$22,2,0)&amp;VLOOKUP(X5,$AE$3:$AF$22,2,0))</f>
        <v>67.0088</v>
      </c>
      <c r="Z6">
        <f t="shared" ca="1" si="1"/>
        <v>121.76639999999999</v>
      </c>
      <c r="AC6">
        <v>4</v>
      </c>
      <c r="AD6" t="s">
        <v>198</v>
      </c>
      <c r="AE6">
        <v>4</v>
      </c>
      <c r="AF6">
        <v>6</v>
      </c>
    </row>
    <row r="7" spans="1:32" x14ac:dyDescent="0.3">
      <c r="A7" s="3">
        <v>5</v>
      </c>
      <c r="B7" s="4" t="s">
        <v>71</v>
      </c>
      <c r="C7" s="4" t="s">
        <v>24</v>
      </c>
      <c r="D7" s="4" t="s">
        <v>42</v>
      </c>
      <c r="E7" s="4" t="s">
        <v>59</v>
      </c>
      <c r="F7" s="4" t="s">
        <v>21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65</v>
      </c>
      <c r="L7" s="4" t="s">
        <v>76</v>
      </c>
      <c r="M7" s="4" t="s">
        <v>77</v>
      </c>
      <c r="N7" s="4" t="s">
        <v>78</v>
      </c>
      <c r="O7" s="4" t="s">
        <v>79</v>
      </c>
      <c r="P7" s="4" t="s">
        <v>80</v>
      </c>
      <c r="Q7" s="4" t="s">
        <v>81</v>
      </c>
      <c r="R7" s="4" t="s">
        <v>82</v>
      </c>
      <c r="S7" s="4" t="s">
        <v>83</v>
      </c>
      <c r="T7" s="4" t="s">
        <v>84</v>
      </c>
      <c r="U7" s="4" t="s">
        <v>85</v>
      </c>
      <c r="W7">
        <v>16</v>
      </c>
      <c r="X7">
        <f t="shared" si="0"/>
        <v>17</v>
      </c>
      <c r="Y7" t="str" cm="1">
        <f t="array" aca="1" ref="Y7" ca="1">INDIRECT(VLOOKUP(X7,$AC$3:$AD$22,2,0)&amp;VLOOKUP(X6,$AE$3:$AF$22,2,0))</f>
        <v>25.2982</v>
      </c>
      <c r="Z7">
        <f t="shared" ca="1" si="1"/>
        <v>147.06459999999998</v>
      </c>
      <c r="AC7">
        <v>5</v>
      </c>
      <c r="AD7" t="s">
        <v>199</v>
      </c>
      <c r="AE7">
        <v>5</v>
      </c>
      <c r="AF7">
        <v>7</v>
      </c>
    </row>
    <row r="8" spans="1:32" x14ac:dyDescent="0.3">
      <c r="A8" s="3">
        <v>6</v>
      </c>
      <c r="B8" s="4" t="s">
        <v>86</v>
      </c>
      <c r="C8" s="4" t="s">
        <v>25</v>
      </c>
      <c r="D8" s="4" t="s">
        <v>43</v>
      </c>
      <c r="E8" s="4" t="s">
        <v>25</v>
      </c>
      <c r="F8" s="4" t="s">
        <v>72</v>
      </c>
      <c r="G8" s="4" t="s">
        <v>21</v>
      </c>
      <c r="H8" s="4" t="s">
        <v>87</v>
      </c>
      <c r="I8" s="4" t="s">
        <v>88</v>
      </c>
      <c r="J8" s="4" t="s">
        <v>89</v>
      </c>
      <c r="K8" s="4" t="s">
        <v>74</v>
      </c>
      <c r="L8" s="4" t="s">
        <v>90</v>
      </c>
      <c r="M8" s="4" t="s">
        <v>91</v>
      </c>
      <c r="N8" s="4" t="s">
        <v>92</v>
      </c>
      <c r="O8" s="4" t="s">
        <v>93</v>
      </c>
      <c r="P8" s="4" t="s">
        <v>94</v>
      </c>
      <c r="Q8" s="4" t="s">
        <v>95</v>
      </c>
      <c r="R8" s="4" t="s">
        <v>96</v>
      </c>
      <c r="S8" s="4" t="s">
        <v>97</v>
      </c>
      <c r="T8" s="4" t="s">
        <v>98</v>
      </c>
      <c r="U8" s="4" t="s">
        <v>99</v>
      </c>
      <c r="W8">
        <v>18</v>
      </c>
      <c r="X8">
        <f t="shared" si="0"/>
        <v>19</v>
      </c>
      <c r="Y8" t="str" cm="1">
        <f t="array" aca="1" ref="Y8" ca="1">INDIRECT(VLOOKUP(X8,$AC$3:$AD$22,2,0)&amp;VLOOKUP(X7,$AE$3:$AF$22,2,0))</f>
        <v>39.1548</v>
      </c>
      <c r="Z8">
        <f t="shared" ca="1" si="1"/>
        <v>186.21939999999998</v>
      </c>
      <c r="AC8">
        <v>6</v>
      </c>
      <c r="AD8" t="s">
        <v>200</v>
      </c>
      <c r="AE8">
        <v>6</v>
      </c>
      <c r="AF8">
        <v>8</v>
      </c>
    </row>
    <row r="9" spans="1:32" x14ac:dyDescent="0.3">
      <c r="A9" s="3">
        <v>7</v>
      </c>
      <c r="B9" s="4" t="s">
        <v>43</v>
      </c>
      <c r="C9" s="4" t="s">
        <v>26</v>
      </c>
      <c r="D9" s="4" t="s">
        <v>44</v>
      </c>
      <c r="E9" s="4" t="s">
        <v>60</v>
      </c>
      <c r="F9" s="4" t="s">
        <v>73</v>
      </c>
      <c r="G9" s="4" t="s">
        <v>87</v>
      </c>
      <c r="H9" s="4" t="s">
        <v>21</v>
      </c>
      <c r="I9" s="4" t="s">
        <v>87</v>
      </c>
      <c r="J9" s="4" t="s">
        <v>41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38</v>
      </c>
      <c r="S9" s="4" t="s">
        <v>107</v>
      </c>
      <c r="T9" s="4" t="s">
        <v>108</v>
      </c>
      <c r="U9" s="4" t="s">
        <v>109</v>
      </c>
      <c r="W9">
        <v>11</v>
      </c>
      <c r="X9">
        <f t="shared" si="0"/>
        <v>12</v>
      </c>
      <c r="Y9" t="str" cm="1">
        <f t="array" aca="1" ref="Y9" ca="1">INDIRECT(VLOOKUP(X9,$AC$3:$AD$22,2,0)&amp;VLOOKUP(X8,$AE$3:$AF$22,2,0))</f>
        <v>31.095</v>
      </c>
      <c r="Z9">
        <f t="shared" ca="1" si="1"/>
        <v>217.31439999999998</v>
      </c>
      <c r="AC9">
        <v>7</v>
      </c>
      <c r="AD9" t="s">
        <v>201</v>
      </c>
      <c r="AE9">
        <v>7</v>
      </c>
      <c r="AF9">
        <v>9</v>
      </c>
    </row>
    <row r="10" spans="1:32" x14ac:dyDescent="0.3">
      <c r="A10" s="3">
        <v>8</v>
      </c>
      <c r="B10" s="4" t="s">
        <v>44</v>
      </c>
      <c r="C10" s="4" t="s">
        <v>27</v>
      </c>
      <c r="D10" s="4" t="s">
        <v>45</v>
      </c>
      <c r="E10" s="4" t="s">
        <v>61</v>
      </c>
      <c r="F10" s="4" t="s">
        <v>74</v>
      </c>
      <c r="G10" s="4" t="s">
        <v>88</v>
      </c>
      <c r="H10" s="4" t="s">
        <v>87</v>
      </c>
      <c r="I10" s="4" t="s">
        <v>21</v>
      </c>
      <c r="J10" s="4" t="s">
        <v>73</v>
      </c>
      <c r="K10" s="4" t="s">
        <v>72</v>
      </c>
      <c r="L10" s="4" t="s">
        <v>110</v>
      </c>
      <c r="M10" s="4" t="s">
        <v>111</v>
      </c>
      <c r="N10" s="4" t="s">
        <v>112</v>
      </c>
      <c r="O10" s="4" t="s">
        <v>113</v>
      </c>
      <c r="P10" s="4" t="s">
        <v>114</v>
      </c>
      <c r="Q10" s="4" t="s">
        <v>115</v>
      </c>
      <c r="R10" s="4" t="s">
        <v>116</v>
      </c>
      <c r="S10" s="4" t="s">
        <v>117</v>
      </c>
      <c r="T10" s="4" t="s">
        <v>118</v>
      </c>
      <c r="U10" s="4" t="s">
        <v>52</v>
      </c>
      <c r="W10">
        <v>17</v>
      </c>
      <c r="X10">
        <f t="shared" si="0"/>
        <v>18</v>
      </c>
      <c r="Y10" t="str" cm="1">
        <f t="array" aca="1" ref="Y10" ca="1">INDIRECT(VLOOKUP(X10,$AC$3:$AD$22,2,0)&amp;VLOOKUP(X9,$AE$3:$AF$22,2,0))</f>
        <v>19.434</v>
      </c>
      <c r="Z10">
        <f t="shared" ca="1" si="1"/>
        <v>236.74839999999998</v>
      </c>
      <c r="AC10">
        <v>8</v>
      </c>
      <c r="AD10" t="s">
        <v>202</v>
      </c>
      <c r="AE10">
        <v>8</v>
      </c>
      <c r="AF10">
        <v>10</v>
      </c>
    </row>
    <row r="11" spans="1:32" x14ac:dyDescent="0.3">
      <c r="A11" s="3">
        <v>9</v>
      </c>
      <c r="B11" s="4" t="s">
        <v>61</v>
      </c>
      <c r="C11" s="4" t="s">
        <v>28</v>
      </c>
      <c r="D11" s="4" t="s">
        <v>46</v>
      </c>
      <c r="E11" s="4" t="s">
        <v>44</v>
      </c>
      <c r="F11" s="4" t="s">
        <v>75</v>
      </c>
      <c r="G11" s="4" t="s">
        <v>89</v>
      </c>
      <c r="H11" s="4" t="s">
        <v>41</v>
      </c>
      <c r="I11" s="4" t="s">
        <v>73</v>
      </c>
      <c r="J11" s="4" t="s">
        <v>21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124</v>
      </c>
      <c r="Q11" s="4" t="s">
        <v>125</v>
      </c>
      <c r="R11" s="4" t="s">
        <v>3</v>
      </c>
      <c r="S11" s="4" t="s">
        <v>126</v>
      </c>
      <c r="T11" s="4" t="s">
        <v>127</v>
      </c>
      <c r="U11" s="4" t="s">
        <v>128</v>
      </c>
      <c r="W11">
        <v>6</v>
      </c>
      <c r="X11">
        <f t="shared" si="0"/>
        <v>7</v>
      </c>
      <c r="Y11" t="str" cm="1">
        <f t="array" aca="1" ref="Y11" ca="1">INDIRECT(VLOOKUP(X11,$AC$3:$AD$22,2,0)&amp;VLOOKUP(X10,$AE$3:$AF$22,2,0))</f>
        <v>47.8021</v>
      </c>
      <c r="Z11">
        <f t="shared" ca="1" si="1"/>
        <v>284.5505</v>
      </c>
      <c r="AC11">
        <v>9</v>
      </c>
      <c r="AD11" t="s">
        <v>203</v>
      </c>
      <c r="AE11">
        <v>9</v>
      </c>
      <c r="AF11">
        <v>11</v>
      </c>
    </row>
    <row r="12" spans="1:32" x14ac:dyDescent="0.3">
      <c r="A12" s="3">
        <v>10</v>
      </c>
      <c r="B12" s="4" t="s">
        <v>95</v>
      </c>
      <c r="C12" s="4" t="s">
        <v>29</v>
      </c>
      <c r="D12" s="4" t="s">
        <v>47</v>
      </c>
      <c r="E12" s="4" t="s">
        <v>62</v>
      </c>
      <c r="F12" s="4" t="s">
        <v>65</v>
      </c>
      <c r="G12" s="4" t="s">
        <v>74</v>
      </c>
      <c r="H12" s="4" t="s">
        <v>100</v>
      </c>
      <c r="I12" s="4" t="s">
        <v>72</v>
      </c>
      <c r="J12" s="4" t="s">
        <v>119</v>
      </c>
      <c r="K12" s="4" t="s">
        <v>21</v>
      </c>
      <c r="L12" s="4" t="s">
        <v>129</v>
      </c>
      <c r="M12" s="4" t="s">
        <v>130</v>
      </c>
      <c r="N12" s="4" t="s">
        <v>131</v>
      </c>
      <c r="O12" s="4" t="s">
        <v>132</v>
      </c>
      <c r="P12" s="4" t="s">
        <v>43</v>
      </c>
      <c r="Q12" s="4" t="s">
        <v>133</v>
      </c>
      <c r="R12" s="4" t="s">
        <v>134</v>
      </c>
      <c r="S12" s="4" t="s">
        <v>135</v>
      </c>
      <c r="T12" s="4" t="s">
        <v>136</v>
      </c>
      <c r="U12" s="4" t="s">
        <v>137</v>
      </c>
      <c r="W12">
        <v>7</v>
      </c>
      <c r="X12">
        <f t="shared" si="0"/>
        <v>8</v>
      </c>
      <c r="Y12" t="str" cm="1">
        <f t="array" aca="1" ref="Y12" ca="1">INDIRECT(VLOOKUP(X12,$AC$3:$AD$22,2,0)&amp;VLOOKUP(X11,$AE$3:$AF$22,2,0))</f>
        <v>15.3852</v>
      </c>
      <c r="Z12">
        <f t="shared" ca="1" si="1"/>
        <v>299.9357</v>
      </c>
      <c r="AC12">
        <v>10</v>
      </c>
      <c r="AD12" t="s">
        <v>204</v>
      </c>
      <c r="AE12">
        <v>10</v>
      </c>
      <c r="AF12">
        <v>12</v>
      </c>
    </row>
    <row r="13" spans="1:32" x14ac:dyDescent="0.3">
      <c r="A13" s="3">
        <v>11</v>
      </c>
      <c r="B13" s="4" t="s">
        <v>138</v>
      </c>
      <c r="C13" s="4" t="s">
        <v>30</v>
      </c>
      <c r="D13" s="4" t="s">
        <v>48</v>
      </c>
      <c r="E13" s="4" t="s">
        <v>63</v>
      </c>
      <c r="F13" s="4" t="s">
        <v>76</v>
      </c>
      <c r="G13" s="4" t="s">
        <v>90</v>
      </c>
      <c r="H13" s="4" t="s">
        <v>101</v>
      </c>
      <c r="I13" s="4" t="s">
        <v>110</v>
      </c>
      <c r="J13" s="4" t="s">
        <v>120</v>
      </c>
      <c r="K13" s="4" t="s">
        <v>129</v>
      </c>
      <c r="L13" s="4" t="s">
        <v>21</v>
      </c>
      <c r="M13" s="4" t="s">
        <v>139</v>
      </c>
      <c r="N13" s="4" t="s">
        <v>140</v>
      </c>
      <c r="O13" s="4" t="s">
        <v>70</v>
      </c>
      <c r="P13" s="4" t="s">
        <v>141</v>
      </c>
      <c r="Q13" s="4" t="s">
        <v>142</v>
      </c>
      <c r="R13" s="4" t="s">
        <v>143</v>
      </c>
      <c r="S13" s="4" t="s">
        <v>144</v>
      </c>
      <c r="T13" s="4" t="s">
        <v>145</v>
      </c>
      <c r="U13" s="4" t="s">
        <v>146</v>
      </c>
      <c r="W13">
        <v>5</v>
      </c>
      <c r="X13">
        <f t="shared" si="0"/>
        <v>6</v>
      </c>
      <c r="Y13" t="str" cm="1">
        <f t="array" aca="1" ref="Y13" ca="1">INDIRECT(VLOOKUP(X13,$AC$3:$AD$22,2,0)&amp;VLOOKUP(X12,$AE$3:$AF$22,2,0))</f>
        <v>14</v>
      </c>
      <c r="Z13">
        <f t="shared" ca="1" si="1"/>
        <v>313.9357</v>
      </c>
      <c r="AC13">
        <v>11</v>
      </c>
      <c r="AD13" t="s">
        <v>205</v>
      </c>
      <c r="AE13">
        <v>11</v>
      </c>
      <c r="AF13">
        <v>13</v>
      </c>
    </row>
    <row r="14" spans="1:32" x14ac:dyDescent="0.3">
      <c r="A14" s="3">
        <v>12</v>
      </c>
      <c r="B14" s="4" t="s">
        <v>79</v>
      </c>
      <c r="C14" s="4" t="s">
        <v>31</v>
      </c>
      <c r="D14" s="4" t="s">
        <v>49</v>
      </c>
      <c r="E14" s="4" t="s">
        <v>64</v>
      </c>
      <c r="F14" s="4" t="s">
        <v>77</v>
      </c>
      <c r="G14" s="4" t="s">
        <v>91</v>
      </c>
      <c r="H14" s="4" t="s">
        <v>102</v>
      </c>
      <c r="I14" s="4" t="s">
        <v>111</v>
      </c>
      <c r="J14" s="4" t="s">
        <v>121</v>
      </c>
      <c r="K14" s="4" t="s">
        <v>130</v>
      </c>
      <c r="L14" s="4" t="s">
        <v>139</v>
      </c>
      <c r="M14" s="4" t="s">
        <v>21</v>
      </c>
      <c r="N14" s="4" t="s">
        <v>66</v>
      </c>
      <c r="O14" s="4" t="s">
        <v>147</v>
      </c>
      <c r="P14" s="4" t="s">
        <v>148</v>
      </c>
      <c r="Q14" s="4" t="s">
        <v>53</v>
      </c>
      <c r="R14" s="4" t="s">
        <v>149</v>
      </c>
      <c r="S14" s="4" t="s">
        <v>150</v>
      </c>
      <c r="T14" s="4" t="s">
        <v>151</v>
      </c>
      <c r="U14" s="4" t="s">
        <v>152</v>
      </c>
      <c r="W14">
        <v>2</v>
      </c>
      <c r="X14">
        <f t="shared" si="0"/>
        <v>3</v>
      </c>
      <c r="Y14" t="str" cm="1">
        <f t="array" aca="1" ref="Y14" ca="1">INDIRECT(VLOOKUP(X14,$AC$3:$AD$22,2,0)&amp;VLOOKUP(X13,$AE$3:$AF$22,2,0))</f>
        <v>62.2015</v>
      </c>
      <c r="Z14">
        <f t="shared" ca="1" si="1"/>
        <v>376.13720000000001</v>
      </c>
      <c r="AC14">
        <v>12</v>
      </c>
      <c r="AD14" t="s">
        <v>206</v>
      </c>
      <c r="AE14">
        <v>12</v>
      </c>
      <c r="AF14">
        <v>14</v>
      </c>
    </row>
    <row r="15" spans="1:32" x14ac:dyDescent="0.3">
      <c r="A15" s="3">
        <v>13</v>
      </c>
      <c r="B15" s="4" t="s">
        <v>38</v>
      </c>
      <c r="C15" s="4" t="s">
        <v>32</v>
      </c>
      <c r="D15" s="4" t="s">
        <v>50</v>
      </c>
      <c r="E15" s="4" t="s">
        <v>65</v>
      </c>
      <c r="F15" s="4" t="s">
        <v>78</v>
      </c>
      <c r="G15" s="4" t="s">
        <v>92</v>
      </c>
      <c r="H15" s="4" t="s">
        <v>103</v>
      </c>
      <c r="I15" s="4" t="s">
        <v>112</v>
      </c>
      <c r="J15" s="4" t="s">
        <v>122</v>
      </c>
      <c r="K15" s="4" t="s">
        <v>131</v>
      </c>
      <c r="L15" s="4" t="s">
        <v>140</v>
      </c>
      <c r="M15" s="4" t="s">
        <v>66</v>
      </c>
      <c r="N15" s="4" t="s">
        <v>21</v>
      </c>
      <c r="O15" s="4" t="s">
        <v>153</v>
      </c>
      <c r="P15" s="4" t="s">
        <v>64</v>
      </c>
      <c r="Q15" s="4" t="s">
        <v>69</v>
      </c>
      <c r="R15" s="4" t="s">
        <v>154</v>
      </c>
      <c r="S15" s="4" t="s">
        <v>155</v>
      </c>
      <c r="T15" s="4" t="s">
        <v>156</v>
      </c>
      <c r="U15" s="4" t="s">
        <v>157</v>
      </c>
      <c r="W15">
        <v>3</v>
      </c>
      <c r="X15">
        <f t="shared" si="0"/>
        <v>4</v>
      </c>
      <c r="Y15" t="str" cm="1">
        <f t="array" aca="1" ref="Y15" ca="1">INDIRECT(VLOOKUP(X15,$AC$3:$AD$22,2,0)&amp;VLOOKUP(X14,$AE$3:$AF$22,2,0))</f>
        <v>12</v>
      </c>
      <c r="Z15">
        <f t="shared" ca="1" si="1"/>
        <v>388.13720000000001</v>
      </c>
      <c r="AC15">
        <v>13</v>
      </c>
      <c r="AD15" t="s">
        <v>207</v>
      </c>
      <c r="AE15">
        <v>13</v>
      </c>
      <c r="AF15">
        <v>15</v>
      </c>
    </row>
    <row r="16" spans="1:32" x14ac:dyDescent="0.3">
      <c r="A16" s="3">
        <v>14</v>
      </c>
      <c r="B16" s="4" t="s">
        <v>158</v>
      </c>
      <c r="C16" s="4" t="s">
        <v>33</v>
      </c>
      <c r="D16" s="4" t="s">
        <v>51</v>
      </c>
      <c r="E16" s="4" t="s">
        <v>66</v>
      </c>
      <c r="F16" s="4" t="s">
        <v>79</v>
      </c>
      <c r="G16" s="4" t="s">
        <v>93</v>
      </c>
      <c r="H16" s="4" t="s">
        <v>104</v>
      </c>
      <c r="I16" s="4" t="s">
        <v>113</v>
      </c>
      <c r="J16" s="4" t="s">
        <v>123</v>
      </c>
      <c r="K16" s="4" t="s">
        <v>132</v>
      </c>
      <c r="L16" s="4" t="s">
        <v>70</v>
      </c>
      <c r="M16" s="4" t="s">
        <v>147</v>
      </c>
      <c r="N16" s="4" t="s">
        <v>153</v>
      </c>
      <c r="O16" s="4" t="s">
        <v>21</v>
      </c>
      <c r="P16" s="4" t="s">
        <v>159</v>
      </c>
      <c r="Q16" s="4" t="s">
        <v>160</v>
      </c>
      <c r="R16" s="4" t="s">
        <v>53</v>
      </c>
      <c r="S16" s="4" t="s">
        <v>150</v>
      </c>
      <c r="T16" s="4" t="s">
        <v>161</v>
      </c>
      <c r="U16" s="4" t="s">
        <v>63</v>
      </c>
      <c r="W16">
        <v>1</v>
      </c>
      <c r="X16">
        <f t="shared" si="0"/>
        <v>2</v>
      </c>
      <c r="Y16" t="str" cm="1">
        <f t="array" aca="1" ref="Y16" ca="1">INDIRECT(VLOOKUP(X16,$AC$3:$AD$22,2,0)&amp;VLOOKUP(X15,$AE$3:$AF$22,2,0))</f>
        <v>20.7703</v>
      </c>
      <c r="Z16">
        <f t="shared" ca="1" si="1"/>
        <v>408.90750000000003</v>
      </c>
      <c r="AC16">
        <v>14</v>
      </c>
      <c r="AD16" t="s">
        <v>208</v>
      </c>
      <c r="AE16">
        <v>14</v>
      </c>
      <c r="AF16">
        <v>16</v>
      </c>
    </row>
    <row r="17" spans="1:32" x14ac:dyDescent="0.3">
      <c r="A17" s="3">
        <v>15</v>
      </c>
      <c r="B17" s="4" t="s">
        <v>100</v>
      </c>
      <c r="C17" s="4" t="s">
        <v>34</v>
      </c>
      <c r="D17" s="4" t="s">
        <v>52</v>
      </c>
      <c r="E17" s="4" t="s">
        <v>66</v>
      </c>
      <c r="F17" s="4" t="s">
        <v>80</v>
      </c>
      <c r="G17" s="4" t="s">
        <v>94</v>
      </c>
      <c r="H17" s="4" t="s">
        <v>105</v>
      </c>
      <c r="I17" s="4" t="s">
        <v>114</v>
      </c>
      <c r="J17" s="4" t="s">
        <v>124</v>
      </c>
      <c r="K17" s="4" t="s">
        <v>43</v>
      </c>
      <c r="L17" s="4" t="s">
        <v>141</v>
      </c>
      <c r="M17" s="4" t="s">
        <v>148</v>
      </c>
      <c r="N17" s="4" t="s">
        <v>64</v>
      </c>
      <c r="O17" s="4" t="s">
        <v>159</v>
      </c>
      <c r="P17" s="4" t="s">
        <v>21</v>
      </c>
      <c r="Q17" s="6" t="s">
        <v>162</v>
      </c>
      <c r="R17" s="4" t="s">
        <v>163</v>
      </c>
      <c r="S17" s="4" t="s">
        <v>164</v>
      </c>
      <c r="T17" s="4" t="s">
        <v>156</v>
      </c>
      <c r="U17" s="4" t="s">
        <v>165</v>
      </c>
      <c r="W17">
        <v>14</v>
      </c>
      <c r="X17">
        <f t="shared" si="0"/>
        <v>15</v>
      </c>
      <c r="Y17" t="str" cm="1">
        <f t="array" aca="1" ref="Y17" ca="1">INDIRECT(VLOOKUP(X17,$AC$3:$AD$22,2,0)&amp;VLOOKUP(X16,$AE$3:$AF$22,2,0))</f>
        <v>46.1386</v>
      </c>
      <c r="Z17">
        <f t="shared" ca="1" si="1"/>
        <v>455.04610000000002</v>
      </c>
      <c r="AC17">
        <v>15</v>
      </c>
      <c r="AD17" t="s">
        <v>209</v>
      </c>
      <c r="AE17">
        <v>15</v>
      </c>
      <c r="AF17">
        <v>17</v>
      </c>
    </row>
    <row r="18" spans="1:32" x14ac:dyDescent="0.3">
      <c r="A18" s="3">
        <v>16</v>
      </c>
      <c r="B18" s="4" t="s">
        <v>166</v>
      </c>
      <c r="C18" s="4" t="s">
        <v>35</v>
      </c>
      <c r="D18" s="4" t="s">
        <v>53</v>
      </c>
      <c r="E18" s="4" t="s">
        <v>53</v>
      </c>
      <c r="F18" s="4" t="s">
        <v>81</v>
      </c>
      <c r="G18" s="4" t="s">
        <v>95</v>
      </c>
      <c r="H18" s="4" t="s">
        <v>106</v>
      </c>
      <c r="I18" s="4" t="s">
        <v>115</v>
      </c>
      <c r="J18" s="4" t="s">
        <v>125</v>
      </c>
      <c r="K18" s="4" t="s">
        <v>133</v>
      </c>
      <c r="L18" s="4" t="s">
        <v>142</v>
      </c>
      <c r="M18" s="4" t="s">
        <v>53</v>
      </c>
      <c r="N18" s="4" t="s">
        <v>69</v>
      </c>
      <c r="O18" s="4" t="s">
        <v>160</v>
      </c>
      <c r="P18" s="4" t="s">
        <v>162</v>
      </c>
      <c r="Q18" s="4" t="s">
        <v>21</v>
      </c>
      <c r="R18" s="4" t="s">
        <v>51</v>
      </c>
      <c r="S18" s="4" t="s">
        <v>167</v>
      </c>
      <c r="T18" s="9" t="s">
        <v>168</v>
      </c>
      <c r="U18" s="4" t="s">
        <v>169</v>
      </c>
      <c r="W18">
        <v>15</v>
      </c>
      <c r="X18">
        <f t="shared" si="0"/>
        <v>16</v>
      </c>
      <c r="Y18" t="str" cm="1">
        <f t="array" aca="1" ref="Y18" ca="1">INDIRECT(VLOOKUP(X18,$AC$3:$AD$22,2,0)&amp;VLOOKUP(X17,$AE$3:$AF$22,2,0))</f>
        <v>16.7082</v>
      </c>
      <c r="Z18">
        <f t="shared" ca="1" si="1"/>
        <v>471.7543</v>
      </c>
      <c r="AC18">
        <v>16</v>
      </c>
      <c r="AD18" t="s">
        <v>210</v>
      </c>
      <c r="AE18">
        <v>16</v>
      </c>
      <c r="AF18">
        <v>18</v>
      </c>
    </row>
    <row r="19" spans="1:32" x14ac:dyDescent="0.3">
      <c r="A19" s="3">
        <v>17</v>
      </c>
      <c r="B19" s="4" t="s">
        <v>170</v>
      </c>
      <c r="C19" s="4" t="s">
        <v>36</v>
      </c>
      <c r="D19" s="4" t="s">
        <v>54</v>
      </c>
      <c r="E19" s="4" t="s">
        <v>67</v>
      </c>
      <c r="F19" s="4" t="s">
        <v>82</v>
      </c>
      <c r="G19" s="4" t="s">
        <v>96</v>
      </c>
      <c r="H19" s="4" t="s">
        <v>38</v>
      </c>
      <c r="I19" s="4" t="s">
        <v>116</v>
      </c>
      <c r="J19" s="4" t="s">
        <v>3</v>
      </c>
      <c r="K19" s="4" t="s">
        <v>134</v>
      </c>
      <c r="L19" s="4" t="s">
        <v>143</v>
      </c>
      <c r="M19" s="4" t="s">
        <v>149</v>
      </c>
      <c r="N19" s="4" t="s">
        <v>154</v>
      </c>
      <c r="O19" s="4" t="s">
        <v>53</v>
      </c>
      <c r="P19" s="4" t="s">
        <v>163</v>
      </c>
      <c r="Q19" s="4" t="s">
        <v>51</v>
      </c>
      <c r="R19" s="4" t="s">
        <v>21</v>
      </c>
      <c r="S19" s="4" t="s">
        <v>171</v>
      </c>
      <c r="T19" s="4" t="s">
        <v>104</v>
      </c>
      <c r="U19" s="4" t="s">
        <v>172</v>
      </c>
      <c r="W19">
        <v>12</v>
      </c>
      <c r="X19">
        <f t="shared" si="0"/>
        <v>13</v>
      </c>
      <c r="Y19" t="str" cm="1">
        <f t="array" aca="1" ref="Y19" ca="1">INDIRECT(VLOOKUP(X19,$AC$3:$AD$22,2,0)&amp;VLOOKUP(X18,$AE$3:$AF$22,2,0))</f>
        <v>26.2788</v>
      </c>
      <c r="Z19">
        <f t="shared" ca="1" si="1"/>
        <v>498.03309999999999</v>
      </c>
      <c r="AC19">
        <v>17</v>
      </c>
      <c r="AD19" t="s">
        <v>211</v>
      </c>
      <c r="AE19">
        <v>17</v>
      </c>
      <c r="AF19">
        <v>19</v>
      </c>
    </row>
    <row r="20" spans="1:32" x14ac:dyDescent="0.3">
      <c r="A20" s="3">
        <v>18</v>
      </c>
      <c r="B20" s="4" t="s">
        <v>173</v>
      </c>
      <c r="C20" s="4" t="s">
        <v>37</v>
      </c>
      <c r="D20" s="4" t="s">
        <v>55</v>
      </c>
      <c r="E20" s="4" t="s">
        <v>68</v>
      </c>
      <c r="F20" s="4" t="s">
        <v>83</v>
      </c>
      <c r="G20" s="4" t="s">
        <v>97</v>
      </c>
      <c r="H20" s="4" t="s">
        <v>107</v>
      </c>
      <c r="I20" s="4" t="s">
        <v>117</v>
      </c>
      <c r="J20" s="4" t="s">
        <v>126</v>
      </c>
      <c r="K20" s="4" t="s">
        <v>135</v>
      </c>
      <c r="L20" s="4" t="s">
        <v>144</v>
      </c>
      <c r="M20" s="4" t="s">
        <v>150</v>
      </c>
      <c r="N20" s="4" t="s">
        <v>155</v>
      </c>
      <c r="O20" s="4" t="s">
        <v>150</v>
      </c>
      <c r="P20" s="4" t="s">
        <v>164</v>
      </c>
      <c r="Q20" s="4" t="s">
        <v>167</v>
      </c>
      <c r="R20" s="4" t="s">
        <v>171</v>
      </c>
      <c r="S20" s="4" t="s">
        <v>21</v>
      </c>
      <c r="T20" s="4" t="s">
        <v>99</v>
      </c>
      <c r="U20" s="4" t="s">
        <v>174</v>
      </c>
      <c r="W20">
        <v>10</v>
      </c>
      <c r="X20">
        <f t="shared" si="0"/>
        <v>11</v>
      </c>
      <c r="Y20" t="str" cm="1">
        <f t="array" aca="1" ref="Y20" ca="1">INDIRECT(VLOOKUP(X20,$AC$3:$AD$22,2,0)&amp;VLOOKUP(X19,$AE$3:$AF$22,2,0))</f>
        <v>27.6918</v>
      </c>
      <c r="Z20">
        <f t="shared" ca="1" si="1"/>
        <v>525.72489999999993</v>
      </c>
      <c r="AC20">
        <v>18</v>
      </c>
      <c r="AD20" t="s">
        <v>212</v>
      </c>
      <c r="AE20">
        <v>18</v>
      </c>
      <c r="AF20">
        <v>20</v>
      </c>
    </row>
    <row r="21" spans="1:32" x14ac:dyDescent="0.3">
      <c r="A21" s="3">
        <v>19</v>
      </c>
      <c r="B21" s="4" t="s">
        <v>175</v>
      </c>
      <c r="C21" s="4" t="s">
        <v>38</v>
      </c>
      <c r="D21" s="4" t="s">
        <v>56</v>
      </c>
      <c r="E21" s="4" t="s">
        <v>69</v>
      </c>
      <c r="F21" s="4" t="s">
        <v>84</v>
      </c>
      <c r="G21" s="4" t="s">
        <v>98</v>
      </c>
      <c r="H21" s="4" t="s">
        <v>108</v>
      </c>
      <c r="I21" s="4" t="s">
        <v>118</v>
      </c>
      <c r="J21" s="4" t="s">
        <v>127</v>
      </c>
      <c r="K21" s="4" t="s">
        <v>136</v>
      </c>
      <c r="L21" s="4" t="s">
        <v>145</v>
      </c>
      <c r="M21" s="4" t="s">
        <v>151</v>
      </c>
      <c r="N21" s="4" t="s">
        <v>156</v>
      </c>
      <c r="O21" s="4" t="s">
        <v>161</v>
      </c>
      <c r="P21" s="4" t="s">
        <v>156</v>
      </c>
      <c r="Q21" s="4" t="s">
        <v>168</v>
      </c>
      <c r="R21" s="4" t="s">
        <v>104</v>
      </c>
      <c r="S21" s="4" t="s">
        <v>99</v>
      </c>
      <c r="T21" s="4" t="s">
        <v>21</v>
      </c>
      <c r="U21" s="4" t="s">
        <v>176</v>
      </c>
      <c r="W21">
        <v>19</v>
      </c>
      <c r="X21">
        <f t="shared" si="0"/>
        <v>20</v>
      </c>
      <c r="Y21" t="str" cm="1">
        <f t="array" aca="1" ref="Y21" ca="1">INDIRECT(VLOOKUP(X21,$AC$3:$AD$22,2,0)&amp;VLOOKUP(X20,$AE$3:$AF$22,2,0))</f>
        <v>33.7065</v>
      </c>
      <c r="Z21">
        <f t="shared" ca="1" si="1"/>
        <v>559.43139999999994</v>
      </c>
      <c r="AC21">
        <v>19</v>
      </c>
      <c r="AD21" t="s">
        <v>213</v>
      </c>
      <c r="AE21">
        <v>19</v>
      </c>
      <c r="AF21">
        <v>21</v>
      </c>
    </row>
    <row r="22" spans="1:32" x14ac:dyDescent="0.3">
      <c r="A22" s="3">
        <v>20</v>
      </c>
      <c r="B22" s="4" t="s">
        <v>177</v>
      </c>
      <c r="C22" s="4" t="s">
        <v>39</v>
      </c>
      <c r="D22" s="4" t="s">
        <v>57</v>
      </c>
      <c r="E22" s="4" t="s">
        <v>70</v>
      </c>
      <c r="F22" s="4" t="s">
        <v>85</v>
      </c>
      <c r="G22" s="4" t="s">
        <v>99</v>
      </c>
      <c r="H22" s="4" t="s">
        <v>109</v>
      </c>
      <c r="I22" s="4" t="s">
        <v>52</v>
      </c>
      <c r="J22" s="4" t="s">
        <v>128</v>
      </c>
      <c r="K22" s="4" t="s">
        <v>137</v>
      </c>
      <c r="L22" s="4" t="s">
        <v>146</v>
      </c>
      <c r="M22" s="4" t="s">
        <v>152</v>
      </c>
      <c r="N22" s="4" t="s">
        <v>157</v>
      </c>
      <c r="O22" s="4" t="s">
        <v>63</v>
      </c>
      <c r="P22" s="4" t="s">
        <v>165</v>
      </c>
      <c r="Q22" s="4" t="s">
        <v>169</v>
      </c>
      <c r="R22" s="4" t="s">
        <v>172</v>
      </c>
      <c r="S22" s="4" t="s">
        <v>174</v>
      </c>
      <c r="T22" s="10" t="s">
        <v>176</v>
      </c>
      <c r="U22" s="4" t="s">
        <v>21</v>
      </c>
      <c r="W22">
        <v>8</v>
      </c>
      <c r="X22">
        <f t="shared" si="0"/>
        <v>9</v>
      </c>
      <c r="Y22" t="str" cm="1">
        <f t="array" aca="1" ref="Y22" ca="1">INDIRECT(VLOOKUP(X22,$AC$3:$AD$22,2,0)&amp;VLOOKUP(X21,$AE$3:$AF$22,2,0))</f>
        <v>37.7308</v>
      </c>
      <c r="Z22">
        <f t="shared" ca="1" si="1"/>
        <v>597.16219999999998</v>
      </c>
      <c r="AC22">
        <v>20</v>
      </c>
      <c r="AD22" t="s">
        <v>214</v>
      </c>
      <c r="AE22">
        <v>20</v>
      </c>
      <c r="AF22">
        <v>22</v>
      </c>
    </row>
    <row r="23" spans="1:3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>
        <f>X3</f>
        <v>14</v>
      </c>
      <c r="Y23" t="str" cm="1">
        <f t="array" aca="1" ref="Y23" ca="1">INDIRECT(VLOOKUP(X23,$AC$3:$AD$22,2,0)&amp;VLOOKUP(X22,$AE$3:$AF$22,2,0))</f>
        <v>37.4591</v>
      </c>
      <c r="Z23">
        <f t="shared" ca="1" si="1"/>
        <v>634.62130000000002</v>
      </c>
    </row>
    <row r="24" spans="1:32" x14ac:dyDescent="0.3">
      <c r="A24" t="s">
        <v>191</v>
      </c>
      <c r="B24" s="1" t="s">
        <v>189</v>
      </c>
      <c r="C24" s="1" t="s">
        <v>190</v>
      </c>
      <c r="D24" s="1" t="s">
        <v>178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32" x14ac:dyDescent="0.3">
      <c r="A25" s="3">
        <v>1</v>
      </c>
      <c r="B25" s="8">
        <v>0</v>
      </c>
      <c r="C25" s="8">
        <v>960</v>
      </c>
      <c r="D25" s="12"/>
      <c r="K25" s="14" t="s">
        <v>179</v>
      </c>
    </row>
    <row r="26" spans="1:32" x14ac:dyDescent="0.3">
      <c r="A26" s="3">
        <v>15</v>
      </c>
      <c r="B26" s="7">
        <v>11</v>
      </c>
      <c r="C26" s="7">
        <v>131</v>
      </c>
      <c r="D26" s="12" t="str">
        <f>P3</f>
        <v>11.1803</v>
      </c>
      <c r="E26" s="1">
        <f>D25+D26</f>
        <v>11.180300000000001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  <c r="Q26" t="s">
        <v>185</v>
      </c>
      <c r="R26" t="s">
        <v>186</v>
      </c>
    </row>
    <row r="27" spans="1:32" x14ac:dyDescent="0.3">
      <c r="A27" s="3">
        <v>14</v>
      </c>
      <c r="B27">
        <v>39</v>
      </c>
      <c r="C27">
        <v>159</v>
      </c>
      <c r="D27" s="1" t="str">
        <f>O17</f>
        <v>46.0555</v>
      </c>
      <c r="E27" s="1">
        <f t="shared" ref="E27:E44" si="2">D26+D27</f>
        <v>57.235800000000005</v>
      </c>
      <c r="L27">
        <v>1</v>
      </c>
      <c r="M27">
        <v>15</v>
      </c>
      <c r="N27" s="15">
        <v>11.180300000000001</v>
      </c>
      <c r="O27" s="15">
        <v>11.180300000000001</v>
      </c>
      <c r="P27">
        <v>0</v>
      </c>
      <c r="Q27">
        <v>90</v>
      </c>
      <c r="R27" t="s">
        <v>187</v>
      </c>
    </row>
    <row r="28" spans="1:32" x14ac:dyDescent="0.3">
      <c r="A28" s="3">
        <v>10</v>
      </c>
      <c r="B28">
        <v>80</v>
      </c>
      <c r="C28">
        <v>200</v>
      </c>
      <c r="D28" s="1" t="str">
        <f>K16</f>
        <v>30.6155</v>
      </c>
      <c r="E28" s="13">
        <f t="shared" si="2"/>
        <v>76.671000000000006</v>
      </c>
      <c r="F28" s="1">
        <f>B28-E28</f>
        <v>3.3289999999999935</v>
      </c>
      <c r="L28">
        <v>15</v>
      </c>
      <c r="M28">
        <v>16</v>
      </c>
      <c r="N28">
        <v>16.708200000000001</v>
      </c>
      <c r="O28" s="15">
        <f>O27+N28</f>
        <v>27.888500000000001</v>
      </c>
      <c r="P28">
        <v>11</v>
      </c>
      <c r="Q28">
        <v>131</v>
      </c>
      <c r="R28" t="s">
        <v>187</v>
      </c>
    </row>
    <row r="29" spans="1:32" x14ac:dyDescent="0.3">
      <c r="A29" s="3">
        <v>19</v>
      </c>
      <c r="B29">
        <v>105</v>
      </c>
      <c r="C29">
        <v>225</v>
      </c>
      <c r="D29" s="1" t="str">
        <f>T12</f>
        <v>58.3735</v>
      </c>
      <c r="E29" s="1">
        <f t="shared" si="2"/>
        <v>88.989000000000004</v>
      </c>
      <c r="F29" s="1">
        <f>B29-E29</f>
        <v>16.010999999999996</v>
      </c>
      <c r="L29">
        <v>16</v>
      </c>
      <c r="M29">
        <v>19</v>
      </c>
      <c r="N29">
        <v>17.211099999999998</v>
      </c>
      <c r="O29" s="15">
        <f>O28+N29</f>
        <v>45.099599999999995</v>
      </c>
      <c r="P29">
        <v>566</v>
      </c>
      <c r="Q29">
        <v>686</v>
      </c>
      <c r="R29" s="16" t="s">
        <v>188</v>
      </c>
    </row>
    <row r="30" spans="1:32" x14ac:dyDescent="0.3">
      <c r="A30" s="3">
        <v>5</v>
      </c>
      <c r="B30">
        <v>146</v>
      </c>
      <c r="C30">
        <v>266</v>
      </c>
      <c r="E30" s="1">
        <f t="shared" si="2"/>
        <v>58.3735</v>
      </c>
    </row>
    <row r="31" spans="1:32" x14ac:dyDescent="0.3">
      <c r="A31" s="3">
        <v>6</v>
      </c>
      <c r="B31">
        <v>149</v>
      </c>
      <c r="C31">
        <v>269</v>
      </c>
      <c r="E31" s="1">
        <f t="shared" si="2"/>
        <v>0</v>
      </c>
    </row>
    <row r="32" spans="1:32" x14ac:dyDescent="0.3">
      <c r="A32" s="3">
        <v>9</v>
      </c>
      <c r="B32">
        <v>165</v>
      </c>
      <c r="C32">
        <v>285</v>
      </c>
      <c r="E32" s="1">
        <f t="shared" si="2"/>
        <v>0</v>
      </c>
    </row>
    <row r="33" spans="1:5" x14ac:dyDescent="0.3">
      <c r="A33" s="3">
        <v>7</v>
      </c>
      <c r="B33">
        <v>194</v>
      </c>
      <c r="C33">
        <v>314</v>
      </c>
      <c r="E33" s="1">
        <f t="shared" si="2"/>
        <v>0</v>
      </c>
    </row>
    <row r="34" spans="1:5" x14ac:dyDescent="0.3">
      <c r="A34" s="3">
        <v>8</v>
      </c>
      <c r="B34">
        <v>246</v>
      </c>
      <c r="C34">
        <v>366</v>
      </c>
      <c r="E34" s="1">
        <f t="shared" si="2"/>
        <v>0</v>
      </c>
    </row>
    <row r="35" spans="1:5" x14ac:dyDescent="0.3">
      <c r="A35" s="3">
        <v>17</v>
      </c>
      <c r="B35">
        <v>268</v>
      </c>
      <c r="C35">
        <v>388</v>
      </c>
      <c r="E35" s="1">
        <f t="shared" si="2"/>
        <v>0</v>
      </c>
    </row>
    <row r="36" spans="1:5" x14ac:dyDescent="0.3">
      <c r="A36" s="3">
        <v>18</v>
      </c>
      <c r="B36">
        <v>268</v>
      </c>
      <c r="C36">
        <v>388</v>
      </c>
      <c r="E36" s="1">
        <f t="shared" si="2"/>
        <v>0</v>
      </c>
    </row>
    <row r="37" spans="1:5" x14ac:dyDescent="0.3">
      <c r="A37" s="3">
        <v>12</v>
      </c>
      <c r="B37">
        <v>326</v>
      </c>
      <c r="C37">
        <v>446</v>
      </c>
      <c r="E37" s="1">
        <f t="shared" si="2"/>
        <v>0</v>
      </c>
    </row>
    <row r="38" spans="1:5" x14ac:dyDescent="0.3">
      <c r="A38" s="3">
        <v>2</v>
      </c>
      <c r="B38">
        <v>335</v>
      </c>
      <c r="C38">
        <v>455</v>
      </c>
      <c r="E38" s="1">
        <f t="shared" si="2"/>
        <v>0</v>
      </c>
    </row>
    <row r="39" spans="1:5" x14ac:dyDescent="0.3">
      <c r="A39" s="3">
        <v>20</v>
      </c>
      <c r="B39">
        <v>344</v>
      </c>
      <c r="C39">
        <v>464</v>
      </c>
      <c r="E39" s="1">
        <f t="shared" si="2"/>
        <v>0</v>
      </c>
    </row>
    <row r="40" spans="1:5" x14ac:dyDescent="0.3">
      <c r="A40" s="3">
        <v>4</v>
      </c>
      <c r="B40">
        <v>375</v>
      </c>
      <c r="C40">
        <v>495</v>
      </c>
      <c r="E40" s="1">
        <f t="shared" si="2"/>
        <v>0</v>
      </c>
    </row>
    <row r="41" spans="1:5" x14ac:dyDescent="0.3">
      <c r="A41" s="3">
        <v>13</v>
      </c>
      <c r="B41">
        <v>397</v>
      </c>
      <c r="C41">
        <v>517</v>
      </c>
      <c r="E41" s="1">
        <f t="shared" si="2"/>
        <v>0</v>
      </c>
    </row>
    <row r="42" spans="1:5" x14ac:dyDescent="0.3">
      <c r="A42" s="3">
        <v>11</v>
      </c>
      <c r="B42">
        <v>440</v>
      </c>
      <c r="C42">
        <v>560</v>
      </c>
      <c r="E42" s="1">
        <f t="shared" si="2"/>
        <v>0</v>
      </c>
    </row>
    <row r="43" spans="1:5" x14ac:dyDescent="0.3">
      <c r="A43" s="3">
        <v>3</v>
      </c>
      <c r="B43">
        <v>537</v>
      </c>
      <c r="C43">
        <v>657</v>
      </c>
      <c r="E43" s="1">
        <f t="shared" si="2"/>
        <v>0</v>
      </c>
    </row>
    <row r="44" spans="1:5" x14ac:dyDescent="0.3">
      <c r="A44" s="3">
        <v>16</v>
      </c>
      <c r="B44" s="11">
        <v>566</v>
      </c>
      <c r="C44" s="11">
        <v>686</v>
      </c>
      <c r="D44" s="13">
        <f>D43+T22</f>
        <v>37.2029</v>
      </c>
      <c r="E44" s="1">
        <f t="shared" si="2"/>
        <v>37.2029</v>
      </c>
    </row>
  </sheetData>
  <autoFilter ref="A24:D44" xr:uid="{64AE0E48-8F58-4EC9-A606-0C671592E582}">
    <sortState xmlns:xlrd2="http://schemas.microsoft.com/office/spreadsheetml/2017/richdata2" ref="A25:D44">
      <sortCondition ref="B24:B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ian.martinezrey</dc:creator>
  <cp:lastModifiedBy>ian.martinezrey</cp:lastModifiedBy>
  <dcterms:created xsi:type="dcterms:W3CDTF">2021-02-25T21:45:07Z</dcterms:created>
  <dcterms:modified xsi:type="dcterms:W3CDTF">2021-03-04T01:09:27Z</dcterms:modified>
</cp:coreProperties>
</file>