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Ian\Clients\EricNeilson\Caribou_LandTrendR_R\"/>
    </mc:Choice>
  </mc:AlternateContent>
  <xr:revisionPtr revIDLastSave="0" documentId="13_ncr:1_{D345DA43-8F17-4C3D-AFFF-90FD0E262BC5}" xr6:coauthVersionLast="47" xr6:coauthVersionMax="47" xr10:uidLastSave="{00000000-0000-0000-0000-000000000000}"/>
  <bookViews>
    <workbookView xWindow="2295" yWindow="2295" windowWidth="21600" windowHeight="11505" activeTab="2" xr2:uid="{00000000-000D-0000-FFFF-FFFF00000000}"/>
  </bookViews>
  <sheets>
    <sheet name="Caribou_DemographicData_March 2" sheetId="1" r:id="rId1"/>
    <sheet name="New Literature Review" sheetId="2" r:id="rId2"/>
    <sheet name="Caribou range polygons" sheetId="3" r:id="rId3"/>
    <sheet name="Lit review notes " sheetId="4" r:id="rId4"/>
  </sheets>
  <definedNames>
    <definedName name="_xlnm._FilterDatabase" localSheetId="1" hidden="1">'New Literature Review'!$A$1:$N$114</definedName>
    <definedName name="Z_DDF332C4_B375_45B2_87DF_0444D13E4F0C_.wvu.FilterData" localSheetId="1" hidden="1">'New Literature Review'!$A$1:$N$91</definedName>
  </definedNames>
  <calcPr calcId="191029"/>
  <customWorkbookViews>
    <customWorkbookView name="Filter 1" guid="{DDF332C4-B375-45B2-87DF-0444D13E4F0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3" l="1"/>
  <c r="K29" i="3"/>
  <c r="I27" i="3" l="1"/>
  <c r="K27" i="3"/>
  <c r="K11" i="3" l="1"/>
  <c r="K10" i="3"/>
  <c r="K9" i="3"/>
  <c r="K8" i="3"/>
  <c r="K7" i="3"/>
  <c r="K6" i="3"/>
  <c r="K5" i="3"/>
  <c r="K4" i="3"/>
  <c r="K3" i="3"/>
  <c r="K2" i="3"/>
</calcChain>
</file>

<file path=xl/sharedStrings.xml><?xml version="1.0" encoding="utf-8"?>
<sst xmlns="http://schemas.openxmlformats.org/spreadsheetml/2006/main" count="3590" uniqueCount="1607">
  <si>
    <t>Doc_ID</t>
  </si>
  <si>
    <t>Species/subspecies</t>
  </si>
  <si>
    <t>Ecotype/Herd</t>
  </si>
  <si>
    <t>Author</t>
  </si>
  <si>
    <t>year</t>
  </si>
  <si>
    <t>Publication_Type</t>
  </si>
  <si>
    <t>Topic</t>
  </si>
  <si>
    <t>Related_Topic</t>
  </si>
  <si>
    <t>Title</t>
  </si>
  <si>
    <t>Locality</t>
  </si>
  <si>
    <t>Region</t>
  </si>
  <si>
    <t>Province</t>
  </si>
  <si>
    <t>Telemetry Data</t>
  </si>
  <si>
    <t>Method</t>
  </si>
  <si>
    <t>Sampled Years</t>
  </si>
  <si>
    <t>Analysis</t>
  </si>
  <si>
    <t>URL</t>
  </si>
  <si>
    <t>DOI</t>
  </si>
  <si>
    <t>Cite</t>
  </si>
  <si>
    <t>Corresponding_Author</t>
  </si>
  <si>
    <t>Library_Portal</t>
  </si>
  <si>
    <t>Source</t>
  </si>
  <si>
    <t>Publication Title</t>
  </si>
  <si>
    <t>Publication_Abbrev</t>
  </si>
  <si>
    <t>Publisher</t>
  </si>
  <si>
    <t>ISNN</t>
  </si>
  <si>
    <t>Copyright</t>
  </si>
  <si>
    <t>Query / Element</t>
  </si>
  <si>
    <t>Remarks</t>
  </si>
  <si>
    <t>Woodland</t>
  </si>
  <si>
    <t>Mountain</t>
  </si>
  <si>
    <t>Apps et al.</t>
  </si>
  <si>
    <t>Journal article</t>
  </si>
  <si>
    <t>Population Dynamics</t>
  </si>
  <si>
    <t>Population dynamics</t>
  </si>
  <si>
    <t>Spatial factors related to mortality and population decline of endangered mountain caribou</t>
  </si>
  <si>
    <t>Multiple</t>
  </si>
  <si>
    <t>Southeast British Coulmbia</t>
  </si>
  <si>
    <t>BC</t>
  </si>
  <si>
    <t>Y</t>
  </si>
  <si>
    <t>VHF_GPS radiocollar</t>
  </si>
  <si>
    <t>22 years</t>
  </si>
  <si>
    <t>GLM (Generalized Linear Models)</t>
  </si>
  <si>
    <t>https://wildlife.onlinelibrary.wiley.com/doi/full/10.1002/jwmg.601</t>
  </si>
  <si>
    <t xml:space="preserve">
10.1002/jwmg.601</t>
  </si>
  <si>
    <t>Apps, C.D., Mclellan, B.N., Kinley, T.A., Serrouya, R., Seip, D.R., &amp; Wittmer, H.U. 2013. Spatial factors related to mortality and population decline of endangered mountain caribou. Jour. Wild. Mgmt., 77: 1409-1419. https://doi.org/10.1002/jwmg.601</t>
  </si>
  <si>
    <t>clayton.apps@telus.net</t>
  </si>
  <si>
    <t>Scopus</t>
  </si>
  <si>
    <t>Journal of Wildlife Management</t>
  </si>
  <si>
    <t>J Wildlife Manage</t>
  </si>
  <si>
    <t>0022-541X</t>
  </si>
  <si>
    <t>© The Wildlife Society, 2013</t>
  </si>
  <si>
    <t>Population dynamics AND caribou</t>
  </si>
  <si>
    <t>Mortality Risk Assessments</t>
  </si>
  <si>
    <t>Boreal</t>
  </si>
  <si>
    <t>Armstrong</t>
  </si>
  <si>
    <t>Disturbances</t>
  </si>
  <si>
    <t>Forest harvesting</t>
  </si>
  <si>
    <t>Integration of woodland caribou habitat management and forest management in northern Ontario—current status and issues</t>
  </si>
  <si>
    <t>Provincial FMU</t>
  </si>
  <si>
    <t>Northern Ontario</t>
  </si>
  <si>
    <t>ON</t>
  </si>
  <si>
    <t>N</t>
  </si>
  <si>
    <t>Habitat status and management</t>
  </si>
  <si>
    <t>Qualitative analysis, demographic parameters</t>
  </si>
  <si>
    <t>https://septentrio.uit.no/index.php/rangifer/article/view/1559</t>
  </si>
  <si>
    <t>10.7557/2.18.5.1559</t>
  </si>
  <si>
    <t>Armstrong, T. (E.R). 1998. Integration of woodland caribou habitat management and forest management in northern Ontario - current status and issues. Rangifer, 18(5), 221-230. https://doi.org/10.7557/2.18.5.1559</t>
  </si>
  <si>
    <t>armstrte@epo.gov.on.ca</t>
  </si>
  <si>
    <t>Google</t>
  </si>
  <si>
    <t>Septentrio</t>
  </si>
  <si>
    <t>Rangifer</t>
  </si>
  <si>
    <t>Swedish University of Agricultural Sciences</t>
  </si>
  <si>
    <t>1890-6729</t>
  </si>
  <si>
    <t>© 2015 Ted (E.R) Armstrong</t>
  </si>
  <si>
    <t>Cited by others</t>
  </si>
  <si>
    <t>Caribou habitat management strategy to ensure woodland caribou occupancy  of currently occupied range in northwestern Ontario.</t>
  </si>
  <si>
    <t>Arsenault</t>
  </si>
  <si>
    <t>Report</t>
  </si>
  <si>
    <t>Management &amp; conservation</t>
  </si>
  <si>
    <t>Recommendations and Proposed Contributions Towards a Caribou Conservation Plan: Pasquia-Bog Boreal Caribou Population</t>
  </si>
  <si>
    <t>southern extent of caribou range on the Boreal Plain in Canada (Environment Canada 2012)</t>
  </si>
  <si>
    <t>Saskatchewan-Manitoba provincial boundary</t>
  </si>
  <si>
    <t>SK,MB</t>
  </si>
  <si>
    <t>N/A</t>
  </si>
  <si>
    <t>Descriptive / data compilation</t>
  </si>
  <si>
    <t>Arsenault, AA. 2014. Recommendations and proposed contributions towards a caribou conservation plan: Pasquia-Bog boreal caribou population. AMEC Environment &amp; Infrastructure, SX04213_F3098</t>
  </si>
  <si>
    <t>Al.Arsenault@amec.com</t>
  </si>
  <si>
    <t>Google Scholar</t>
  </si>
  <si>
    <t>Canadian Boreal Forest Agreement Secretariat (CBFA) SK / Forest Products Association of Canada (FPAC)</t>
  </si>
  <si>
    <t>By author (Abrahams)</t>
  </si>
  <si>
    <t>Canadian Boreal Forest Agreement (CBFA) caribou conservation planning undertook an assessment of the Pasquia-Bog area to characterize the range.</t>
  </si>
  <si>
    <t>Bastille-Rousseau et al.</t>
  </si>
  <si>
    <t>Population decline in semi-migratory caribou (Rangifer tarandus): intrinsic or extrinsic drivers?</t>
  </si>
  <si>
    <t>Provincial</t>
  </si>
  <si>
    <t>NL</t>
  </si>
  <si>
    <t>Historical data _Air counts</t>
  </si>
  <si>
    <t>1960-2008</t>
  </si>
  <si>
    <t xml:space="preserve">Spectral analysis, nonlinear time-series modeling, pairwise correlations </t>
  </si>
  <si>
    <t>https://cdnsciencepub.com/doi/full/10.1139/cjz-2013-0154#refg58</t>
  </si>
  <si>
    <t>10.1139/cjz-2013-0154</t>
  </si>
  <si>
    <t>Bastille-Rousseau G., Schaefer J.A., Mahoney S.P., &amp; Murray D. L. 2013. Population decline in semi-migratory caribou (Rangifer tarandus): intrinsic or extrinsic drivers?. Canadian Journal of Zoology. 91(11): 820-828. https://doi.org/10.1139/cjz-2013-0154</t>
  </si>
  <si>
    <t>gbastillerousseau@hotmail.com</t>
  </si>
  <si>
    <t>Canadian Journal of Zoology</t>
  </si>
  <si>
    <t>Can. J. Zool.</t>
  </si>
  <si>
    <t>0008-4301</t>
  </si>
  <si>
    <t>©2013 Canadian Science Publishing</t>
  </si>
  <si>
    <t>Evaluating intrinsic factors affecting caribou abundance</t>
  </si>
  <si>
    <t>Beauchesne et al.</t>
  </si>
  <si>
    <t>Cumulative disturbances</t>
  </si>
  <si>
    <t>Thresholds in the capacity of boreal caribou to cope with cumulative disturbances: Evidence from space use patterns</t>
  </si>
  <si>
    <t>North of Lac Saint-Jean and Saguenay River</t>
  </si>
  <si>
    <t>South-Eastern Quebec</t>
  </si>
  <si>
    <t>QC</t>
  </si>
  <si>
    <t>GPS-collar</t>
  </si>
  <si>
    <t>2004-2010</t>
  </si>
  <si>
    <t>Generalized linear mixed models</t>
  </si>
  <si>
    <t>https://www.sciencedirect.com/science/article/pii/S0006320714001104</t>
  </si>
  <si>
    <t>10.1016/j.biocon.2014.03.002</t>
  </si>
  <si>
    <t>Beauchesne D., Jaeger J. A.G., St-Laurent M.-H. 2014. Thresholds in the capacity of boreal caribou to cope with cumulative disturbances: Evidence from space use patterns. Biological Conservation (172): 190-199</t>
  </si>
  <si>
    <t>david_beauchesne@uqar.ca</t>
  </si>
  <si>
    <t>Google Schoolar</t>
  </si>
  <si>
    <t>Biological Conservation</t>
  </si>
  <si>
    <t>Biol. Conserv.</t>
  </si>
  <si>
    <t>Science Direct</t>
  </si>
  <si>
    <t>0006-3207</t>
  </si>
  <si>
    <t>Evidence of thresholds in the capacity of female caribou to cope with cumulative disturbances</t>
  </si>
  <si>
    <t>Disentangling Woodland Caribou Movements in Response to Clearcuts and Roads across Temporal Scales</t>
  </si>
  <si>
    <t>North of the Saguenay-Lac Saint-Jean region</t>
  </si>
  <si>
    <t>Step Selection Function (conditional logistic regression), Spearman rank correlation</t>
  </si>
  <si>
    <t>https://journals.plos.org/plosone/article?id=10.1371/journal.pone.0077514</t>
  </si>
  <si>
    <t>10.1371/journal.pone.0077514</t>
  </si>
  <si>
    <t>Beauchesne D, Jaeger JA, St-Laurent M-H. 2013. Disentangling Woodland Caribou Movements in Response to Clearcuts and Roads across Temporal Scales. PLoS ONE 8(11): e77514</t>
  </si>
  <si>
    <t>PlosOne</t>
  </si>
  <si>
    <t>PloS ONE</t>
  </si>
  <si>
    <t>1932-6203</t>
  </si>
  <si>
    <t>© 2013 Beauchesne et al.</t>
  </si>
  <si>
    <t>Assesment of  fine-scale movements modification in the presence of forest management features (i.e. clearcuts and roads).</t>
  </si>
  <si>
    <t>Montane Torngat Mountains population</t>
  </si>
  <si>
    <t>Bélanger et al.</t>
  </si>
  <si>
    <t>Ungava Peninsula of eastern Québec, northern Labrador</t>
  </si>
  <si>
    <t>Northeastern Quebec and Labrador</t>
  </si>
  <si>
    <t>QC, NL</t>
  </si>
  <si>
    <t>2011-2016</t>
  </si>
  <si>
    <t>Demographic models, Resource Selection Functions (Generalized linear mixed models)</t>
  </si>
  <si>
    <t>https://wildlife.onlinelibrary.wiley.com/doi/full/10.1002/jwmg.21583</t>
  </si>
  <si>
    <t>10.1002/jwmg.21583</t>
  </si>
  <si>
    <t>Bélanger, É., Leblond, M., &amp; Côté, S. D. 2019. Habitat selection and population trends of the torngat mountains caribou herd. The Journal of Wildlife Management, 83(2), 379-392. https://doi.org/10.1002/jwmg.21583</t>
  </si>
  <si>
    <t>NRCan Library</t>
  </si>
  <si>
    <t>J WILDLIFE MANAGE</t>
  </si>
  <si>
    <t>Wiley Subscription Services, Inc</t>
  </si>
  <si>
    <t>©The Wildlife Society, 2018, Copyright 2019 Elsevier B.V., All rights reserved.</t>
  </si>
  <si>
    <t>Caribou AND disturbance AND demographics</t>
  </si>
  <si>
    <t>Seasonal habitat selection at 2 spatial scales, current and future population trends, and interactions with the neighboring Rivière?George migratory caribou herd.</t>
  </si>
  <si>
    <t>Bergerud</t>
  </si>
  <si>
    <t>Decline of caribou in North America following settlement</t>
  </si>
  <si>
    <t>Continental</t>
  </si>
  <si>
    <t>North America</t>
  </si>
  <si>
    <t>NA</t>
  </si>
  <si>
    <t>Descriptive / data compilation/ correlation</t>
  </si>
  <si>
    <t>https://www.jstor.org/stable/3800042?seq=1#metadata_info_tab_contents</t>
  </si>
  <si>
    <t>10.2307/3800042</t>
  </si>
  <si>
    <t>Bergerud A. T. 1974. Decline of caribou in North America following settlement. Journal of Wildlife Management 38: 757-770</t>
  </si>
  <si>
    <t>atbergerud@live.com (He is now retired so I amnot sure if this is still available)</t>
  </si>
  <si>
    <t>Jstor</t>
  </si>
  <si>
    <t>© 1974 Wiley</t>
  </si>
  <si>
    <t>Evaluation of hypotheses relative to caribou decline in North America.  Support increased hunting mortality and natural predation as the most reliable hypothesis. Time frame 1800s and early 1900s</t>
  </si>
  <si>
    <t>Boudreault et al.</t>
  </si>
  <si>
    <t>Do forests treated by partial cutting provide growth conditions similar to old-growth forests for epiphytic lichens?</t>
  </si>
  <si>
    <t>Northern Clay Belt, Abitibi region</t>
  </si>
  <si>
    <t>South-western Quebec</t>
  </si>
  <si>
    <t>2004-2006</t>
  </si>
  <si>
    <t>Lichen growth (ANOVA), viability analysis, 2-way ANOVA</t>
  </si>
  <si>
    <t>https://www.sciencedirect.com/science/article/pii/S0006320712005174</t>
  </si>
  <si>
    <t>10.1016/j.biocon.2012.12.019</t>
  </si>
  <si>
    <t>Boudreault, C., Coxson, D, Bergeron, Y., Stevenson, S., &amp; Bouchard, M. 2013. Do forests treated by partial cutting provide growth conditions similar to old-growth forests for epiphytic lichens? Biological Conservation (159): 458-467. ISSN 0006-3207. https://doi.org/10.1016/j.biocon.2012.12.019 (http://www.sciencedirect.com/science/article/pii/S0006320712005174)</t>
  </si>
  <si>
    <t>boudreault.catherine@courrier.uqam.ca</t>
  </si>
  <si>
    <t>ScienceDirect</t>
  </si>
  <si>
    <t>Elsevier</t>
  </si>
  <si>
    <t>© 2013 Elsevier Ltd. All rights reserved.</t>
  </si>
  <si>
    <t>Study comparing lichen growth between parcial cut and  untreated control plots (Quebec). Epiphytic lichen species are more likely to succeed if dense clumps of residual trees (canopy cover &gt; 70%) are retained in the treated stands.</t>
  </si>
  <si>
    <t>Bradshaw et al.</t>
  </si>
  <si>
    <t>Industrial</t>
  </si>
  <si>
    <t>Effects of petroleum exploration on woodland caribou in northeastern Alberta</t>
  </si>
  <si>
    <t>Northeastern Alberta</t>
  </si>
  <si>
    <t>AB</t>
  </si>
  <si>
    <t>VHF/ radio-collars</t>
  </si>
  <si>
    <t>1993-1994</t>
  </si>
  <si>
    <t>ANOVA (movement rates, displacement, habitat-patch changes, feeding proportions), General Linear Models</t>
  </si>
  <si>
    <t>https://www.jstor.org/stable/3802110</t>
  </si>
  <si>
    <t>10.2307/3802110</t>
  </si>
  <si>
    <t>Bradshaw, C.J.A., S. Boutin and D.M. Hebert. 1997. Effects of petroleum exploration on woodland caribou in northeastern Alberta. Journal of Wildlife Management 61: 1127-1133. (cited by Gordon Smith 2004)</t>
  </si>
  <si>
    <t>JStor</t>
  </si>
  <si>
    <t>© 1997Wiley</t>
  </si>
  <si>
    <t>Noise disturbance and caribou's rate movement, displacement, proportion of feeding time, and habitat patch change.</t>
  </si>
  <si>
    <t>Brown &amp; Theberge</t>
  </si>
  <si>
    <t>The effect of extreme snow cover on feeding-site selection by woodland caribou</t>
  </si>
  <si>
    <t>West of Goose Bay, Red Wine Mountains Region</t>
  </si>
  <si>
    <t>Central Labrador</t>
  </si>
  <si>
    <t>Snow conditions in feeding areas</t>
  </si>
  <si>
    <t>1982-1984</t>
  </si>
  <si>
    <t>Parametric statistics</t>
  </si>
  <si>
    <t>https://www.jstor.org/stable/3808916?pq-origsite=summon&amp;seq=7#metadata_info_tab_contents</t>
  </si>
  <si>
    <t>10.2307/3808916</t>
  </si>
  <si>
    <t>Brown, W. K., and J.B. Theberge. 1990. The effect of extreme snow cover on feeding-site selection by woodland caribou. Journal of Wildlife Management 54:161-168</t>
  </si>
  <si>
    <t>© 1990 The Wildlife Society, Copyright 2018 Elsevier B.V., All rights reserved., 1991 INIST-CNRS</t>
  </si>
  <si>
    <t>Influence of Snowcover depth and hardness on the distribution and use of feeding sites by caribou</t>
  </si>
  <si>
    <t>Brown et al.</t>
  </si>
  <si>
    <t>Seasonal home range</t>
  </si>
  <si>
    <t>Range size and seasonal movement for female woodland caribou in the boreal forest of northeastern Ontario</t>
  </si>
  <si>
    <t>Southern section of the James Bay lowlands</t>
  </si>
  <si>
    <t>Northestern Ontario</t>
  </si>
  <si>
    <t>VHF/satellite radio-collars</t>
  </si>
  <si>
    <t>1998-2001</t>
  </si>
  <si>
    <t>Fixed Kernel method, ANOVA</t>
  </si>
  <si>
    <t>https://septentrio.uit.no/index.php/rangifer/article/view/1706</t>
  </si>
  <si>
    <t>10.7557/2.23.5.1706</t>
  </si>
  <si>
    <t>Brown, G. S., Mallory, F. F., &amp; Rettie, J. (2003). Range size and seasonal movement for female woodland caribou in the boreal forest of northeastern Ontario. Rangifer, 23(5), 227-233. https://doi.org/10.7557/2.23.5.1706</t>
  </si>
  <si>
    <t>gbrown@nickel.laurentian.ca</t>
  </si>
  <si>
    <t>0801-6399</t>
  </si>
  <si>
    <t>© 2015 Glen S. Brown, Frank F. Mallory, James Rettie</t>
  </si>
  <si>
    <t>Annual  and  seasonal  ranges were  calculated using satellite  telemetry  data  col-lected  for  30  female  caribou  between  1998  and  2001.</t>
  </si>
  <si>
    <t>Predicting the impacts of forest management on woodland caribou habitat suitability in black spruce boreal forest</t>
  </si>
  <si>
    <t>Moose River Management Unit (MRMU) in the Clay Belt</t>
  </si>
  <si>
    <t>Northeastern Ontario and northwestern Quebec</t>
  </si>
  <si>
    <t>ON, QC</t>
  </si>
  <si>
    <t>Satellite radio-collars</t>
  </si>
  <si>
    <t>Patchworks stochastic optimization model. Resource Selection Function, logistic regression</t>
  </si>
  <si>
    <t>https://www.sciencedirect.com/science/article/pii/S0378112707003337?via%3Dihub</t>
  </si>
  <si>
    <t>10.1016/j.foreco.2007.04.016</t>
  </si>
  <si>
    <t>Brown, G.S., W.J. Rettie, R.J. Brooks, and F.F. Mallory. 2007. Predicting the impacts of forest management on woodland caribou habitat suitability in black spruce boreal forest. Forest Ecology and Management 245:137-147.</t>
  </si>
  <si>
    <t>glen.brown@ontario.ca</t>
  </si>
  <si>
    <t>Forest Ecology and Management</t>
  </si>
  <si>
    <t>For Ecol Manag</t>
  </si>
  <si>
    <t>0378-1127</t>
  </si>
  <si>
    <t>© 2007 Elsevier B.V. All rights reserved.</t>
  </si>
  <si>
    <t>Disturbance effects AND Caribou</t>
  </si>
  <si>
    <t>Caribou occurrence in harvesting timber areas. Harvesting strategies and management targets.</t>
  </si>
  <si>
    <t>Chubbs et al.</t>
  </si>
  <si>
    <t>Responses of woodland caribou (Rangifer tarandus caribou) to clear-cutting in east-central Newfoundland</t>
  </si>
  <si>
    <t>Northwest Gander - Gull Lake region</t>
  </si>
  <si>
    <t>East-central Newfoundland</t>
  </si>
  <si>
    <t>Radiocollar</t>
  </si>
  <si>
    <t>1987-1990</t>
  </si>
  <si>
    <t>Harmonic-means center of activity,  X2 analysis and Bonferroni z-statistics (preference or avoidance of individual habitats )</t>
  </si>
  <si>
    <t>https://cdnsciencepub.com/doi/abs/10.1139/z93-070</t>
  </si>
  <si>
    <t>10.1139/z93-070</t>
  </si>
  <si>
    <t>Chubbs, T. E., L. B. Keith, S. P. Mahoney, and M. J. McGrath. 1993. Responses of woodland caribou (Rangifer tarandus caribou) to clear-cutting in east-central Newfoundland. Canadian Journal of Zoology 71: 487-493.</t>
  </si>
  <si>
    <t>Canadian Science Publishing</t>
  </si>
  <si>
    <t>©1993 Canadian Science Publishing</t>
  </si>
  <si>
    <t>Habitat use distance relative to Clear-cut areas, sex and age ratio, habitat composition</t>
  </si>
  <si>
    <t>Cumming &amp; Beange</t>
  </si>
  <si>
    <t>Dispersion and Movements of Woodland Caribou Near Lake Nipigon, Ontario</t>
  </si>
  <si>
    <t>IslandsLake Nipigon</t>
  </si>
  <si>
    <t>Tagging captures, radiotelemetry, tracks in snow</t>
  </si>
  <si>
    <t>1976-1981</t>
  </si>
  <si>
    <t>https://www.jstor.org/stable/3801634?pq-origsite=summon&amp;seq=1#metadata_info_tab_contents</t>
  </si>
  <si>
    <t>10.2307/3801634</t>
  </si>
  <si>
    <t>Cumming, H.g., &amp; Beange, D.B. 1987. Dispersion and movements of woodland caribou near lake Nipigon, Ontario. Journal of Wildlife Management 51: 69-78.</t>
  </si>
  <si>
    <t>© 1987 The Wildlife Society, Inc., Copyright 2018 Elsevier B.V., All rights reserved., 1988 INIST-CNRS</t>
  </si>
  <si>
    <t>Caribou sesonal dispersion/habitat use/movements, island use, use and size of wintering areas</t>
  </si>
  <si>
    <t>Curatalo &amp; Murphy</t>
  </si>
  <si>
    <t>The effects of pipelines, roads and traffic on the movements of caribou, Rangifer tarandus</t>
  </si>
  <si>
    <t>Prudhoe Bay and Kuparuk oil fields</t>
  </si>
  <si>
    <t>Alaska</t>
  </si>
  <si>
    <t>AK</t>
  </si>
  <si>
    <t>Direct observation_variable-power spotting scopes (3m high) and binoculars</t>
  </si>
  <si>
    <t>1981-1983</t>
  </si>
  <si>
    <t>Chi-square analysis</t>
  </si>
  <si>
    <t>https://www.biodiversitylibrary.org/item/89211#page/232/mode/1up</t>
  </si>
  <si>
    <t>Curatalo, J. A., and S. M. Murphy. 1986. The effects of pipelines, roads and traffic on the movements of caribou, Rangifer tarandus. Canadian Field Naturalist: 100: 218-224 (Available  in the Biodiversity Heritage Library) (cited by Gordon Smith 2004)</t>
  </si>
  <si>
    <t>Biodiversity Heritage Library</t>
  </si>
  <si>
    <t>Canadian Field-Naturalist</t>
  </si>
  <si>
    <t>Can. Field-Nat</t>
  </si>
  <si>
    <t>Ottawa,Ottawa Field-Naturalists' Club, Harvard University, Museum of Comparative Zoology, Ernst Mayr Library</t>
  </si>
  <si>
    <t xml:space="preserve">In copyright. Digitized with the permission of the rights holder.
</t>
  </si>
  <si>
    <t>Frequency of crossing linear features by caribou</t>
  </si>
  <si>
    <t>Dalerum et al.</t>
  </si>
  <si>
    <t>Wildfire effects on home range size and fidelity of boreal caribou in Alberta, Canada</t>
  </si>
  <si>
    <t>Caribou Mountains, East Side Athabasca River, Red Earth</t>
  </si>
  <si>
    <t>Northern Alberta</t>
  </si>
  <si>
    <t>1995-2001</t>
  </si>
  <si>
    <t>Resource Selection Function,multiple linear regression, variance analysis</t>
  </si>
  <si>
    <t>https://cdnsciencepub.com/doi/full/10.1139/z06-186</t>
  </si>
  <si>
    <t>10.1139/z06-186</t>
  </si>
  <si>
    <t>Dalerum F., Boutin S., &amp; Dunford J.S. 2007. Wildfire effects on home range size and fidelity of boreal caribou in Alberta, Canada. Canadian Journal of Zoology. 85(1): 26-32. https://doi.org/10.1139/z06-186</t>
  </si>
  <si>
    <t>(email: stan.boutin@ualberta.ca) 
(email: jdunford@gartnerlee.com)</t>
  </si>
  <si>
    <t>NRC Research Press</t>
  </si>
  <si>
    <t>© 2008 Elsevier B.V., All rights reserved., 2007 INIST-CNRS</t>
  </si>
  <si>
    <t>boreal woodland caribou AND disturbance AND demographics AND Manitoba</t>
  </si>
  <si>
    <t>Influence of wildfire in home range size (analysis of variance), Annual home ranges by the Animal Movement Extension in ArcView</t>
  </si>
  <si>
    <t>Darby &amp; Duquette</t>
  </si>
  <si>
    <t>Woodland caribou and forestry in northern Ontario, Canada</t>
  </si>
  <si>
    <t>Historical data _Air counts/Radiocollars</t>
  </si>
  <si>
    <t>1900-1985</t>
  </si>
  <si>
    <t xml:space="preserve">Seasonal range size, percentage habitat use, </t>
  </si>
  <si>
    <t>https://septentrio.uit.no/index.php/rangifer/article/view/587/557</t>
  </si>
  <si>
    <t>10.7557/2.6.2.587</t>
  </si>
  <si>
    <t>Darby W. R., and L. S. Duquette. 1986. Woodland caribou and forestry in northern Ontario, Canada. Rangifer Special Issue No. 1. pp. 87 – 93</t>
  </si>
  <si>
    <t>© 1986 W. R. Darby and L. S. Duquette</t>
  </si>
  <si>
    <t>Habitat use and range size in relation with clear-cut areas and hervasting rate since1900 to late 80's. Forestry management alternatives</t>
  </si>
  <si>
    <t>Grant's</t>
  </si>
  <si>
    <t>Central Artic Herd</t>
  </si>
  <si>
    <t>Dau &amp; Cameron</t>
  </si>
  <si>
    <t>Effects  of a road  system  on  caribou distribution during calving</t>
  </si>
  <si>
    <t>Near Milne Point</t>
  </si>
  <si>
    <t>Aerial surveys</t>
  </si>
  <si>
    <t>1981-1982</t>
  </si>
  <si>
    <t>Linear regression analysis</t>
  </si>
  <si>
    <t>https://septentrio.uit.no/index.php/rangifer/article/view/588/558</t>
  </si>
  <si>
    <t>10.7557/2.6.2.588</t>
  </si>
  <si>
    <t>Dau, J. R., and R. D. Cameron. 1986. Effects of a road system on caribou distribution during calving. Rangifer Special Issue No. 1. pp. 95-101</t>
  </si>
  <si>
    <t>1890-6730</t>
  </si>
  <si>
    <t>© 2015 J. R. Dau, R. D. Cameron</t>
  </si>
  <si>
    <t>Effects  of  the  road  system  on  the  distribution  of  maternal females caribou, local  displacement  assessments. 4 years before and 4 years after road construction.</t>
  </si>
  <si>
    <t>de Vos &amp; Peterson</t>
  </si>
  <si>
    <t>A Review of the Status of Woodland Caribou (Rangifer caribou) in Ontario</t>
  </si>
  <si>
    <t>Demographic parameters</t>
  </si>
  <si>
    <t>https://www.jstor.org/stable/1375665</t>
  </si>
  <si>
    <t>10.2307/1375665</t>
  </si>
  <si>
    <t xml:space="preserve"> de Vos, A., &amp; Peterson, R.L. 1951. A Review of the Status of Woodland Caribou (Rangifer caribou) in Ontario. Journal of Mammalogy, Vol. 32(3): 329-337</t>
  </si>
  <si>
    <t>Journal of Mammalogy</t>
  </si>
  <si>
    <t>J. Mammal</t>
  </si>
  <si>
    <t>Oxford University Press</t>
  </si>
  <si>
    <t>0022-2372 (print) 1545-1542 (web)</t>
  </si>
  <si>
    <t>© 1951 Oxford University Press</t>
  </si>
  <si>
    <t>Qualitative analysis of population for the Ontario areaCaribou populations might be estimated at between 1300 and 3000, base on data collected between 1948-1949</t>
  </si>
  <si>
    <t>DeMars et al.</t>
  </si>
  <si>
    <t>Fire/natural disturbances</t>
  </si>
  <si>
    <t>Moose, caribou, and fire: have we got it right yet?</t>
  </si>
  <si>
    <t>Northeastern British Columbia, northern Alberta, and northeastern
Saskatchewan</t>
  </si>
  <si>
    <t>AB,BC,SK</t>
  </si>
  <si>
    <t>GPS-collar (moose data)</t>
  </si>
  <si>
    <t>2012-2016</t>
  </si>
  <si>
    <t>Resource Selection Analysis (RSA), Step selection function (SSF), linear regression models</t>
  </si>
  <si>
    <t>https://cdnsciencepub.com/doi/full/10.1139/cjz-2018-0319</t>
  </si>
  <si>
    <t>10.1139/cjz-2018-0319</t>
  </si>
  <si>
    <t>DeMars, C. A., Serrouya, R., Mumma, M. A., Gillingham, M. P., McNay, R. S., &amp; Boutin, S. 2019. Moose, caribou, and fire: Have we got it right yet? Canadian Journal of Zoology, 97(10), 866-879. https://doi.org/10.1139/cjz-2018-0319</t>
  </si>
  <si>
    <t>cdemars@ualberta.ca</t>
  </si>
  <si>
    <t>CrossREf</t>
  </si>
  <si>
    <t>© 2019 NRC Research Press</t>
  </si>
  <si>
    <t>Caribou demographics AND Disturbance</t>
  </si>
  <si>
    <t>Disturbance-mediated apparent competition (DMAC) with moose</t>
  </si>
  <si>
    <t>Inferring parturition and neonate survival from movement patterns of female ungulates: A case study using woodland caribou.</t>
  </si>
  <si>
    <t>Near Fort Nelson</t>
  </si>
  <si>
    <t>Northeast British Columbia</t>
  </si>
  <si>
    <t>2004, 2011-2012</t>
  </si>
  <si>
    <t>Population?based method (PBM) and ndividual?based method (IBM) based on average movement</t>
  </si>
  <si>
    <t>https://onlinelibrary.wiley.com/doi/10.1002/ece3.785</t>
  </si>
  <si>
    <t>10.1002/ece3.785</t>
  </si>
  <si>
    <t>DeMars, C. A., Auger?Méthé, M., Schlägel, U. E., &amp; Boutin, S. 2013. Inferring parturition and neonate survival from movement patterns of female ungulates: A case study using woodland caribou. Ecology and Evolution, 3(12), 4149-4160. https://doi.org/10.1002/ece3.785</t>
  </si>
  <si>
    <t>Ecology and Evolution</t>
  </si>
  <si>
    <t>Ecol. Evol.</t>
  </si>
  <si>
    <t>Blackwell Publishing Ltd</t>
  </si>
  <si>
    <t>2045-7758</t>
  </si>
  <si>
    <t>© 2013 The Authors. published by John Wiley &amp; Sons Ltd., Copyright 2013 Elsevier B.V., All rights reserved., 2013 The Authors. Ecology and Evolution published by John Wiley &amp; Sons Ltd 2013</t>
  </si>
  <si>
    <t>Woodland Caribou AND disturbance AND demographics</t>
  </si>
  <si>
    <t xml:space="preserve">Movement?based methods for predicting parturition and rate of neonate survival, movement thresholds indicative of parturition and neonate loss from population?level data </t>
  </si>
  <si>
    <t>Dyer et al. (a)</t>
  </si>
  <si>
    <t>Quantifying barrier effects of roads and seismic lines on movements of female woodland caribou in northeastern Alberta</t>
  </si>
  <si>
    <t>Southwest corner of the Athabasca oil-sands deposits</t>
  </si>
  <si>
    <t>Crossing analysis, minimum convex polygon, density of roads</t>
  </si>
  <si>
    <t>https://cdnsciencepub.com/doi/abs/10.1139/z02-060</t>
  </si>
  <si>
    <t>10.1139/z02-060</t>
  </si>
  <si>
    <t>Dyer, S. J., J. P. O’Neill, S. M. Wasel, and S. Boutin. 2002. Quantifying barrier effects of roads and seismic lines on movements of female woodland caribou in northeastern Alberta. Canadian Journal of Zoology 80: 839 –845.</t>
  </si>
  <si>
    <t>dyersi@alpac.ca</t>
  </si>
  <si>
    <t>©  2001 The Wildlife Society, Copyright 2018 Elsevier B.V., All rights reserved.</t>
  </si>
  <si>
    <t>Disturbance effects AND boreal woodland Caribou</t>
  </si>
  <si>
    <t>Evaluating probable effects of linear developments as barriers to woodland caribou movements</t>
  </si>
  <si>
    <t>Dyer et al. (b)</t>
  </si>
  <si>
    <t>Avoidance of industrial development by woodland caribou</t>
  </si>
  <si>
    <t>AN</t>
  </si>
  <si>
    <t>Avoidance analysis</t>
  </si>
  <si>
    <t>https://www.jstor.org/stable/3803106?pq-origsite=summon&amp;seq=1#metadata_info_tab_contents</t>
  </si>
  <si>
    <t>10.2307/3803106</t>
  </si>
  <si>
    <t>Dyer, S. J., O'Neill, J. P., Wasel, S. M., &amp; Boutin, S. (2001). Avoidance of industrial development by woodland caribou. The Journal of Wildlife Management, 65(3), 531-542. https://doi.org/10.2307/3803106</t>
  </si>
  <si>
    <t>Journal of wildlife managemen</t>
  </si>
  <si>
    <t>The Wildlife Society</t>
  </si>
  <si>
    <t>© 2008 Elsevier B.V., All rights reserved., 2002 INIST-CNRS</t>
  </si>
  <si>
    <t>Avoidance effect, seasonal variation in distribution</t>
  </si>
  <si>
    <t>Edmonds</t>
  </si>
  <si>
    <t>Status of woodland caribou in western North America</t>
  </si>
  <si>
    <t>Western North America</t>
  </si>
  <si>
    <t>1970-1990</t>
  </si>
  <si>
    <t>Population estimates</t>
  </si>
  <si>
    <t>https://septentrio.uit.no/index.php/rangifer/article/view/998</t>
  </si>
  <si>
    <t>10.7557/2.11.4.998</t>
  </si>
  <si>
    <t>Edmonds, E. J. 1991. Status of woodland caribou in western North America. Rangifer, 11(4): 91-107. https://doi.org/10.7557/2.11.4.998</t>
  </si>
  <si>
    <t>Alberta Fish and Wildlife</t>
  </si>
  <si>
    <t>© 2015 E. Janet Edmonds</t>
  </si>
  <si>
    <t>Caribou numbers (population estimates) across western NA, and details about carried out research, reports and knowledge gaps. Time frame from 1970 to 1990.</t>
  </si>
  <si>
    <t>Ellington et al.</t>
  </si>
  <si>
    <t>Divergent estimates of herd-wide caribou calf survival: Ecological factors and methodological biases</t>
  </si>
  <si>
    <t>Island of Newfoundland</t>
  </si>
  <si>
    <t>y</t>
  </si>
  <si>
    <t>1979-2014</t>
  </si>
  <si>
    <t>Cox proportional hazards models, linear mixed?effects models</t>
  </si>
  <si>
    <t>https://onlinelibrary.wiley.com/doi/full/10.1002/ece3.6553</t>
  </si>
  <si>
    <t>10.1002/ece3.6553</t>
  </si>
  <si>
    <t>Ellington, EH, Lewis, KP, Koen, EL, Vander Wal, E. Divergent estimates of herd-wide caribou calf survival: Ecological factors and methodological biases. Ecol Evol. 2020; 10: 8476– 8505. https://doi.org/10.1002/ece3.6553</t>
  </si>
  <si>
    <t xml:space="preserve">e.hance.ellington@gmail.com
</t>
  </si>
  <si>
    <t>Wiley Online Library</t>
  </si>
  <si>
    <t>© 2020 The Authors. Ecology and Evolution published by John Wiley &amp; Sons Ltd.</t>
  </si>
  <si>
    <t>Cox proportional hazards models to determine bias on estimates of calf mortality risk by the date of calf collaring. Linear mixed-effects models to determine bias on estimates of C:C ratios by survey date and herd size.</t>
  </si>
  <si>
    <t>Faille et al.</t>
  </si>
  <si>
    <t>Range fidelity:The missing link between caribou decline and habitat alteration?</t>
  </si>
  <si>
    <t>Charlevoix, Saguenay-Lac-St-Jean, and Côte-Nord</t>
  </si>
  <si>
    <t>South-central Quebec</t>
  </si>
  <si>
    <t>2004-2007</t>
  </si>
  <si>
    <t>Space use and home-range fidelity analysis, generalized linear mixed models, ANOVA</t>
  </si>
  <si>
    <t>https://www.sciencedirect.com/science/article/pii/S0006320710003411</t>
  </si>
  <si>
    <t>10.1016/j.biocon.2010.08.001</t>
  </si>
  <si>
    <t>Faille, G., Dussault, C., Ouellet, J-P., Fortin, D., Courtoi, R., St-Laurent, M-H., et al. 2010. Range fidelity:The missing link between caribou decline and habitat alteration? Biological Conservation 143: 2840–2850</t>
  </si>
  <si>
    <t>christian.dussault@mrnf.gouv.qc.ca</t>
  </si>
  <si>
    <t>0006-3208</t>
  </si>
  <si>
    <t>© 2010 Elsevier Ltd. Published by Elsevier Ltd. All rights reserved.</t>
  </si>
  <si>
    <t xml:space="preserve">Modeling of home-range fidelity related to landscape disturbances, for 47 tracked adult females across three sites in Quebec. </t>
  </si>
  <si>
    <t>Fortin et al.</t>
  </si>
  <si>
    <t>Forest Harvesting</t>
  </si>
  <si>
    <t>Forest productivity mitigates human disturbance effects on late-seral prey exposed to apparent competitors and predators</t>
  </si>
  <si>
    <t>James Bay, northern Quebec</t>
  </si>
  <si>
    <t>Northeastern Canada</t>
  </si>
  <si>
    <t>2004-2014</t>
  </si>
  <si>
    <t>Mixed-effects models</t>
  </si>
  <si>
    <t>https://www.nature.com/articles/s41598-017-06672-4#citeas</t>
  </si>
  <si>
    <t>10.1038/s41598-017-06672-4</t>
  </si>
  <si>
    <t>Fortin, D., Barnier, F., Drapeau, P. et al. 2017. Forest productivity mitigates human disturbance effects on late-seral prey exposed to apparent competitors and predators. Sci Rep 7, 6370. https://doi.org/10.1038/s41598-017-06672-4</t>
  </si>
  <si>
    <t>daniel.fortin@bio.ulaval.ca</t>
  </si>
  <si>
    <t>Scientific Reports</t>
  </si>
  <si>
    <t>Nature Publishing Group</t>
  </si>
  <si>
    <t>© 2017 Elsevier B.V., All rights reserved., 2017. This work is published under http://creativecommons.org/licenses/by/4.0/ (the “License”)</t>
  </si>
  <si>
    <t>woodland caribou demographics AND Disturbance</t>
  </si>
  <si>
    <t>QC5 (Western and eastern Manicouagan),  QC6 (Nottaway,Assinca, Temiscamie),  QC3 (Pipmuacan). Influence of forest productivity on habitat disturbance levels that boreal caribou should be able to withstand (proportion of potentially productive stands, survival rate, recruiment )</t>
  </si>
  <si>
    <t>Anthropogenic disturbance</t>
  </si>
  <si>
    <t>Movement Responses of Caribou to Human-Induced Habitat Edges Lead to Their Aggregation near Anthropogenic Features</t>
  </si>
  <si>
    <t>The Cote-Nord</t>
  </si>
  <si>
    <t>Quebec</t>
  </si>
  <si>
    <t>2005-2009</t>
  </si>
  <si>
    <t>Movement model, advection-diffusion model</t>
  </si>
  <si>
    <t>https://www.jstor.org/stable/10.1086/670243?pq-origsite=summon&amp;seq=3#metadata_info_tab_contents</t>
  </si>
  <si>
    <t>10.1086/670243</t>
  </si>
  <si>
    <t>Fortin, D., Buono, P., Fortin, A., Courbin, N., Tye Gingras, C., Moorcroft, P., . . . Editor: Judith L. Bronstein. 2013. Movement Responses of Caribou to Human-Induced Habitat Edges Lead to Their Aggregation near Anthropogenic Features. The American Naturalist, 181(6), 827-836. doi:10.1086/670243</t>
  </si>
  <si>
    <t>The American Naturalist</t>
  </si>
  <si>
    <t>University of Chicago Press</t>
  </si>
  <si>
    <t>© 2013 by The University of Chicago. All rights reserved., 2013 by The University of Chicago. All rights reserved., Copyright 2014 Elsevier B.V., All rights reserved. MEDLINE® is the source for the MeSH terms of this document., 2014 INIST-CNRS</t>
  </si>
  <si>
    <t>Distance from the edge of disturbances</t>
  </si>
  <si>
    <t>Grant et al.</t>
  </si>
  <si>
    <t>Evaluating the efficacy of translocation: maintaining habitat key to long-term success for an imperiled population of an at-risk species</t>
  </si>
  <si>
    <t>Telkwa, Chase, and Wolverine woodland caribou herds</t>
  </si>
  <si>
    <t>West-central British Columbia</t>
  </si>
  <si>
    <t>1991-2012</t>
  </si>
  <si>
    <t>Andersen–Gill survival models</t>
  </si>
  <si>
    <t>https://link.springer.com/article/10.1007/s10531-019-01789-6</t>
  </si>
  <si>
    <t>10.1007/s10531-019-01789-6</t>
  </si>
  <si>
    <t>Grant, L., Johnson, C., &amp; Thiessen, C. (019. Evaluating the efficacy of translocation: Maintaining habitat key to long-term success for an imperiled population of an at-risk species. Biodiversity and Conservation, 28(10), 2727-2743. https://doi.org/10.1007/s10531-019-01789-6</t>
  </si>
  <si>
    <t>lgrant0@unbc.ca; Laura.Grant@gov.bc.ca</t>
  </si>
  <si>
    <t>Biodiversity and Conservation</t>
  </si>
  <si>
    <t>Biodivers Conserv</t>
  </si>
  <si>
    <t>Springer</t>
  </si>
  <si>
    <t>0960-3115</t>
  </si>
  <si>
    <t>© 2019 Elsevier B.V., All rights reserved., COPYRIGHT 2019 Springer</t>
  </si>
  <si>
    <t>Traslocation and monitor the mortality of individual caribou from the three populations over a 21-year period</t>
  </si>
  <si>
    <t>Gullickson &amp; Manseau</t>
  </si>
  <si>
    <t>South Nahanni woodland caribou herd seasonal home range use and demography</t>
  </si>
  <si>
    <t>South Nahanni National Park Reserve Area</t>
  </si>
  <si>
    <t>Southwest Northwest Territories</t>
  </si>
  <si>
    <t>NT</t>
  </si>
  <si>
    <t>Radiocollar/Aerial surveys</t>
  </si>
  <si>
    <t>1995-1998</t>
  </si>
  <si>
    <t>Demographic metrics</t>
  </si>
  <si>
    <t>https://www.researchgate.net/publication/228503946_South_Nahanni_woodland_caribou_herd_seasonal_range_use_and_demography</t>
  </si>
  <si>
    <t>Gullickson, D., &amp; Manseau, M. 2000. South Nahanni woodland caribou herd seasonal home range use and demography. Report. Parks Canada Agency</t>
  </si>
  <si>
    <t>Doug_Gullickson@pch.gc.ca</t>
  </si>
  <si>
    <t>Parks Canada Agency</t>
  </si>
  <si>
    <t>Demography caribou herd, Mackenzey mountains, habitat use, foraging</t>
  </si>
  <si>
    <t>Gustine et al.</t>
  </si>
  <si>
    <t xml:space="preserve">Interpreting Resource Selection at Different Scales for Woodland Caribou in Winter
</t>
  </si>
  <si>
    <t>The Greater Besa–Prophet area within the Muskwa–Kechika Manage-ment Area</t>
  </si>
  <si>
    <t>Northern British Columbia</t>
  </si>
  <si>
    <t>2001-2002</t>
  </si>
  <si>
    <t>Logisitc regression</t>
  </si>
  <si>
    <t>https://wildlife.onlinelibrary.wiley.com/doi/epdf/10.2193/0022-541X%282006%2970%5B1601%3AIRSADS%5D2.0.CO%3B2</t>
  </si>
  <si>
    <t xml:space="preserve">
10.2193/0022-541X(2006)70[1601:IRSADS]2.0.CO;2</t>
  </si>
  <si>
    <t>Gustine, D. D., Parker, K. L., Lay, R. J., Gillingham, M. P., &amp; Heard, D. C. 2006. Interpreting resource selection at different scales for woodland caribou in winter. The Journal of Wildlife Management, 70(6), 1601-1614. https://doi.org/10.2193/0022-541X(2006)70[1601:IRSADS]2.0.CO;2</t>
  </si>
  <si>
    <t>ftddg@uaf.edu</t>
  </si>
  <si>
    <t>© 2006 The Wildlife Society, 2006 The Wildlife Society, Copyright 2008 Elsevier B.V., All rights reserved.</t>
  </si>
  <si>
    <t xml:space="preserve"> Energetic cost of movement, resource selection, risk of predation, distance to high predation areas, seasonal movement and home range relative to predation risk.</t>
  </si>
  <si>
    <t>Harris</t>
  </si>
  <si>
    <t>Fire/Forest harvesting</t>
  </si>
  <si>
    <t>Post-logging regeneration of reindeer lichens (Cladina spp.) as related to woodland caribou winter habitat</t>
  </si>
  <si>
    <t>Auden, Domtar_Armstrong, Spruce river, Brightsand, English river, Sioux Lookout Crown, Red Lake Crown, and Trout Forest Management Units</t>
  </si>
  <si>
    <t>Northwestern Ontario</t>
  </si>
  <si>
    <t>Lichen inventory in clearcut, burned, forested areas</t>
  </si>
  <si>
    <t>By request (https://cat.fsl-bsf.scitech.gc.ca/record=b3365232~S1)</t>
  </si>
  <si>
    <t>Harris, A. 1996. Post-logging regeneration of reindeer lichens (Cladina spp.) as related to woodland caribou winter habitat. Northwest Science &amp; Technology., Ont. Min. Natur. Resour., Thunder Bay, Ont. TR-69. 33pp.</t>
  </si>
  <si>
    <t>Ontario Ministry of Natural Resources</t>
  </si>
  <si>
    <t>Federal Science Library Catalogue</t>
  </si>
  <si>
    <t>call number ONT MNR NWRST TR #69</t>
  </si>
  <si>
    <t>Northwestern Region Science and Technology, 1992</t>
  </si>
  <si>
    <t>0846-6106</t>
  </si>
  <si>
    <t>Lichen inventory in clearcut, burned, forested areas. Silvicultural practices and recommendations. Caribou habitat in relation with fire and logging.</t>
  </si>
  <si>
    <t>Mountain, Northern, Boreal</t>
  </si>
  <si>
    <t>Heard &amp; Vagt</t>
  </si>
  <si>
    <t>Caribou in British Columbia: A 1996 status report</t>
  </si>
  <si>
    <t>https://septentrio.uit.no/index.php/rangifer/article/view/1548/1454</t>
  </si>
  <si>
    <t xml:space="preserve">10.7557/2.18.5.1548
</t>
  </si>
  <si>
    <t xml:space="preserve">Heard D. C., &amp; Vagt K. L. 1996. Caribou in British Columbia :A 1996 status report. Rangifer, Special Issue 18(5), 117-123. https://doi.org/10.7557/2.18.5.1548
</t>
  </si>
  <si>
    <t>©2015 Douglas C. Heard, Kathryn L. Vagt</t>
  </si>
  <si>
    <t>Distribution maps for caribou herds in BC</t>
  </si>
  <si>
    <t>Hegel et al.</t>
  </si>
  <si>
    <t>Spatial synchrony of recruitment in mountain-dwelling woodland caribou</t>
  </si>
  <si>
    <t>10 mountain caribou herds</t>
  </si>
  <si>
    <t>Yukon Territory</t>
  </si>
  <si>
    <t>YT</t>
  </si>
  <si>
    <t>1982-2008</t>
  </si>
  <si>
    <t xml:space="preserve">Pairwise Pearson correlation coefficients, nonparametric covariance function, nonlinear exponential decay models  </t>
  </si>
  <si>
    <t>https://link.springer.com/article/10.1007/s10144-011-0275-4#Tab1</t>
  </si>
  <si>
    <t>10.1007/s10144-011-0275-4</t>
  </si>
  <si>
    <t>Hegel, T. M., Hegel, T. M., Verbyla, D., Verbyla, D., Huettmann, F., Huettmann, F., Barboza, P. S., &amp; Barboza, P. S. 2012. Spatial synchrony of recruitment in mountain-dwelling woodland caribou. Population Ecology, 54(1), 19-30. https://doi.org/10.1007/s10144-011-0275-4</t>
  </si>
  <si>
    <t>Troy.Hegel@gov.yk.ca</t>
  </si>
  <si>
    <t>Population Ecology</t>
  </si>
  <si>
    <t>Popul Ecol</t>
  </si>
  <si>
    <t>Springer Japan</t>
  </si>
  <si>
    <t>1438-3896</t>
  </si>
  <si>
    <t>© The Society of Population Ecology, Copyright 2012 Elsevier B.V., All rights reserved., COPYRIGHT 2012 Springer</t>
  </si>
  <si>
    <t>Demographic spatial synchrony in recruitment (calf:cow ratio) of 10 northern mountain caribou herds in the Yukon Territory, Moran effect.</t>
  </si>
  <si>
    <t>Hins et al.</t>
  </si>
  <si>
    <t>Habitat selection by forest-dwelling caribou in managed boreal forest of eastern Canada: Evidence of a landscape configuration effect</t>
  </si>
  <si>
    <t>48°23? and 49°46? N and 70°01? and 70°57? W</t>
  </si>
  <si>
    <t>Saguenay Lac St-Jean region</t>
  </si>
  <si>
    <t>Tukey multiple comparison test, ANOVA, ranked-ANOVA</t>
  </si>
  <si>
    <t>https://www.sciencedirect.com/science/article/pii/S0378112708007330#!</t>
  </si>
  <si>
    <t>10.1016/j.foreco.2008.09.049</t>
  </si>
  <si>
    <t>Hins, C., Ouellet, J-P., Dussault, C., St-Laurent, M-H. 2009. Habitat selection by forest-dwelling caribou in managed boreal forest of eastern Canada: Evidence of a landscape configuration effect. Forest Ecology and Management 257:636–643</t>
  </si>
  <si>
    <t>martin-hugues_st-laurent@uqar.ca</t>
  </si>
  <si>
    <t>© 2008 Elsevier B.V. All rights reserved.</t>
  </si>
  <si>
    <t xml:space="preserve">Habitat selection based on telemetry records of 15 females. Home ranges showed a high proportion of 90–120 year-old forests, a low proportion of regenerating forests (20–40 years old) and a tendency to include a greater proportion of 6–20 year-old clearcuts in relation to their availability in the study area. </t>
  </si>
  <si>
    <t>James</t>
  </si>
  <si>
    <t>Thesis</t>
  </si>
  <si>
    <t>Effects of industrial development on the predator-prey relationship between wolves and caribou in northeastern Alberta</t>
  </si>
  <si>
    <t>VHF/ radio-collars/ aerial</t>
  </si>
  <si>
    <t>1994-1997</t>
  </si>
  <si>
    <t>Habitat use, Geral linear models</t>
  </si>
  <si>
    <t>https://era.library.ualberta.ca/items/b0ec7038-4742-4cb6-b66f-a028a5768b2e</t>
  </si>
  <si>
    <t>10.7939/R3QR4NZ97</t>
  </si>
  <si>
    <t xml:space="preserve">James, A. R. C. 1999. Effects of industrial development on the predator-prey relationship between wolves and caribou in northeastern Alberta. Ph.D. Dissertation, University of Alberta, Edmonton, AB. 77 pp. </t>
  </si>
  <si>
    <t>adam.james@gov.ab.ca</t>
  </si>
  <si>
    <t>ERA</t>
  </si>
  <si>
    <t>University of Alberta</t>
  </si>
  <si>
    <t>© 1999 James A. R. C. UofA</t>
  </si>
  <si>
    <t>Effects of industrial developments on caribou populations, predation-prey relationship and spatial separation. Management implications and recommendations.</t>
  </si>
  <si>
    <t>James &amp; Stuart-Smith</t>
  </si>
  <si>
    <t>Distribution of caribou and wolves in relation to linear corridors</t>
  </si>
  <si>
    <t>Athabasca River</t>
  </si>
  <si>
    <t>General Linear Models, Least Significant Difference</t>
  </si>
  <si>
    <t>https://www.jstor.org/stable/3802985</t>
  </si>
  <si>
    <t>10.2307/3802985</t>
  </si>
  <si>
    <t xml:space="preserve"> James, Adam R. C., &amp; Stuart-Smith, A. 2000. Distribution of Caribou and Wolves in Relation to Linear Corridors. The Journal of Wildlife Management, 64(1), 154-159. doi:10.2307/3802985</t>
  </si>
  <si>
    <t>© 2000 Wiley</t>
  </si>
  <si>
    <t>Paper version of a thesis chapter by James 1999</t>
  </si>
  <si>
    <t>Porcupine</t>
  </si>
  <si>
    <t>Johnson &amp; Russel</t>
  </si>
  <si>
    <t>Long-term distribution responses of a migratory caribou herd to human disturbance</t>
  </si>
  <si>
    <t>Winter range</t>
  </si>
  <si>
    <t>Yukon Territory, Canada, and northeastern Alaska, USA</t>
  </si>
  <si>
    <t>27 years</t>
  </si>
  <si>
    <t>Resource selection function (RSF). Logistic regression</t>
  </si>
  <si>
    <t>https://www.sciencedirect.com/science/article/pii/S0006320714002341?via%3Dihub#!</t>
  </si>
  <si>
    <t>10.1016/j.biocon.2014.06.007</t>
  </si>
  <si>
    <t>Johnson, C.J., &amp; Russel, D.E. 2014. Long-term distribution responses of a migratory caribou herd to human disturbance. Biological Conservation 177: 52-63. https://doi.org/10.1016/j.biocon.2014.06.007</t>
  </si>
  <si>
    <t>johnsoch@unbc.ca</t>
  </si>
  <si>
    <t>© 2014 Elsevier Ltd. All rights reserved.</t>
  </si>
  <si>
    <t xml:space="preserve">Distributional responses of a population of the porcupine herd over 27-years of monitoring (1985-1998). Caribou demonstrated the strongest avoidance of settlements, followed by major roads and minor disturbance features. </t>
  </si>
  <si>
    <t>Johnson et al.</t>
  </si>
  <si>
    <t>Witnessing extinction – Cumulative impacts across landscapes and the future loss of an evolutionarily significant unit of woodland caribou in Canada</t>
  </si>
  <si>
    <t>Central Mountain Designatable Unit</t>
  </si>
  <si>
    <t>Eastern slopes of the Rocky Mountains - South Peace region</t>
  </si>
  <si>
    <t>2000-2011</t>
  </si>
  <si>
    <t>ZOI (zones of influence) / RSF (Resource Selection Functions)</t>
  </si>
  <si>
    <t>https://www.sciencedirect.com/science/article/pii/S0006320715001160?via%3Dihub#t0005</t>
  </si>
  <si>
    <t>10.1016/j.biocon.2015.03.012</t>
  </si>
  <si>
    <t>Johnson C. J., Ehlers L. P. W, &amp; Seip D. R. 2015. Witnessing extinction – Cumulative impacts across landscapes and the future loss of an evolutionarily significant unit of woodland caribou in Canada. Biological Conservation 186: 176-186. https://doi.org/10.1016/j.biocon.2015.03.012.
(http://www.sciencedirect.com/science/article/pii/S0006320715001160)</t>
  </si>
  <si>
    <t>© 2015 Elsevier Ltd. All rights reserved.</t>
  </si>
  <si>
    <t>Seasonal habitat loss, habitat change, zone of influence fir different disturbances, seasonal resource selection</t>
  </si>
  <si>
    <t>Predation risk</t>
  </si>
  <si>
    <t>Modeling multispecies predator–prey dynamics: predicting theoutcomes of conservation actions for woodland caribou</t>
  </si>
  <si>
    <t>Chinchaga [British Columbia], Charlevoix [Quebec]</t>
  </si>
  <si>
    <t>BC, QC</t>
  </si>
  <si>
    <t>2013-2016</t>
  </si>
  <si>
    <t>Multispecies population model</t>
  </si>
  <si>
    <t>https://esajournals.onlinelibrary.wiley.com/doi/epdf/10.1002/ecs2.2622?src=getftr</t>
  </si>
  <si>
    <t>10.1002/ecs2.2622</t>
  </si>
  <si>
    <t>Johnson, C. J., Mumma, M. A., &amp; St-Laurent, M. H. 2019. Modeling multispecies predator–prey dynamics: predicting the outcomes of conservation actions for woodland caribou. Ecosphere, 10(3). https://doi.org/10.1002/ecs2.2622</t>
  </si>
  <si>
    <t>Mendeley</t>
  </si>
  <si>
    <t>Ecosphere</t>
  </si>
  <si>
    <t>The Ecological Society of America</t>
  </si>
  <si>
    <t>© 2019 The Authors.</t>
  </si>
  <si>
    <t>Sugested by Mendeley</t>
  </si>
  <si>
    <t>Model parameters, population response, and monetary costs of recovery actions for the simulateddynamics of the Chinchaga (British Columbia, Canada) population of woodland caribou 50 yr into the future</t>
  </si>
  <si>
    <t>Konkolis</t>
  </si>
  <si>
    <t>A burning question: The spatial response of woodland caribou to wildfire in northeastern Alberta</t>
  </si>
  <si>
    <t>Six woodland caribou herds in northeastern Alberta: West Side Athabasca River (AB7), East Side Athabasca River (AB9), Richardson (AB8), Cold Lake (AB10), Slave Lake (AB12) and Red Earth (AB6)</t>
  </si>
  <si>
    <t>1998-2017</t>
  </si>
  <si>
    <t>Resource Selection Functions, survival analysis, proportion burned habitat</t>
  </si>
  <si>
    <t>https://era.library.ualberta.ca/items/39fff01e-8dcc-4478-9eed-9da6a1ff7e34</t>
  </si>
  <si>
    <t>10.7939/r3-4s5r-jp80</t>
  </si>
  <si>
    <t>Konkolics, S. 2019. A burning question: The spatial response of woodland caribou to wildfire in northeastern Alberta. MSC thesis. Depaetment of Biological Sciences. University of Alberta. Edmonto, Alberta.</t>
  </si>
  <si>
    <t>© 2019 Sean Michael Konkolics</t>
  </si>
  <si>
    <t>Assessing the importance of burns and unburned residual patches, we examined the multi-scale resource selection of these two landcovers and the implications of using burns to adult survival of caribou.</t>
  </si>
  <si>
    <t>Lander</t>
  </si>
  <si>
    <t>Distribution and movements of woodland caribou on disturbed landscapes in west-central Manitoba : implications for forestry</t>
  </si>
  <si>
    <t>Kississing (MB2) Naosap (MB3) ranges area</t>
  </si>
  <si>
    <t>West-Central Manitoba</t>
  </si>
  <si>
    <t>MB</t>
  </si>
  <si>
    <t>2002-2004</t>
  </si>
  <si>
    <t>Resource Selection functions</t>
  </si>
  <si>
    <t>https://mspace.lib.umanitoba.ca/handle/1993/8008</t>
  </si>
  <si>
    <t>Lander, C.A. 2007. Distribution and movements of woodland caribou on disturbed landscapes in west-central Manitoba : implications for forestry. MSc.University of Manitoba. Winnipeg, Manitoba.</t>
  </si>
  <si>
    <t>Libraries Mspace</t>
  </si>
  <si>
    <t>Manitoba Heritage Thesis</t>
  </si>
  <si>
    <t>University of Manitoba</t>
  </si>
  <si>
    <t>© 2006 Carrie_Anne Lander</t>
  </si>
  <si>
    <t>Recommendations on habitat management, use of habitat by caribou, habitat description</t>
  </si>
  <si>
    <t>Latham et al.</t>
  </si>
  <si>
    <t>Movement responses by wolves to industrial linear features and their effect on woodland caribou in northeastern Alberta</t>
  </si>
  <si>
    <t>West side of the Athabasca river and Algar caribou ranges</t>
  </si>
  <si>
    <t>2006-2007</t>
  </si>
  <si>
    <t>SSF (Step Selection Functions)</t>
  </si>
  <si>
    <t>https://www.jstor.org/stable/41417098?pq-origsite=summon&amp;seq=4#metadata_info_tab_contents</t>
  </si>
  <si>
    <t xml:space="preserve">
10.1890/11-0666.1</t>
  </si>
  <si>
    <t>Latham, A., Latham, M., Boyce, M., &amp; Boutin, S. 2011. Movement responses by wolves to industrial linear features and their effect on woodland caribou in northeastern Alberta. Ecological Applications, 21(8), 2854-2865. Retrieved January 29, 2021, from http://www.jstor.org/stable/41417098</t>
  </si>
  <si>
    <t>LathamD@landcareresearch.co.nz</t>
  </si>
  <si>
    <t>Ecologycal Applications</t>
  </si>
  <si>
    <t>Ecol. Appl.</t>
  </si>
  <si>
    <t>Ecological Society of America</t>
  </si>
  <si>
    <t>1051-0761</t>
  </si>
  <si>
    <t>©2011 Wiley</t>
  </si>
  <si>
    <t>Distance to linear features, wolves use of linear features, caribou predation risk</t>
  </si>
  <si>
    <t>Leech et al.</t>
  </si>
  <si>
    <t>Predation</t>
  </si>
  <si>
    <t>The temporal niche and seasonal differences in predation risk to translocated and resident woodland caribou (rangifer tarandus caribou)</t>
  </si>
  <si>
    <t>Level Kawdy and Purcell’s South</t>
  </si>
  <si>
    <t>Northwestern British Columbia</t>
  </si>
  <si>
    <t>2012-2013</t>
  </si>
  <si>
    <t>Cluster analysis</t>
  </si>
  <si>
    <t>https://cdnsciencepub.com/doi/full/10.1139/cjz-2016-0076</t>
  </si>
  <si>
    <t>10.1139/cjz-2016-0076</t>
  </si>
  <si>
    <t>Leech, H., Jelinski, D. E., DeGroot, L., &amp; Kuzyk, G. 2017. The temporal niche and seasonal differences in predation risk to translocated and resident woodland caribou (rangifer tarandus caribou). Canadian Journal of Zoology, 95(11), 809-820. https://doi.org/10.1139/cjz-2016-0076</t>
  </si>
  <si>
    <t>jelinski@uvic.ca</t>
  </si>
  <si>
    <t>© 2017 Elsevier B.V., All rights reserved., COPYRIGHT 2017 NRC Research Press</t>
  </si>
  <si>
    <t>Spatiotemporal similarity in habitat use between caribou groups and cougars across biologically relevant seasons. Five resident caribou seasons, two donor caribou seasons, and two cougar seasons were identified.</t>
  </si>
  <si>
    <t>Lesmerises et al.</t>
  </si>
  <si>
    <t>Refuge or predation risk? Alternate ways to perceive hiker disturbance based on maternal state of female caribou</t>
  </si>
  <si>
    <t>Gaspésie National Park</t>
  </si>
  <si>
    <t>Northeastern Quebec</t>
  </si>
  <si>
    <t>GPS-collar, trail cameras</t>
  </si>
  <si>
    <t>Summer 2013-2014</t>
  </si>
  <si>
    <t>Negative binomial distribution, fractional logit regression</t>
  </si>
  <si>
    <t>https://www.ncbi.nlm.nih.gov/pmc/articles/PMC5288256/</t>
  </si>
  <si>
    <t>10.1002/ece3.2672</t>
  </si>
  <si>
    <t>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https://doi.org/10.1002/ece3.2672</t>
  </si>
  <si>
    <t>Wiley-Blackwell Open Access Titles</t>
  </si>
  <si>
    <t>© 2016 The Authors. published by John Wiley &amp; Sons Ltd., Copyright 2018 Elsevier B.V., All rights reserved</t>
  </si>
  <si>
    <t>Feeding and vigilance behaviors of female caribou, relation with annual calf mortality by predation. Female tolerance to human disturbance (hiking trails), influence of the presence of a calf and the distance to a trail, activity budget.</t>
  </si>
  <si>
    <t>Circumpolar</t>
  </si>
  <si>
    <t>Insular, montane, barren-ground, and woodland/forest</t>
  </si>
  <si>
    <t>Mallory &amp; Hillis</t>
  </si>
  <si>
    <t>Demographic characteristicsof circumpolar caribou populations: ecotypes, ecological constraints, releases, and population dynamics</t>
  </si>
  <si>
    <t>Literature sources</t>
  </si>
  <si>
    <t>20 years</t>
  </si>
  <si>
    <t>https://septentrio.uit.no/index.php/rangifer/article/view/1541</t>
  </si>
  <si>
    <t>10.7557/2.18.5.1541</t>
  </si>
  <si>
    <t>Mallory, F., &amp; Hillis, T. 1998. Demographic characteristics of circumpolar caribou populations: ecotypes, ecological constraints, releases, and population dynamics. Rangifer, 18(5): 49-60. https://doi.org/10.7557/2.18.5.1541</t>
  </si>
  <si>
    <t>fmallory@nickel.laurentian.ca</t>
  </si>
  <si>
    <t>© 2015 F.F. Mallory, T.L. Hillis</t>
  </si>
  <si>
    <t>Demography status for caribou/ reindeer in the circumpolar region. Based on literature data compilation.</t>
  </si>
  <si>
    <t>Boreal / Mountain</t>
  </si>
  <si>
    <t>McFarlane</t>
  </si>
  <si>
    <t>Estimation of demographic population parameters using non-invasive methods in woodland caribou (Rangifer tarandus caribou)</t>
  </si>
  <si>
    <t>South Jasper herd (AB), North Interlake and The Bog herds (MB), Slate Island (ON)</t>
  </si>
  <si>
    <t>AB, MB, ON</t>
  </si>
  <si>
    <t>Fecal pellets samples</t>
  </si>
  <si>
    <t>2006-2013</t>
  </si>
  <si>
    <t>Microsatellite data analysis, hormone levels, capture-mark-recapture analyses (MARK program)</t>
  </si>
  <si>
    <t>https://mspace.lib.umanitoba.ca/handle/1993/30827</t>
  </si>
  <si>
    <t>McFarlane, S. 2015. Estimation of demographic population parameters using non-invasive methods in woodland caribou (Rangifer tarandus caribou). MSc.University of Manitoba. Winnipeg, Manitoba.</t>
  </si>
  <si>
    <t>© 2015 Samantha Amy McFarlane</t>
  </si>
  <si>
    <t>Estimates of population size based on age-classes by capture-mark-recapture analysis (MARK program), and by linkage disequilibrium (genotype analysis)</t>
  </si>
  <si>
    <t>Mumma</t>
  </si>
  <si>
    <t>Understanding predation risk and individual variation in risk avoidance for threatened boreal caribou</t>
  </si>
  <si>
    <t>Northeastern British Columbia</t>
  </si>
  <si>
    <t>GPS-collar (caribou, wolves)</t>
  </si>
  <si>
    <t>2012-2015</t>
  </si>
  <si>
    <t>General linear regression models</t>
  </si>
  <si>
    <t>https://onlinelibrary.wiley.com/doi/full/10.1002/ece3.3563</t>
  </si>
  <si>
    <t>10.1002/ece3.3563</t>
  </si>
  <si>
    <t>Mumma, M. A., Gillingham, M. P., Johnson, C. J., &amp; Parker, K. L. 2017. Understanding predation risk and individual variation in risk avoidance for threatened boreal caribou. Ecology and Evolution, 7(23), 10266-10277. https://doi.org/10.1002/ece3.3563</t>
  </si>
  <si>
    <t>matt.mumma@unbc.ca</t>
  </si>
  <si>
    <t>© 2017 The Authors. published by John Wiley &amp; Sons Ltd., Copyright 2017 Elsevier B.V., All rights reserved</t>
  </si>
  <si>
    <t>Evaluation of individual risk and linear feature avoidance as a function of age and reproductive status (calf or no calf)</t>
  </si>
  <si>
    <t>Barren-ground</t>
  </si>
  <si>
    <t>Artic, Sub-artic</t>
  </si>
  <si>
    <t>Nellemann &amp; Cameron</t>
  </si>
  <si>
    <t>Cumulative impacts of an evolving oil-field complex on the distribution of calving caribou</t>
  </si>
  <si>
    <t>Kuparuk Development Area</t>
  </si>
  <si>
    <t>Near Prudhoe Bay</t>
  </si>
  <si>
    <t>1987-1992</t>
  </si>
  <si>
    <t>Kolmogorov-Smirnov test, X2 test, Bonferroni z statistics</t>
  </si>
  <si>
    <t>https://cdnsciencepub.com/doi/abs/10.1139/z98-078</t>
  </si>
  <si>
    <t>10.1139/z98-078</t>
  </si>
  <si>
    <t>Nellemann, C., and R.D. Cameron. 1998. Cumulative impacts of an evolving oil-field complex on the distribution of calving caribou. Canadian Journal of Zoology 76: 1425-1430</t>
  </si>
  <si>
    <t>© 2018 Elsevier B.V., All rights reserved</t>
  </si>
  <si>
    <t>Effects of road density on caribou density at an oil-gield region, calving activity displacement, use reduction of foraging areas</t>
  </si>
  <si>
    <t>Forest-Tundra, migratory</t>
  </si>
  <si>
    <t>Newton et al.</t>
  </si>
  <si>
    <t>Causes and Consequences of Broad-Scale Changes in the Distribution of Migratory Caribou (Rangifer tarandus) of Southern Hudson Bay</t>
  </si>
  <si>
    <t>Southern Hudson Bay, from the Nelson River, Manitoba, to Cape Henrietta Maria, Ontario, and south, including much of the Hudson Plains Ecozone</t>
  </si>
  <si>
    <t>Northern Manitoba, Ontario and Quebec</t>
  </si>
  <si>
    <t>MB, ON, QC</t>
  </si>
  <si>
    <t>1986-2011</t>
  </si>
  <si>
    <t>One-way ANOVA and post-hoc comparisons. Ordinal regression and a logit link function</t>
  </si>
  <si>
    <t>https://search.proquest.com/docview/1755452341?pq-origsite=summon</t>
  </si>
  <si>
    <t>10.14430/arctic4524</t>
  </si>
  <si>
    <t>Newton, E. J., Abraham, K. F., Schaefer, J. A., Pond, B. A., Brown, G. S., &amp; Thompson, J. E. 2015. Causes and consequences of broad-scale changes in the distribution of migratory caribou (rangifer tarandus) of southern hudson bay. Arctic, 68(4), 472-485. https://doi.org/10.14430/arctic4524</t>
  </si>
  <si>
    <t>erica.newton@ontario.ca</t>
  </si>
  <si>
    <t>Artic</t>
  </si>
  <si>
    <t>Arctic Institute of North America</t>
  </si>
  <si>
    <t>0004-0843</t>
  </si>
  <si>
    <t>© Canada 2015 Arctic Institute of North America, Copyright 2017 Elsevier B.V., All rights reserved., COPYRIGHT 2015 Arctic Institute of North America of the University of Calgary</t>
  </si>
  <si>
    <t>Evaluating the factors underlying spatial shifts in southern Hudson Bay (SHB) caribou. Tested hypotheses: forage depletion or human disturbance caused the distribution changes.</t>
  </si>
  <si>
    <t>Oberg</t>
  </si>
  <si>
    <t>Responses of mountain caribou to linear features in a west-central Alberta landscape</t>
  </si>
  <si>
    <t>Foothills</t>
  </si>
  <si>
    <t>West-Central Alberta</t>
  </si>
  <si>
    <t>1998-2000</t>
  </si>
  <si>
    <t>Manly's Alpha (Index of preference), compositional analysis of habitat, log ratios (habitat use, avoidance)</t>
  </si>
  <si>
    <t>https://era.library.ualberta.ca/items/41d91822-9cf8-4bb7-b5b7-7325fed4d1e2</t>
  </si>
  <si>
    <t>10.7939/R32B8VQ0Q</t>
  </si>
  <si>
    <t>Oberg, P. 2001. Responses of mountain caribou to linear features in a west-central Alberta landscape. M.Sc. thesis, Dept. of Renewable Resources, University of Alberta, Edmonton, AB. 126pp (cited by Gordon Smith 2004)</t>
  </si>
  <si>
    <t>© 2001 Oberg P. UofA</t>
  </si>
  <si>
    <t>Effects of industrial developments on caribou habitat functionality. Management recommendations.</t>
  </si>
  <si>
    <t>Pigeon et al.</t>
  </si>
  <si>
    <t>Toward the Restoration of Caribou Habitat: Understanding Factors Associated with Human Motorized Use of Legacy Seismic Lines</t>
  </si>
  <si>
    <t>A la Peche, Little Smoky herds</t>
  </si>
  <si>
    <t>off-highway vehicles-OHV use data</t>
  </si>
  <si>
    <t>2013-2014</t>
  </si>
  <si>
    <t>Cumulative mixed link models, Piecewise Regression</t>
  </si>
  <si>
    <t>https://link.springer.com/article/10.1007/s00267-016-0763-6</t>
  </si>
  <si>
    <t>10.1007/s00267-016-0763-6</t>
  </si>
  <si>
    <t>Pigeon, K.E., Anderson, M., MacNearney, D. et al. 2016. Toward the Restoration of Caribou Habitat: Understanding Factors Associated with Human Motorized Use of Legacy Seismic Lines. Environmental Management 58, 821–832. https://doi.org/10.1007/s00267-016-0763-6</t>
  </si>
  <si>
    <t>karine.pigeon@gmail.com</t>
  </si>
  <si>
    <t>Environmental Management (New York)</t>
  </si>
  <si>
    <t>ENVIRON MANAGE</t>
  </si>
  <si>
    <t>Springer US</t>
  </si>
  <si>
    <t>Springer Science+Business Media New York 2016, Copyright 2017 Elsevier B.V., All rights reserved., COPYRIGHT 2016 Springer</t>
  </si>
  <si>
    <t>Factors explaining levels of motorized OHV use on legacy seismic lines intersecting roads to aid land managers in mitigating the negative impacts of OHV use within caribou ranges</t>
  </si>
  <si>
    <t>Plante et al.</t>
  </si>
  <si>
    <t>Human disturbance effects and cumulative habitat loss in endangered migratory caribou</t>
  </si>
  <si>
    <t>Summer/Winter ranges of Rivière-aux-Feuilles (RFH) and Rivière-George (RGH) herds</t>
  </si>
  <si>
    <t>Norther Quebec and Labrador</t>
  </si>
  <si>
    <t>GPS-collar / Argos</t>
  </si>
  <si>
    <t>2009-2015</t>
  </si>
  <si>
    <t>https://www.sciencedirect.com/science/article/pii/S0006320718300442?via%3Dihub#f0005</t>
  </si>
  <si>
    <t>10.1016/j.biocon.2018.05.022</t>
  </si>
  <si>
    <t>Plante S., Dussault C., Richard J. H., &amp; Côté S. D. 2018. Human disturbance effects and cumulative habitat loss in endangered migratory caribou. Biological Conservation, 224: 129-143.https://doi.org/10.1016/j.biocon.2018.05.022.
(http://www.sciencedirect.com/science/article/pii/S0006320718300442)</t>
  </si>
  <si>
    <t>Sabrina.Plante.6@ulaval.ca</t>
  </si>
  <si>
    <t>© 2018 Elsevier Ltd. All rights reserved.</t>
  </si>
  <si>
    <t>Habitat Selection models, Disturbances density in seasonal areas, zones of influence</t>
  </si>
  <si>
    <t>Polfus</t>
  </si>
  <si>
    <t>Assessing cumulative human impacts on northern woodland caribou with traditional ecological knowledge and resource selection functions</t>
  </si>
  <si>
    <t xml:space="preserve">The Atlin northern mountain herd, in the territory of the Taku River Tlingit First Nation </t>
  </si>
  <si>
    <t>1999-2003</t>
  </si>
  <si>
    <t>Resource selection functions, traditional ecological knowledge (TEK)</t>
  </si>
  <si>
    <t>https://scholarworks.umt.edu/etd/58</t>
  </si>
  <si>
    <t>Polfus, J. L. 2010. Assessing cumulative human impacts on northern woodland caribou with traditional ecological knowledge and resource selection functions" (2010). MSC Wildlife Biology. Graduate Student Theses, Dissertations, &amp; Professional Papers. 58.</t>
  </si>
  <si>
    <t>Maureen and Mike Mansfield Library</t>
  </si>
  <si>
    <t>ScholarWorks</t>
  </si>
  <si>
    <t>University of Montana</t>
  </si>
  <si>
    <t>Evaluating how well RSF and TEK habitat models predicted current woodland caribou observations and compared the spatial predictions of both modeling approaches. Habitat suitability index models were generated from TEK interviews with TRTFN members</t>
  </si>
  <si>
    <t>Racey et al.</t>
  </si>
  <si>
    <t>Management/Forest Harvesting</t>
  </si>
  <si>
    <t>Can  woodland  caribou  and  the  forest  industry  coexist:  The Ontario scene</t>
  </si>
  <si>
    <t>Ontario</t>
  </si>
  <si>
    <t>Radiocollar data from other studies</t>
  </si>
  <si>
    <t>Descriptive</t>
  </si>
  <si>
    <t>https://septentrio.uit.no/index.php/rangifer/article/view/999</t>
  </si>
  <si>
    <t>10.7557/2.11.4.999</t>
  </si>
  <si>
    <t>Racey, G. D., Abraham, K., Darby, W. R., Timmermann, H. R., &amp; Day, Q. (1991). Can woodland caribou and the forest industry coexist: The Ontario scene. Rangifer, 11(4), 108-115. https://doi.org/10.7557/2.11.4.999</t>
  </si>
  <si>
    <t>© 2015 Gerald D. Racey, K. Abraham, W. R. Darby, H. R. Timmermann, Q. Day</t>
  </si>
  <si>
    <t>A revision of caribou habitat requirements, wintering area size (radio-collored caribou data from other studies), Timber management guidelines</t>
  </si>
  <si>
    <t>Renton</t>
  </si>
  <si>
    <t>Habitat selection by the Slate Island boreal woodland caribou (Rangifer tarandus caribou)</t>
  </si>
  <si>
    <t>Slate Islands Provincial Park, North Shore of Lake Superior</t>
  </si>
  <si>
    <t>South-Central Ontario</t>
  </si>
  <si>
    <t>King census strip transects surveys</t>
  </si>
  <si>
    <t>1974-1995</t>
  </si>
  <si>
    <t>https://mspace.lib.umanitoba.ca/handle/1993/30676</t>
  </si>
  <si>
    <t>Renton, J. L. 2015. Habitat selection by the Slate Island boreal woodland caribou (Rangifer tarandus caribou). MSc.University of Manitoba. Winnipeg, Manitoba.</t>
  </si>
  <si>
    <t>© 2015 Jennifer Renton</t>
  </si>
  <si>
    <t>Relationships between habitat, landscape, anthropogenic features, population size, predation and spatial distribution of woodland caribou across the Slate Islands Provincial Park (Ontario) at the forest-patch spatial scale</t>
  </si>
  <si>
    <t>Newfoundland</t>
  </si>
  <si>
    <t>Schaefer &amp; Mahoney</t>
  </si>
  <si>
    <t>Spatial dynamics of the rise and fall of caribou (Rangifer tarandus) in Newfoundland</t>
  </si>
  <si>
    <t>1980-2010</t>
  </si>
  <si>
    <t>Linear regression analysis, fuzzy performance index, F?, and normalized classification entropy, H?.</t>
  </si>
  <si>
    <t>https://cdnsciencepub.com/doi/full/10.1139/cjz-2013-0132</t>
  </si>
  <si>
    <t>10.1139/cjz-2013-0132</t>
  </si>
  <si>
    <t>Schaefer, J. A., &amp; Mahoney, S. P. 2013. Spatial dynamics of the rise and fall of caribou (rangifer tarandus) in newfoundland. Canadian Journal of Zoology, 91(11), 767-774. https://doi.org/10.1139/cjz-2013-0132</t>
  </si>
  <si>
    <t>jschaefer@trentu.ca</t>
  </si>
  <si>
    <t>© 2013 Elsevier B.V., All rights reserved., 2015 INIST-CNRS, COPYRIGHT 2013 NRC Research Press</t>
  </si>
  <si>
    <t>Site fidelity, rate of movements, timing of migration, and population organization from telemetry observations of more than 600 adult from 5 herds of Newfoundland caribou. Clearcuts clearcuts accounted 0.5%–1.2% of each caribou population range.</t>
  </si>
  <si>
    <t>Schindler et al.</t>
  </si>
  <si>
    <t>Determining effects of an all weather logging road on winter woodland caribou habitat use in south-eastern Manitoba</t>
  </si>
  <si>
    <t>Owl lake winter range</t>
  </si>
  <si>
    <t>South-eastern Manitoba</t>
  </si>
  <si>
    <t>2002-2006</t>
  </si>
  <si>
    <t xml:space="preserve">Exponential regression fit model, re-sampling window technique, Alternate  Animal  Movement  Routes  Extension (Jenness, 2005) </t>
  </si>
  <si>
    <t>https://septentrio.uit.no/index.php/rangifer/article/view/346</t>
  </si>
  <si>
    <t>10.7557/2.27.4.346</t>
  </si>
  <si>
    <t>Schindler, D. W., Walker, D., Davis, T., &amp; Westwood, R. (2007). Determining effects of an all weather logging road on winter woodland caribou habitat use in south-eastern Manitoba. Rangifer, 27(4), 209-217. https://doi.org/10.7557/2.27.4.346</t>
  </si>
  <si>
    <t>d.schindler@uwinnipeg.ca</t>
  </si>
  <si>
    <t>© 2015 Doug W. Schindler, David Walker, Tim Davis, Richard Westwood</t>
  </si>
  <si>
    <t>Evaluating the extent of functional habitat near a logging road</t>
  </si>
  <si>
    <t>Northern</t>
  </si>
  <si>
    <t>Seip</t>
  </si>
  <si>
    <t>Ecosystem management and the conservation of caribou habitat in British Columbia</t>
  </si>
  <si>
    <t>https://septentrio.uit.no/index.php/rangifer/article/view/1557</t>
  </si>
  <si>
    <t>10.7557/2.18.5.1557</t>
  </si>
  <si>
    <t>Seip, D. R. 1998. Ecosystem management and the conservation of caribou habitat in British Columbia. Rangifer, 18(5): 203-211. https://doi.org/10.7557/2.18.5.1557</t>
  </si>
  <si>
    <t>© 2015 Dale R. Seip</t>
  </si>
  <si>
    <t>Ecosystem  management  recommendations for  caribou  habitat  conservation. Forest harvesting, roads and disturbance, predator control.</t>
  </si>
  <si>
    <t>Semeniuk et al.</t>
  </si>
  <si>
    <t>Evaluating risk effects of industrial features on woodland caribou habitat selection in west central Alberta using agent-based modelling</t>
  </si>
  <si>
    <t>Little Smoky herd</t>
  </si>
  <si>
    <t>2004-2005</t>
  </si>
  <si>
    <t>Agent-based model</t>
  </si>
  <si>
    <t>https://www.sciencedirect.com/science/article/pii/S1878029612000643</t>
  </si>
  <si>
    <t>10.1016/j.proenv.2012.01.063</t>
  </si>
  <si>
    <t>Semeniuk C.A.D., Musiani M., Hebblewhite M., Grindal S., Marceau D.J. 2012. Evaluating risk effects of industrial features on woodland caribou habitat selection in west central Alberta using agent-based modelling. Procedia Environmental Sciences 13: 698-714</t>
  </si>
  <si>
    <t>semeniuc@ucalgary.ca</t>
  </si>
  <si>
    <t>Procedia Environmental Sciences</t>
  </si>
  <si>
    <t>Procedia Environ. Sci.</t>
  </si>
  <si>
    <t>1878-0296</t>
  </si>
  <si>
    <t>© 2012 Published by Elsevier B.V.</t>
  </si>
  <si>
    <t xml:space="preserve">Agent-based  model  (ABM)  tosimulate  winter  habitat  selection  and  use  of  woodland  caribou,  and  to  determine  the  relative  impacts  of  different  industrial  features  on  caribou  habitat-selection  strategies. </t>
  </si>
  <si>
    <t>Serrouya et al.</t>
  </si>
  <si>
    <t>Industrial_Restoration</t>
  </si>
  <si>
    <t>Predicting the effects of restoring linear features on woodland caribou populations</t>
  </si>
  <si>
    <t xml:space="preserve">ordinary differential equations, predator-prey models, foraging efficiency </t>
  </si>
  <si>
    <t>https://www.sciencedirect.com/science/article/pii/S0304380019303990#fig0030</t>
  </si>
  <si>
    <t>10.1016/j.ecolmodel.2019.108891</t>
  </si>
  <si>
    <t xml:space="preserve">R. Serrouya, M. Dickie, C. DeMars, M.J. Wittmann, S. Boutin. 2020. Predicting the effects of restoring linear features on woodland caribou populations. Ecological Modelling, volume 416, 108891
</t>
  </si>
  <si>
    <t>mvezina@ualberta.ca</t>
  </si>
  <si>
    <t>Ecological Modelling</t>
  </si>
  <si>
    <t>0304-3800,</t>
  </si>
  <si>
    <t>© 2019 Published by Elsevier B.V.</t>
  </si>
  <si>
    <t>Established predator-prey models were used that account for how changes to the wolf’s foraging efficiency will simultaneously affect the abundance of caribou, wolves, and moose.</t>
  </si>
  <si>
    <t>Shuter &amp; Rodgers</t>
  </si>
  <si>
    <t>Delineating demographic units of woodland caribou (Rangifer tarandus caribou) in Ontario: cautions and insights</t>
  </si>
  <si>
    <t>East to west (78°36’W to 95°13’W longitude), and from north to south (51°48’N to
49°36’N latitude)</t>
  </si>
  <si>
    <t>1995-2005</t>
  </si>
  <si>
    <t>https://septentrio.uit.no/index.php/rangifer/article/view/2267</t>
  </si>
  <si>
    <t>10.7557/2.32.2.2267</t>
  </si>
  <si>
    <t>Shuter, J. L., &amp; Rodgers, A. R. 2012. Delineating demographic units of woodland caribou (Rangifer tarandus caribou) in Ontario: cautions and insights. Rangifer, 32(2), 159-181. https://doi.org/10.7557/2.32.2.2267</t>
  </si>
  <si>
    <t>jennifer.shuter@ontario.ca</t>
  </si>
  <si>
    <t>© 2015 Jennifer L. Shuter, Arthur R. Rodgers</t>
  </si>
  <si>
    <t>Cluster analysis Caribou based on radiocollar locations (1995-2006) to distinguish demographic units and mini-mum convex polygons and fixed-kernel density estimates were used to delineate unit boundaries and core areas.</t>
  </si>
  <si>
    <t>Silva et al.</t>
  </si>
  <si>
    <t>Comparison of pre-fire and post-fire space use reveals varied responses by woodland caribou (rangifer tarandus caribou) in the boreal shield</t>
  </si>
  <si>
    <t>SK1 range</t>
  </si>
  <si>
    <t>Northern Saskatchewan</t>
  </si>
  <si>
    <t>SK</t>
  </si>
  <si>
    <t>2014-2018</t>
  </si>
  <si>
    <t>General linear mixed models</t>
  </si>
  <si>
    <t>https://cdnsciencepub.com/doi/full/10.1139/cjz-2020-0139</t>
  </si>
  <si>
    <t xml:space="preserve">
10.1139/cjz-2020-0139</t>
  </si>
  <si>
    <t>Silva, J. A., Nielsen, S. E., McLoughlin, P. D., Rodgers, A. R., Hague, C., &amp; Boutin, S. 2020. Comparison of pre-fire and post-fire space use reveals varied responses by woodland caribou (rangifer tarandus caribou) in the boreal shield. Canadian Journal of Zoology, 98(11), 751-760. https://doi.org/10.1139/cjz-2020-0139</t>
  </si>
  <si>
    <t>jasilva@ualberta.ca</t>
  </si>
  <si>
    <t>© 2020 NRC Research Press</t>
  </si>
  <si>
    <t>Pre-fire and post-fire vs. year-to-year seasonal home ranges overlap. Changes in seasonal space use in response to recentlyburned areas. Comparisons of pre-fire and post-fire seasonal home ranges</t>
  </si>
  <si>
    <t>Skatter et al.</t>
  </si>
  <si>
    <t>Living in a burned landscape: woodland caribou (Rangifer tarandus caribou) use of postfire residual patches for calving in a high fire – low anthropogenic Boreal Shield ecozone</t>
  </si>
  <si>
    <t>SK1</t>
  </si>
  <si>
    <t>Boreal Shield northern Saskatchewan</t>
  </si>
  <si>
    <t>residence time (RT) method (identify calving sites), K-mean cluster analysis, resource selection functions (RSFs), mixed effects models</t>
  </si>
  <si>
    <t>https://cdnsciencepub.com/doi/full/10.1139/cjz-2016-0307</t>
  </si>
  <si>
    <t xml:space="preserve">
10.1139/cjz-2016-0307</t>
  </si>
  <si>
    <t>Skatter H.G., Charlebois M.L., Eftestøl S., Tsegaye D., Colman J.E., Kansas  J.L., Flydal K., &amp; Balicki B. 2017Living in a burned landscape: woodland caribou (Rangifer tarandus caribou) use of postfire residual patches for calving in a high fire – low anthropogenic Boreal Shield ecozone. Canadian Journal of Zoology. 95(12): 975-984. https://doi.org/10.1139/cjz-2016-0307</t>
  </si>
  <si>
    <t>hskatter@omniaeco.ca</t>
  </si>
  <si>
    <t>Copyright 2017 Elsevier B.V., All rights reserved., COPYRIGHT 2017 NRC Research Press</t>
  </si>
  <si>
    <t>Use preferences of calving habitat in burned landscapes</t>
  </si>
  <si>
    <t>Sleep &amp; Loehle</t>
  </si>
  <si>
    <t>Validation of a demographic model for woodland caribou</t>
  </si>
  <si>
    <t>National</t>
  </si>
  <si>
    <t>Historical data</t>
  </si>
  <si>
    <t>1993-2008</t>
  </si>
  <si>
    <t>Sorensen model (functional habitat loss), linear regression models</t>
  </si>
  <si>
    <t>https://wildlife.onlinelibrary.wiley.com/doi/abs/10.1111/j.1937-2817.2010.tb01278.x</t>
  </si>
  <si>
    <t>10.1111/j.1937-2817.2010.tb01278.x</t>
  </si>
  <si>
    <t>Sleep, D. J. H., &amp; Loehle, C. 2010. Validation of a demographic model for woodland caribou. The Journal of Wildlife Management, 74(7), 1508-1512. https://doi.org/10.1111/j.1937-2817.2010.tb01278.x</t>
  </si>
  <si>
    <t>dsleep@ncasi.org</t>
  </si>
  <si>
    <t>Wildlife Society</t>
  </si>
  <si>
    <t>© 2010 The Wildlife Society</t>
  </si>
  <si>
    <t>Evaluating the performance of a model of woodland caribou population growth rate model (Sorensen et al. 2008)</t>
  </si>
  <si>
    <t>Smith et al.</t>
  </si>
  <si>
    <t>Winter distribution of woodland caribou in relation to clear-cut logging in west-central Alberta</t>
  </si>
  <si>
    <t>40 km north of the town of Grande Cache</t>
  </si>
  <si>
    <t>Foothills of west-central Alberta</t>
  </si>
  <si>
    <t>1981-1996</t>
  </si>
  <si>
    <t>Regression analysis, ANOVA, minimum convex polygon method</t>
  </si>
  <si>
    <t>https://www.nrcresearchpress.com/doi/abs/10.1139/z00-094</t>
  </si>
  <si>
    <t>10.1139/z00-094</t>
  </si>
  <si>
    <t>Smith, K. G., Ficht, J. E., Hobson, d., Sorensen, T. C., &amp; Hervieux D. 2000. Winter distribution of woodland caribou in relation to clear-cut logging in west-central Alberta. Can. J. Zool 78: 1433-1440</t>
  </si>
  <si>
    <t>Kirby.Smith@gov.ab.ca</t>
  </si>
  <si>
    <t>Responses of a herd of migratory woodland caribou (Rangifer tarandus caribou) to timber harvesting. Home-range size, daily movement rates, and distance to the nearest cut block
for radio-collared individuals.</t>
  </si>
  <si>
    <t>Stepaniuk</t>
  </si>
  <si>
    <t>Planning for woodland caribou winter habitat needs in west-central Alberta</t>
  </si>
  <si>
    <t>Tracks records</t>
  </si>
  <si>
    <t>1994-1995</t>
  </si>
  <si>
    <t>Trck mapping, X2 test</t>
  </si>
  <si>
    <t>Stepaniuk, D.W. 1997. Planning for woodland caribou winter habitat needs in west-central Alberta. M.Sc. Thesis, University of Alberta, Edmonton, AB. 126 pp</t>
  </si>
  <si>
    <t>UMI - microfilm master</t>
  </si>
  <si>
    <t>© 1997 Darin W. Stepaniuk UofA</t>
  </si>
  <si>
    <t>Distribution in response to timber harvest. Lichen abundance, snow cover effects on winter feeding areas selection. Timber harvest regulatory frame work.</t>
  </si>
  <si>
    <t>Stewart et al.</t>
  </si>
  <si>
    <t>Industrial Development</t>
  </si>
  <si>
    <t>Boreal Caribou Can Coexist with Natural but Not Industrial Disturbances</t>
  </si>
  <si>
    <t>Central, northernAlberta</t>
  </si>
  <si>
    <t>Historical/projected</t>
  </si>
  <si>
    <t>1856-2076</t>
  </si>
  <si>
    <t>Sorensen model (functional habitat loss)</t>
  </si>
  <si>
    <t>https://wildlife.onlinelibrary.wiley.com/doi/full/10.1002/jwmg.21937</t>
  </si>
  <si>
    <t>10.1002/jwmg.21937</t>
  </si>
  <si>
    <t>Stewart, F.E.C., Nowak, J.J., Micheletti, T., McIntire, E.J.B., Schmiegelow, F.K.A. and Cumming, S.G. 2020, Boreal Caribou Can Coexist with Natural but Not Industrial Disturbances. Jour. Wild. Mgmt., 84: 1435-1444. https://doi.org/10.1002/jwmg.21937</t>
  </si>
  <si>
    <t>fecstewart@gmail.com</t>
  </si>
  <si>
    <t>© 2020 The Authors. The published by Wiley Periodicals LLC on behalf of The Wildlife Society</t>
  </si>
  <si>
    <t>Woodland caribou AND disturbance AND demographics</t>
  </si>
  <si>
    <t>Predicting historical and projected demographics for 5 caribou local populations. Sorensen model to simulate caribou population trajectories over three scenarios: pre?industrial (1856–1939), industrial (1940–2006), and future (2007–2076).</t>
  </si>
  <si>
    <t>Vors et al.</t>
  </si>
  <si>
    <t>Woodland caribou extirpation and anthropogenic landscape disturbance in Ontario</t>
  </si>
  <si>
    <t>Historical occupancy database</t>
  </si>
  <si>
    <t>1800-2005</t>
  </si>
  <si>
    <t>Logistic regression models, Landscape disturbance -Spatial modeling, tolerance threshold to distance to cutover</t>
  </si>
  <si>
    <t>https://bioone.org/journals/journal-of-wildlife-management/volume-71/issue-4/2006-263/Woodland-Caribou-Extirpation-and-Anthropogenic-Landscape-Disturbance-in-Ontario/10.2193/2006-263.full</t>
  </si>
  <si>
    <t>10.2193/2006-263</t>
  </si>
  <si>
    <t>Vors L. S., Schaefer J. A., Pond B .A., Rodgers A. R., Patterson B. R. 2007. Woodland caribou extirpation and anthropogenic landscape disturbance in Ontario. Journal of Wildlife Management 71(4): 1249–1256</t>
  </si>
  <si>
    <t>vors@ualberta.ca</t>
  </si>
  <si>
    <t>BioOne</t>
  </si>
  <si>
    <t>John Wiley &amp; Sons - Journals</t>
  </si>
  <si>
    <t>caribou demographics AND Disturbance</t>
  </si>
  <si>
    <t>Logistic regression models to predict caribou extirpation based on distance to the nearest of each of 9 disturbance types.</t>
  </si>
  <si>
    <t>Walker et al.</t>
  </si>
  <si>
    <t>Comparison of Woodland Caribou Calving Areas Determined by Movement Patterns Across Northern Ontario</t>
  </si>
  <si>
    <t>The Pickle Lake, Nakina, and Cochrane areas</t>
  </si>
  <si>
    <t>2010-2013</t>
  </si>
  <si>
    <t>Movement models, Cox proportional hazard models, Spearman's rank?order correlation</t>
  </si>
  <si>
    <t>https://wildlife.onlinelibrary.wiley.com/doi/full/10.1002/jwmg.21961</t>
  </si>
  <si>
    <t>10.1002/jwmg.21961</t>
  </si>
  <si>
    <t>Walker, P. D., Rodgers, A. R., Shuter, J. L., Thompson, I. D., Fryxell, J. M., Cook, J. G., Cook, R. C., &amp; Merrill, E. H. 2021. Comparison of woodland caribou calving areas determined by movement patterns across northern ontario. The Journal of Wildlife Management, 85(1), 169-182. https://doi.org/10.1002/jwmg.21961</t>
  </si>
  <si>
    <t>pdwalker@ualberta.ca</t>
  </si>
  <si>
    <t>© 2020 The Wildlife Society</t>
  </si>
  <si>
    <t>Movement of caribou with calves, use and selection of areas for calving, predation risk (individual based approach vs. population based approach by DeMars et al. (2013), ssessment of Parturition and Neonatal Mortality Predictions</t>
  </si>
  <si>
    <t>Weir et al.</t>
  </si>
  <si>
    <t>Effects of Mine Development on Woodland Caribou Rangifer Tarandus Distribution</t>
  </si>
  <si>
    <t>Hope Brook gold mine within the La Poile caribou herd range boundary</t>
  </si>
  <si>
    <t>Southwest Newfoundland</t>
  </si>
  <si>
    <t>1985-1991</t>
  </si>
  <si>
    <t>Linear regression, caribou abundance</t>
  </si>
  <si>
    <t>https://doi.org/10.2981/0909-6396(2007)13[66:EOMDOW]2.0.CO;2</t>
  </si>
  <si>
    <t>10.2981/0909-6396(2007)13[66:EOMDOW]2.0.CO;2</t>
  </si>
  <si>
    <t>Weir, J. N., Mahoney, S. P., MacLaren, B., &amp; Ferguson, S. H. 2007. Effects of mine development on woodland caribou rangifer tarandus distribution. Wildlife Biology, 13(1), 66-74. https://doi.org/10.2981/0909-6396(2007)13[66:EOMDOW]2.0.CO;2</t>
  </si>
  <si>
    <t>jackieweir@gov.nl.ca</t>
  </si>
  <si>
    <t>Wildlife biology</t>
  </si>
  <si>
    <t>Wildlife Biol</t>
  </si>
  <si>
    <t>Nordic Board for Wildlife Research</t>
  </si>
  <si>
    <t>0909-6396</t>
  </si>
  <si>
    <t>© WILDLIFE BIOLOGY, Copyright 2008 Elsevier B.V., All rights reserved.</t>
  </si>
  <si>
    <t>Determining the relationship between number of caribou in concentric circles and the distance from a mine.</t>
  </si>
  <si>
    <t>Wilson &amp; DeMars</t>
  </si>
  <si>
    <t>A Bayesian Approach to Characterizing Habitat Use By, and Impacts of Anthropogenic Features On, Woodland Caribou (Rangifer tarandus caribou) in Northeast British Columbia</t>
  </si>
  <si>
    <t xml:space="preserve">kernel utilization distributions, Bayesian networks, </t>
  </si>
  <si>
    <t>https://cwbm.ca/a-bayesian-approach-to-characterizing-habitat-use-by-and-impacts-of-anthropogenic-features-on-woodland-caribou-rangifer-tarandus-caribou-in-northeast-british-columbia/</t>
  </si>
  <si>
    <t>Wilson, S. &amp; DeMars, C. 2015. Use By, and Impacts of Anthropogenic Features On, Woodland Caribou (Rangifer tarandus caribou) in Northeast British Columbia. Canadian Wildlife Biology &amp; Management 4(2): 107-118</t>
  </si>
  <si>
    <t>steven.wilson@ecologicresearch.ca</t>
  </si>
  <si>
    <t>Canadian Wildlife Biology &amp; Management</t>
  </si>
  <si>
    <t>CWBM</t>
  </si>
  <si>
    <t>1929-3100</t>
  </si>
  <si>
    <t>Modeling selection of habitats in their current condition, and then estimated selection in an hypothesized landscape without anthropogenic features and fire to identify potential areas for habitat restoration</t>
  </si>
  <si>
    <t>Wilson et al.</t>
  </si>
  <si>
    <t>The biogeography of home range size of woodland caribou Rangifer tarandus caribou</t>
  </si>
  <si>
    <t>Regional</t>
  </si>
  <si>
    <t>Home range data compilation</t>
  </si>
  <si>
    <t>1986-2013</t>
  </si>
  <si>
    <t>Principal Components Analysis, Multiple regression</t>
  </si>
  <si>
    <t>https://www.jstor.org/stable/26585223</t>
  </si>
  <si>
    <t xml:space="preserve">
10.1111/ddi.12849</t>
  </si>
  <si>
    <t>Wilson, K., Pond, B., Brown, G., &amp; Schaefer, J. 2019. The biogeography of home range size of woodland caribou Rangifer tarandus caribou. Diversity and Distributions, 25(2), 205-216.</t>
  </si>
  <si>
    <t>Diversity &amp; Distributions</t>
  </si>
  <si>
    <t>Diver Distrib</t>
  </si>
  <si>
    <t>John Wiley &amp; Sons Ltd</t>
  </si>
  <si>
    <t>1366-9516</t>
  </si>
  <si>
    <t xml:space="preserve">© 2018 John Wiley &amp; Sons Ltd
</t>
  </si>
  <si>
    <t>Population-limiting factors (anthropogenic disturbances). Home range size as a cue of anthropogenic habitat loss.</t>
  </si>
  <si>
    <t>Winder et al.</t>
  </si>
  <si>
    <t>Cumulative Effects and Boreal Woodland Caribou: How Bow-Tie Risk Analysis Addresses a Critical Issue in Canada's Forested Landscapes</t>
  </si>
  <si>
    <t>Chinchaga (AB1), Maxhamish (BC1), Calendar (BC2), Snake-Sahtahneh (BC3) ranges</t>
  </si>
  <si>
    <t>Historical data _Air counts/Radiocollars, disturbance data</t>
  </si>
  <si>
    <t>Bow-Tie Risk Analysis, Layers of Protection Analysis, sensitivity analysis</t>
  </si>
  <si>
    <t>https://www.frontiersin.org/articles/10.3389/fevo.2020.00001/full#h3</t>
  </si>
  <si>
    <t>10.3389/fevo.2020.00001</t>
  </si>
  <si>
    <t>Winder, R., Stewart, FEC., Nebel, S., McIntire, E. J. B., Dyk, A., &amp; Omendja, K. 2020. Cumulative Effects and Boreal Woodland Caribou: How Bow-Tie Risk Analysis Addresses a Critical Issue in Canada’s Forested Landscapes.Front. Ecol. Evol. 8:1.doi: 10.3389/fevo.2020.00001</t>
  </si>
  <si>
    <t>Richard.Winder@canada.ca</t>
  </si>
  <si>
    <t>Frontiers in Ecology and Evolution</t>
  </si>
  <si>
    <t>Front. Ecol. Evol.</t>
  </si>
  <si>
    <t>© 2020 Winder, Stewart, Nebel, McIntire, Dyk and Omendja.</t>
  </si>
  <si>
    <t>Visual synthesis of the cumulative effects causing the growth rate of boreal caribou herds to persistently fall below a level corresponding to a 60% chance of self-sustainability (? &lt; 1.025)</t>
  </si>
  <si>
    <t>Wittmer et al.</t>
  </si>
  <si>
    <t>Habitat change</t>
  </si>
  <si>
    <t>Changes in landscape composition influence the decline of a threatened woodland caribou population</t>
  </si>
  <si>
    <t>Mountain ranges</t>
  </si>
  <si>
    <t>Southern British Columbia</t>
  </si>
  <si>
    <t>Mortality motion?sensitive radiotelemetry collars</t>
  </si>
  <si>
    <t>1984-2004</t>
  </si>
  <si>
    <t xml:space="preserve">Survival probabilities_Kaplan–Meier procedure, known?fate mark–recapture models </t>
  </si>
  <si>
    <t>https://besjournals.onlinelibrary.wiley.com/doi/10.1111/j.1365-2656.2007.01220.x</t>
  </si>
  <si>
    <t>10.1111/j.1365-2656.2007.01220.x</t>
  </si>
  <si>
    <t>Wittmer H. U., Mclellan B. N., Serrouya R., Apps C. D. 2007, Changes in landscape composition influence the decline of a threatened woodland caribou population. Journal of Animal Ecology, 76: 568-579. doi:10.1111/j.1365-2656.2007.01220.x</t>
  </si>
  <si>
    <t>huwittmer@ucdavis.edu</t>
  </si>
  <si>
    <t>British Ecological Society</t>
  </si>
  <si>
    <t>Journal of Animal Ecology</t>
  </si>
  <si>
    <t>J Anim Ecol</t>
  </si>
  <si>
    <t>1365-2656</t>
  </si>
  <si>
    <t>Survival probabilities for the threatened arboreal lichen?feeding ecotype of woodland caribou in British Columbia, Canada, at two different spatial scales (population and home range scales).</t>
  </si>
  <si>
    <t>Useful</t>
  </si>
  <si>
    <t>Study Area Photo</t>
  </si>
  <si>
    <t>Herds</t>
  </si>
  <si>
    <t>Notes</t>
  </si>
  <si>
    <t>Yes</t>
  </si>
  <si>
    <t>Rectangle in Quebec? Can be digitized? Or minimum convex polygon of caribou...</t>
  </si>
  <si>
    <t>No</t>
  </si>
  <si>
    <t>study area photo</t>
  </si>
  <si>
    <t>Focus was movement patterns</t>
  </si>
  <si>
    <t>Identical to ID1</t>
  </si>
  <si>
    <t>Caribou ranges Northern BC and AB</t>
  </si>
  <si>
    <t>Simulation study</t>
  </si>
  <si>
    <t>Little Smoky range</t>
  </si>
  <si>
    <t>simulation from 11 caribou</t>
  </si>
  <si>
    <t>Province of Ontario</t>
  </si>
  <si>
    <t>Too dated</t>
  </si>
  <si>
    <t>Minimum convex polygon of radio-collars, with some approximate deployment locations</t>
  </si>
  <si>
    <t>Focus was not explicitly demographics</t>
  </si>
  <si>
    <t>Rectangle of radio collars, Quebec</t>
  </si>
  <si>
    <t>Focus was movement. Tracked caribou but only 25 for 2 years</t>
  </si>
  <si>
    <t>Not caribou related?</t>
  </si>
  <si>
    <t>Minimum convex polygon in Quebec</t>
  </si>
  <si>
    <t>Quebec Ontario</t>
  </si>
  <si>
    <t>Unsure</t>
  </si>
  <si>
    <t>mortality rate</t>
  </si>
  <si>
    <t>11 of 30 caribou died, but focus was not demographics. 7 attributed to predation</t>
  </si>
  <si>
    <t>Not boreal - no raw data</t>
  </si>
  <si>
    <t>No primary data</t>
  </si>
  <si>
    <t>No data</t>
  </si>
  <si>
    <t>British Columbia</t>
  </si>
  <si>
    <t>1985-2006</t>
  </si>
  <si>
    <t>Yes but</t>
  </si>
  <si>
    <t>Many</t>
  </si>
  <si>
    <t>No calf:cow ratio</t>
  </si>
  <si>
    <t>2468 km2 area determined by 95% confidence ellipse of all telemetry locations Dec 1 to Apr 30 1981-1996, foothills, west-central Alberta</t>
  </si>
  <si>
    <t>study area photo part 1</t>
  </si>
  <si>
    <t>study area photo part 2</t>
  </si>
  <si>
    <t>Canada + Alaska</t>
  </si>
  <si>
    <t>reviews other studies but year might be challenging. Predates Landsat</t>
  </si>
  <si>
    <t>Western N.A.</t>
  </si>
  <si>
    <t>Unlikely</t>
  </si>
  <si>
    <t>count</t>
  </si>
  <si>
    <t>Must retrieve population estimate from primary sources, but does have coarse estimates for Western Canada dating to 1971</t>
  </si>
  <si>
    <t>Northern AB</t>
  </si>
  <si>
    <t>Focus is on wolf predation</t>
  </si>
  <si>
    <t>Quebec-Labrador</t>
  </si>
  <si>
    <t>Torngat Mountains</t>
  </si>
  <si>
    <t>lambda</t>
  </si>
  <si>
    <t>Low-resolution</t>
  </si>
  <si>
    <t>Eastern BC</t>
  </si>
  <si>
    <t>No demographic data</t>
  </si>
  <si>
    <t>Ranges in Northern Alberta</t>
  </si>
  <si>
    <t>see Bradshaw below</t>
  </si>
  <si>
    <t>SA described in Bradshaw et al 1995</t>
  </si>
  <si>
    <t>Southern Manitoba</t>
  </si>
  <si>
    <t>tracked 7 caribou</t>
  </si>
  <si>
    <t>Courtois et al</t>
  </si>
  <si>
    <t>10.2980/1195-6860(2007)14[491:EOFDOD]2.0.CO;2.</t>
  </si>
  <si>
    <t>Effects of forest disturbance on density, space use, and mortality of woodland caribou</t>
  </si>
  <si>
    <t>1998-2002</t>
  </si>
  <si>
    <t>Manic, Manou, Pipmu</t>
  </si>
  <si>
    <t>Survival rate, calf:cow ratio</t>
  </si>
  <si>
    <t>general trend</t>
  </si>
  <si>
    <t>no demographic data?</t>
  </si>
  <si>
    <t>Range boundaries</t>
  </si>
  <si>
    <t>better treated as individual areas - see Mahoney et al 2000</t>
  </si>
  <si>
    <t>Outer boundary of 2013 telemetry data</t>
  </si>
  <si>
    <t>not a demographic study</t>
  </si>
  <si>
    <t>Range boundaries of Athabasca River caribou ranges</t>
  </si>
  <si>
    <t>Possible ranges were intersected with some other polygon</t>
  </si>
  <si>
    <t>Convex polygons of radio collars - Northern Quebec and Labrador</t>
  </si>
  <si>
    <t>no GPS locations presenetd</t>
  </si>
  <si>
    <t>https://cdnsciencepub.com/doi/abs/10.1139/X08-119?casa_token=j3wwSyn6-TkAAAAA:Ioa2F_dz24juQwGtQEC2cchue0TMmGeLOQOegTx-7llMR9Ox4T6AUbobSRD-CwbCejIXFxXUzusWNQ</t>
  </si>
  <si>
    <t>Demographic and behavioural reponse of woodland caribou to forest harvesting</t>
  </si>
  <si>
    <t>1991-2005</t>
  </si>
  <si>
    <t>West Manicougan</t>
  </si>
  <si>
    <t>population, calf:cow, survival rate</t>
  </si>
  <si>
    <t>compare with courtois 2007..</t>
  </si>
  <si>
    <t>Crête et al</t>
  </si>
  <si>
    <t>https://doi.org/10.7557/2.16.4.1217</t>
  </si>
  <si>
    <t>Relative contribution of decreased productivity and survival to recent changes in the dmographic trend of the Riveère George Caribou Herd</t>
  </si>
  <si>
    <t>1984-1992</t>
  </si>
  <si>
    <t>Rivière-George</t>
  </si>
  <si>
    <t>lambda, survival rate, calf:cow, pregnancy</t>
  </si>
  <si>
    <t>Some demogrpahic metrics used data from other sources, and were calculated using multiple methods. Eric should read</t>
  </si>
  <si>
    <t>Northwest Gander</t>
  </si>
  <si>
    <t>no GPS</t>
  </si>
  <si>
    <t>no GPS, vague, old</t>
  </si>
  <si>
    <t>Effects of a road system on caribou distribution during calving</t>
  </si>
  <si>
    <t>survey with no population numbers present, just proportional distance from road</t>
  </si>
  <si>
    <t>Alaska - Rectangle in Central Arctic Herd</t>
  </si>
  <si>
    <t>Unclear</t>
  </si>
  <si>
    <t>Direct observation + calf:cow ratio</t>
  </si>
  <si>
    <t>In Alaska, so no NFI data</t>
  </si>
  <si>
    <t>Surveyed human use of caribou habitat...</t>
  </si>
  <si>
    <t>Meta-analysis</t>
  </si>
  <si>
    <t>Alberta</t>
  </si>
  <si>
    <t>1992-2001</t>
  </si>
  <si>
    <t>Caribou Mountains, Red Earth, ESAR</t>
  </si>
  <si>
    <t>mortality and fecundity</t>
  </si>
  <si>
    <t>need S.M. to get actual rates</t>
  </si>
  <si>
    <t>Western Alberta - A Weyerhauser FMA in the foothills</t>
  </si>
  <si>
    <t>tracking</t>
  </si>
  <si>
    <t>not pictured</t>
  </si>
  <si>
    <t>mortality occured but not reported, no remeasurement , no density</t>
  </si>
  <si>
    <t>focus was range extent</t>
  </si>
  <si>
    <t>Labrador - Central</t>
  </si>
  <si>
    <t>no demographic data</t>
  </si>
  <si>
    <t>data is tabulated by distance and island class, making total population estimate unclear</t>
  </si>
  <si>
    <t>Can woodland caribou and the forest industry coexist: The Ontario scene</t>
  </si>
  <si>
    <t>no primary data</t>
  </si>
  <si>
    <t>Manitoba Saskatchewan</t>
  </si>
  <si>
    <t>tracked moose</t>
  </si>
  <si>
    <t>DeCesare et al</t>
  </si>
  <si>
    <t>https://wildlife.onlinelibrary.wiley.com/doi/epdf/10.1002/jwmg.244</t>
  </si>
  <si>
    <t>Estimating ungulate recruitment and growth rates using age ratios</t>
  </si>
  <si>
    <t>1998-2009</t>
  </si>
  <si>
    <t>Not pictured</t>
  </si>
  <si>
    <t>A La Peche</t>
  </si>
  <si>
    <t>rate of increase</t>
  </si>
  <si>
    <t>simulation</t>
  </si>
  <si>
    <t>Lambda</t>
  </si>
  <si>
    <t>Validated existing model from Sorenson 2008</t>
  </si>
  <si>
    <t>No Demographic Data</t>
  </si>
  <si>
    <t>https://doi.org/10.1139/z88-121</t>
  </si>
  <si>
    <t>Population status, distribution, and movements of woodland caribou in west central Alberta</t>
  </si>
  <si>
    <t>1979-1986</t>
  </si>
  <si>
    <t>Redrock-Prairie, A la Peche, Little Smoky</t>
  </si>
  <si>
    <t xml:space="preserve">mortality rate, calf:cow </t>
  </si>
  <si>
    <t>No demographics but see other Schaefer papers</t>
  </si>
  <si>
    <t xml:space="preserve">calf:cow lambda </t>
  </si>
  <si>
    <t>Many different population estimates - get Eric to read</t>
  </si>
  <si>
    <t>Insufficient information. Need raw data from OMNR</t>
  </si>
  <si>
    <t xml:space="preserve">British Columbia </t>
  </si>
  <si>
    <t>predation</t>
  </si>
  <si>
    <t>has collared data + mortality, but not births. Unsure what t2 would be..</t>
  </si>
  <si>
    <t>caribou location was focus</t>
  </si>
  <si>
    <t>2011-2012</t>
  </si>
  <si>
    <t>pregnancy</t>
  </si>
  <si>
    <t>pregnancy for 2011, neonatal survival for 2011-2012. Also used data from 2004 (n = 10 though), but I'm not sure all data is presented, including study ara</t>
  </si>
  <si>
    <t>raw count but not presented in useful way</t>
  </si>
  <si>
    <t>Telkwa, Chase, Wolverine</t>
  </si>
  <si>
    <t>involves translocation</t>
  </si>
  <si>
    <t>Environment Canada</t>
  </si>
  <si>
    <t>Scientific review for the identification of critical habitat for woodland caribou</t>
  </si>
  <si>
    <t>Pan Canada</t>
  </si>
  <si>
    <t>calf:cow ratio</t>
  </si>
  <si>
    <t>Focus was synchrony in herds</t>
  </si>
  <si>
    <t>Nottaway Assinica Tesmiscamie Manicouagan Pipmuacan</t>
  </si>
  <si>
    <t>lambda calf:cow survival</t>
  </si>
  <si>
    <t>focus was cost of mitigation - data came from Environment Canada 2008</t>
  </si>
  <si>
    <t>focus was location</t>
  </si>
  <si>
    <t xml:space="preserve">Fryxell et al </t>
  </si>
  <si>
    <t>https://doi.org/10.1002/jwmg.21829</t>
  </si>
  <si>
    <t>Anthropogenic Disturbance and Population Viability of WOodland Caribou in Ontario</t>
  </si>
  <si>
    <t>2010-2014</t>
  </si>
  <si>
    <t xml:space="preserve">study area photo </t>
  </si>
  <si>
    <t>survival rate</t>
  </si>
  <si>
    <t>NWT</t>
  </si>
  <si>
    <t>South Nahanni</t>
  </si>
  <si>
    <t>mortality rate and fecundity rate</t>
  </si>
  <si>
    <t>Konkolics</t>
  </si>
  <si>
    <t>WSAR, ESAR, Richardson, Cold Lake, Slave Lake, Red Earth</t>
  </si>
  <si>
    <t>mortality</t>
  </si>
  <si>
    <t>death only reported for all caribou (51 of 201 adult female caribou). Focus was primiarly habitat</t>
  </si>
  <si>
    <t>not demographic study</t>
  </si>
  <si>
    <t>https://cdnsciencepub.com/doi/abs/10.1139/z95-185</t>
  </si>
  <si>
    <t>Winter peatland habitat selection by woodland caribou in northeastern Alberta</t>
  </si>
  <si>
    <t>Unclear if this study area is derived from the collared caribou locations</t>
  </si>
  <si>
    <t>Interpreting Resource Selection at Different Scales for Woodland Caribou in Winter</t>
  </si>
  <si>
    <t xml:space="preserve"> pregancy rate</t>
  </si>
  <si>
    <t>radiotelemetry of 25 females</t>
  </si>
  <si>
    <t>https://doi.org/10.1111/j.1600-0706.2010.18358.x</t>
  </si>
  <si>
    <t>Interacting effect of wolves and climate on recruitment in a norhtern mountain caribou population</t>
  </si>
  <si>
    <t>Yukon</t>
  </si>
  <si>
    <t>Finlayson</t>
  </si>
  <si>
    <t>calf:cow, recruitment</t>
  </si>
  <si>
    <t>some culling of wolves was involved and they do not present the data very well</t>
  </si>
  <si>
    <t>Schaefer et al.</t>
  </si>
  <si>
    <t>https://link.springer.com/article/10.1023/A:1008160408257</t>
  </si>
  <si>
    <t>Site fidelity of female caribou at multiple spatial scales</t>
  </si>
  <si>
    <t>Quebec and Labrador</t>
  </si>
  <si>
    <t>1996-1998</t>
  </si>
  <si>
    <t>Hervieux et al.</t>
  </si>
  <si>
    <t>https://cdnsciencepub.com/doi/10.1139/cjz-2013-0123</t>
  </si>
  <si>
    <t>Widespread declines in woodland caribou (Rangifer tarandus caribou) continue in Alberta</t>
  </si>
  <si>
    <t>1994-2012</t>
  </si>
  <si>
    <t>every Alberta range except Banff Jasper</t>
  </si>
  <si>
    <t>Female survival + calf:cow ratio</t>
  </si>
  <si>
    <t>Hettinga et al</t>
  </si>
  <si>
    <t>https://www.ncbi.nlm.nih.gov/pmc/articles/PMC3437481/</t>
  </si>
  <si>
    <t>Estimating Size and Trend of the North Interlake Woodland Caribou Population Using Fecal-DNA and Capture–Recapture Models</t>
  </si>
  <si>
    <t>Manitoba</t>
  </si>
  <si>
    <t>2004-2009</t>
  </si>
  <si>
    <t>Arsenault et al</t>
  </si>
  <si>
    <t>Status and conservation management framework for woodland caribou</t>
  </si>
  <si>
    <t>tracked caribou plus mortalities, inc. cause</t>
  </si>
  <si>
    <t>Moberly, Burnt Pine, Quintette, Bearhole Redwillow</t>
  </si>
  <si>
    <t>good quality</t>
  </si>
  <si>
    <t>Gaspesie</t>
  </si>
  <si>
    <t>mortality and birth</t>
  </si>
  <si>
    <t>Mahoney and Schaefer</t>
  </si>
  <si>
    <t>https://academic.oup.com/jmammal/article/83/4/957/2373278</t>
  </si>
  <si>
    <t>Long-term changes in demography and migration of Newfoundland caribou</t>
  </si>
  <si>
    <t>1960-2000</t>
  </si>
  <si>
    <t>Lots of remeasurements but only long-term growth rate reported</t>
  </si>
  <si>
    <t>Mahoney and Virgl</t>
  </si>
  <si>
    <t>https://doi.org/10.1139/z02-239</t>
  </si>
  <si>
    <t>Habitat selection and demography of a nonmigratory woodland caribou population in Newfoundland</t>
  </si>
  <si>
    <t>Corner Brooks Lakes? unsure re: nflnd rangs</t>
  </si>
  <si>
    <t xml:space="preserve">calf recruitment, pregnancy rate,  survival rate, lambda </t>
  </si>
  <si>
    <t>Mahoney et al.</t>
  </si>
  <si>
    <t>https://www.jstor.org/stable/3801986</t>
  </si>
  <si>
    <t>Evaluation of a Mark-Resighting Technique for Woodland Caribou in Newfoundland</t>
  </si>
  <si>
    <t>1985-1995</t>
  </si>
  <si>
    <t>used mark-recapture by spraying paitn from a helicopter</t>
  </si>
  <si>
    <t>separate maps for each herd, but good quality</t>
  </si>
  <si>
    <t>Tonquin, North Interlake, The Bog, Slate Islands, PAGE</t>
  </si>
  <si>
    <t>population</t>
  </si>
  <si>
    <t>McLoughlin et al</t>
  </si>
  <si>
    <t>http://mcloughlinlab.ca/lab/wp-content/uploads/2019/06/2013-2018-SK-Boreal-Shield-Caribou-Project-Final-Report-June-10-2019.pdf</t>
  </si>
  <si>
    <t>Population and habitat ecology of boreal caribou and their predators in the Saskatchewan Boreal Shield</t>
  </si>
  <si>
    <t>Saskatchewan</t>
  </si>
  <si>
    <t>SK2, SK1?</t>
  </si>
  <si>
    <t>radiocollars</t>
  </si>
  <si>
    <t>https://www.jstor.org/stable/pdf/3802682.pdf</t>
  </si>
  <si>
    <t>Declines in populations of woodland caribou</t>
  </si>
  <si>
    <t>1991-2002</t>
  </si>
  <si>
    <t>WSAR, ESAR, Cold Lake, Caribou Mountains, Red Earth</t>
  </si>
  <si>
    <t>Pinard et al.</t>
  </si>
  <si>
    <t>https://wildlife.onlinelibrary.wiley.com/doi/full/10.1002/jwmg.217</t>
  </si>
  <si>
    <t>Calving rate, calf survival rate, and habitat selection of forest-dwelling caribou in a highly managed landscape</t>
  </si>
  <si>
    <t>Charlevoix?</t>
  </si>
  <si>
    <t>calf survival rate, female calving rate</t>
  </si>
  <si>
    <t xml:space="preserve">Rasiulis et al </t>
  </si>
  <si>
    <t>https://doi.org/10.1002/jwmg.722</t>
  </si>
  <si>
    <t>The effect of radio-collar weight on survival of Migratory Caribou</t>
  </si>
  <si>
    <t>1991-2000</t>
  </si>
  <si>
    <t>tested effect of collars on survival. Technicaly 1991-1994 and 2000</t>
  </si>
  <si>
    <t>Rettie and Messier</t>
  </si>
  <si>
    <t>https://cdnsciencepub.com/doi/abs/10.1139/z97-193</t>
  </si>
  <si>
    <t>Dynamics of woodland caribou populations at the southern limit of their range in Saskatchewan</t>
  </si>
  <si>
    <t>1992-1995</t>
  </si>
  <si>
    <t>Mid Boreal Upland and Mid Boreal Lowland</t>
  </si>
  <si>
    <t>Rudolph et al</t>
  </si>
  <si>
    <t>https://link.springer.com/article/10.1007/s10531-017-1292-1</t>
  </si>
  <si>
    <t>Demographic responses of boreal caribou to cumulative disturbances highlight elasticity of range-specific tolerance thresholds</t>
  </si>
  <si>
    <t>2004-2013</t>
  </si>
  <si>
    <t>Nottaway, Assinica, Temiscamie</t>
  </si>
  <si>
    <t>Survival rate, calf:cow, lambda</t>
  </si>
  <si>
    <t>Used some data from Courtois et al 2003, and two exhaustive inventories by MFFP in 2002/3 and 2013</t>
  </si>
  <si>
    <t>Metsaranta and Mallory</t>
  </si>
  <si>
    <t>https://www.jstor.org/stable/25177066</t>
  </si>
  <si>
    <t>Ecology and habitat selection of a woodland caribou population in West-Central Manitoba, Canada</t>
  </si>
  <si>
    <t>Naosap</t>
  </si>
  <si>
    <t>none</t>
  </si>
  <si>
    <t>Tracked 14-25 females but no demographic information</t>
  </si>
  <si>
    <t xml:space="preserve">Schaefer et al </t>
  </si>
  <si>
    <t>https://www.jstor.org/stable/3802646</t>
  </si>
  <si>
    <t>Demography and decline of the red wine mountains Caribou herd</t>
  </si>
  <si>
    <t>Labrador</t>
  </si>
  <si>
    <t>1981-1997</t>
  </si>
  <si>
    <t>Red Wine Mountains</t>
  </si>
  <si>
    <t>survival rate, calf recruitment rate</t>
  </si>
  <si>
    <t>estimates for two periods (81-88 &amp; 93-97), when stable and declining, but some egress to George River herd occured - I believe they report it both as "mortality" but also tracked the ultimate fate</t>
  </si>
  <si>
    <t>Sorensen et al</t>
  </si>
  <si>
    <t>https://wildlife.onlinelibrary.wiley.com/doi/abs/10.2193/2007-079</t>
  </si>
  <si>
    <t>Determining sustaintable levels of cumulative effects for Boreal Caribou</t>
  </si>
  <si>
    <t>1993-2001</t>
  </si>
  <si>
    <t>Looks familiar - McLoughlin 2003? But different years</t>
  </si>
  <si>
    <t>Stuart-Smith et al.</t>
  </si>
  <si>
    <t>https://researchnow.flinders.edu.au/en/publications/woodland-caribou-relative-to-landscape-patterns-in-northeastern-a</t>
  </si>
  <si>
    <t>Woodland caribou relative to landscape patterns in northeastern Alberta</t>
  </si>
  <si>
    <t>1991-1994</t>
  </si>
  <si>
    <t xml:space="preserve">Jenkins and Barten </t>
  </si>
  <si>
    <t>https://cdnsciencepub.com/doi/abs/10.1139/z05-111</t>
  </si>
  <si>
    <t>Demography and decline of the Mentasta caribou herd in Alaska</t>
  </si>
  <si>
    <t>1990-1997</t>
  </si>
  <si>
    <t>Mentasta</t>
  </si>
  <si>
    <t>survival rate, recruitment</t>
  </si>
  <si>
    <t>SA is in Alaska, but range crosses into Yukon. Not sure if NFI data will cover Alaska, however</t>
  </si>
  <si>
    <t>Kinloch, Nipigon, Kesagami</t>
  </si>
  <si>
    <t>calving rate, neonatal mortality</t>
  </si>
  <si>
    <t xml:space="preserve">Lafontaine et al </t>
  </si>
  <si>
    <t>https://doi.org/10.1002/ecs2.2739</t>
  </si>
  <si>
    <t>Exposure to historical burn rates shapes the response of boreal caribou to timber</t>
  </si>
  <si>
    <t>6 ranges</t>
  </si>
  <si>
    <t xml:space="preserve">Collared, but no demographic data. Probably the same as </t>
  </si>
  <si>
    <t>overlaps with Wittmer 2005</t>
  </si>
  <si>
    <t>https://doi.org/10.1371/journal.pone.0258136</t>
  </si>
  <si>
    <t>Demographic responses of a threatened, low-density ungulate to annual variation in meteorological and phenological conditions</t>
  </si>
  <si>
    <t>Alberta British Columbia Northwest Territories</t>
  </si>
  <si>
    <t>1995-2015</t>
  </si>
  <si>
    <t>calf:cow  survival rate  lambda</t>
  </si>
  <si>
    <t>Data come from provincial and territorial agencies, presumably used in ECCC report</t>
  </si>
  <si>
    <t>https://doi.org/10.1111/j.1365-2656.2005.00967.x</t>
  </si>
  <si>
    <t>Relating predation mortality to broad-scale habitat selection</t>
  </si>
  <si>
    <t>Caribou Mountains, Red Earth, WSAR, ESAR, Cold Lake</t>
  </si>
  <si>
    <t>Only reports caribou deaths from predation</t>
  </si>
  <si>
    <t>10.1007/s00442-005-0055-y</t>
  </si>
  <si>
    <t>The role of predation in the decline and extirpation of woodland caribou</t>
  </si>
  <si>
    <t>1984-2002</t>
  </si>
  <si>
    <t>https://www.sciencedirect.com/science/article/pii/S0006320709004078</t>
  </si>
  <si>
    <t>Viability of mountain caribou in British Columbia, Canada: Effects of habitat change and population density</t>
  </si>
  <si>
    <t>Same as Wittmer 2005</t>
  </si>
  <si>
    <t>survival rate, birth rate</t>
  </si>
  <si>
    <t>Has great summary table - unclear why sampling year is different from Wittmer 2005/2007. Seems to be one big study</t>
  </si>
  <si>
    <t>PolygonID</t>
  </si>
  <si>
    <t>First Measurement Year</t>
  </si>
  <si>
    <t>Last Measurement Year</t>
  </si>
  <si>
    <t>AdultFemaleSurvivalRate</t>
  </si>
  <si>
    <t>CalfCow</t>
  </si>
  <si>
    <t>Note</t>
  </si>
  <si>
    <t xml:space="preserve">Courtois et al. </t>
  </si>
  <si>
    <t>Manic</t>
  </si>
  <si>
    <t>Manou</t>
  </si>
  <si>
    <t>Pipmu</t>
  </si>
  <si>
    <t xml:space="preserve">Search terms </t>
  </si>
  <si>
    <t>website</t>
  </si>
  <si>
    <t>date</t>
  </si>
  <si>
    <t>results searched</t>
  </si>
  <si>
    <t>notes</t>
  </si>
  <si>
    <t>Caribou Population Canada</t>
  </si>
  <si>
    <t>*approximately</t>
  </si>
  <si>
    <t>Caribou Demography Canada</t>
  </si>
  <si>
    <t>June 28th 2022</t>
  </si>
  <si>
    <t>at this point there were no relevant previously unseen studies among results</t>
  </si>
  <si>
    <t>Wittmer15_Purcells_South</t>
  </si>
  <si>
    <t>Purcells South</t>
  </si>
  <si>
    <t>Nakusp</t>
  </si>
  <si>
    <t>Wittmer15_FrisbyBoulder</t>
  </si>
  <si>
    <t>Wittmer15_Nakusp</t>
  </si>
  <si>
    <t>Wittmer15_ColumbiaSouth</t>
  </si>
  <si>
    <t>Wittmer15_ColumbiaNorth</t>
  </si>
  <si>
    <t>Wittmer15_Groundhog</t>
  </si>
  <si>
    <t>Wittmer15_WellsGray</t>
  </si>
  <si>
    <t>Wittmer15_Barkerville</t>
  </si>
  <si>
    <t>Wittmer15_NorthCaribooMtn</t>
  </si>
  <si>
    <t>Wittmer15_HartRanges</t>
  </si>
  <si>
    <t>Frisby Boulder</t>
  </si>
  <si>
    <t>Columbia South</t>
  </si>
  <si>
    <t>Columbia North</t>
  </si>
  <si>
    <t>Wells Gray</t>
  </si>
  <si>
    <t>Groundhog</t>
  </si>
  <si>
    <t>Barkerville</t>
  </si>
  <si>
    <t>North Cariboo Mtn</t>
  </si>
  <si>
    <t>Hart</t>
  </si>
  <si>
    <t>Measured in 1988-1991 and then 2004 - but given as one estimate</t>
  </si>
  <si>
    <t>for all Wittmer, female survival is the corrected estimate from 2010 paper - viability of mountain caribou…</t>
  </si>
  <si>
    <t>Complete</t>
  </si>
  <si>
    <t>yes</t>
  </si>
  <si>
    <t>Courtois91_Manic</t>
  </si>
  <si>
    <t>Courtois91_Manou</t>
  </si>
  <si>
    <t>Courtois91_Pipmu</t>
  </si>
  <si>
    <t>Courtois97_Manicougan</t>
  </si>
  <si>
    <t xml:space="preserve">bug Eric </t>
  </si>
  <si>
    <t>Manicougan - unsure if this is a herd or the area</t>
  </si>
  <si>
    <t>interpret from graph</t>
  </si>
  <si>
    <t>very low-res figure</t>
  </si>
  <si>
    <t>Digitization_Scale</t>
  </si>
  <si>
    <t>Dalerum67_RedEarth</t>
  </si>
  <si>
    <t>Dalerum67_ESAR</t>
  </si>
  <si>
    <t>Dalerum67_CaribouMountains</t>
  </si>
  <si>
    <t>East Side Athabasca River</t>
  </si>
  <si>
    <t>Red Earth</t>
  </si>
  <si>
    <t>Caribou Mountains</t>
  </si>
  <si>
    <t>Fryxell et al.</t>
  </si>
  <si>
    <t>Fryxell103_Nakima</t>
  </si>
  <si>
    <t>Fryxell103_PickleLake</t>
  </si>
  <si>
    <t>Gullickson71_SouthNahanni</t>
  </si>
  <si>
    <t>South Nahanni Yukon and NWT</t>
  </si>
  <si>
    <t xml:space="preserve">annual meaurements, see formula. I'm confused how 2/18 dying = survival rate of 0.6667 in year three. Maybe because a cumulative 7 out of 24 died? But that wouldn't make it an annual rate. </t>
  </si>
  <si>
    <t>Gullickson and Manseau</t>
  </si>
  <si>
    <t>Hervieux et al</t>
  </si>
  <si>
    <t>Hervieux87_Chinchaga</t>
  </si>
  <si>
    <t>Hervieux87_ColdLakesAB</t>
  </si>
  <si>
    <t>Hervieux87_CaribouMountains</t>
  </si>
  <si>
    <t>Hervieux87_ESAR</t>
  </si>
  <si>
    <t>Hervieux87_LittleSmoky</t>
  </si>
  <si>
    <t>Hervieux87_RedEarth</t>
  </si>
  <si>
    <t>Hervieux87_Richardson</t>
  </si>
  <si>
    <t>Hervieux87_WSAR</t>
  </si>
  <si>
    <t>Hervieux87_Yates</t>
  </si>
  <si>
    <t>Hervieux87_Narraway</t>
  </si>
  <si>
    <t>Hervieux87_ALaPeche</t>
  </si>
  <si>
    <t>Hervieux87_RedRock</t>
  </si>
  <si>
    <t>This may be duplicating Hervieux et al (same authors, same area)</t>
  </si>
  <si>
    <t>from fig 4  - a bit illegible</t>
  </si>
  <si>
    <t>from fig 4 - a bit illegible</t>
  </si>
  <si>
    <t>dupl of Hervieux</t>
  </si>
  <si>
    <t>Hettinga83_LowerNI</t>
  </si>
  <si>
    <t>Hettinga83_UpperNI</t>
  </si>
  <si>
    <t>Hettinga et al.</t>
  </si>
  <si>
    <t>Lower part of North Interlake</t>
  </si>
  <si>
    <t>Upper part of North Interlake</t>
  </si>
  <si>
    <t>lambda assumes male + female (combined + separate estimates given)</t>
  </si>
  <si>
    <t>Ellington26_NP</t>
  </si>
  <si>
    <t>Ellington26_LP</t>
  </si>
  <si>
    <t>Ellington26_MR</t>
  </si>
  <si>
    <t>Northern Peninsula</t>
  </si>
  <si>
    <t>La Poile</t>
  </si>
  <si>
    <t>Middle Ridge</t>
  </si>
  <si>
    <t>Eric to review</t>
  </si>
  <si>
    <t>James20_Athabasca</t>
  </si>
  <si>
    <t>James and Stuart-Smith</t>
  </si>
  <si>
    <t>ESAR and WSAR</t>
  </si>
  <si>
    <t>focus was predation but reported all deaths</t>
  </si>
  <si>
    <t>Johnson32_Quintette</t>
  </si>
  <si>
    <t>Quintette</t>
  </si>
  <si>
    <t>Johnson32_Narraway</t>
  </si>
  <si>
    <t>Narraway</t>
  </si>
  <si>
    <t>Johnson32_Bear</t>
  </si>
  <si>
    <t>Johnson32_BurntPine</t>
  </si>
  <si>
    <t>Johnson32_Moberly</t>
  </si>
  <si>
    <t xml:space="preserve">Bearhole-Redwillow </t>
  </si>
  <si>
    <t>Burnt Pine</t>
  </si>
  <si>
    <t>Moberly</t>
  </si>
  <si>
    <t>Mahoney101_CornerBrooks</t>
  </si>
  <si>
    <t xml:space="preserve">Corner Brooks </t>
  </si>
  <si>
    <t>Mortality</t>
  </si>
  <si>
    <t>has annual rates too</t>
  </si>
  <si>
    <t>Pregnancy</t>
  </si>
  <si>
    <t>McLoughlin86_SK1</t>
  </si>
  <si>
    <t xml:space="preserve">McLoughlin et al. </t>
  </si>
  <si>
    <t>0.79*</t>
  </si>
  <si>
    <t xml:space="preserve">*calving rate? Same as pregnancy rate? Also has calf survival (0.46) and of 30 female caribou, 2 died before calving period. </t>
  </si>
  <si>
    <t>Pinard96_GrandsJardins</t>
  </si>
  <si>
    <t>Reintroduced to Grands Jardins</t>
  </si>
  <si>
    <t xml:space="preserve">see Boulet et al </t>
  </si>
  <si>
    <t>Rudolph98_Nottaway</t>
  </si>
  <si>
    <t>Rudolph et al.</t>
  </si>
  <si>
    <t>Nottaway Range - some dipsy doodles I ignored</t>
  </si>
  <si>
    <t>table 3 is a bit bizarre. Check with Eric. Survival rate is unclear whether female or all</t>
  </si>
  <si>
    <t>Rudolph98_Assinica</t>
  </si>
  <si>
    <t>Assinica</t>
  </si>
  <si>
    <t xml:space="preserve">table 3 assinica is listed twice? With different values for survival… </t>
  </si>
  <si>
    <t>Rudolph98_Temiscamie</t>
  </si>
  <si>
    <t>Temiscamie</t>
  </si>
  <si>
    <t>StuartSmith79_ESAR</t>
  </si>
  <si>
    <t>StuartSmith79_WSAR</t>
  </si>
  <si>
    <t>Western Side Athabasca River</t>
  </si>
  <si>
    <t>Eastern Side Athabasca River</t>
  </si>
  <si>
    <t xml:space="preserve">They only partially report parameters by study area. Surivval rate is for all animals - but females died at a lower rate (5%/year vs 14%/year, with 9/65 caribou male).   </t>
  </si>
  <si>
    <t>They only partially report parameters by study area. Surivval rate is for all animals - but females died at a lower rate (5%/year vs 14%/year, with 9/65 caribou male).  Calfcow is average of two years. Not sure that is correct</t>
  </si>
  <si>
    <t xml:space="preserve">This is the same data as Fryxel et al 2020, but with one added study area. </t>
  </si>
  <si>
    <t>must confirm whether 2014 is end date or 2013</t>
  </si>
  <si>
    <t>Walker64_PickleLake</t>
  </si>
  <si>
    <t>Walker64_Nakima</t>
  </si>
  <si>
    <t>Walker64_Cochrane</t>
  </si>
  <si>
    <t>Kinloch</t>
  </si>
  <si>
    <t>Nipigon</t>
  </si>
  <si>
    <t>Kesagami</t>
  </si>
  <si>
    <t xml:space="preserve">Kinloch </t>
  </si>
  <si>
    <t>Also has neonatal mortality and parturition rate</t>
  </si>
  <si>
    <t>Caribou Manitoba</t>
  </si>
  <si>
    <t xml:space="preserve">Google scholar </t>
  </si>
  <si>
    <t>July 1th</t>
  </si>
  <si>
    <t>https://agris.fao.org/agris-search/search.do?recordID=DJ2012085676</t>
  </si>
  <si>
    <t>Seasonal distribution and population parameters of woodlan caribou in central Manitoba: implications for forestry practices</t>
  </si>
  <si>
    <t>1995-1997</t>
  </si>
  <si>
    <t>add later</t>
  </si>
  <si>
    <t>Wabowden</t>
  </si>
  <si>
    <t>survival, calf:cow</t>
  </si>
  <si>
    <t>see Hervieux</t>
  </si>
  <si>
    <t>see Wittmer 2007</t>
  </si>
  <si>
    <t>Brown112_Wabowden</t>
  </si>
  <si>
    <t xml:space="preserve">Wabowden </t>
  </si>
  <si>
    <t>too old?</t>
  </si>
  <si>
    <t>Mahoney80_LaPoile</t>
  </si>
  <si>
    <t>Mahoney80_GreyRiver</t>
  </si>
  <si>
    <t>Mahoney80_SandyLake</t>
  </si>
  <si>
    <t>Mahoney80_PotHill</t>
  </si>
  <si>
    <t>Mahoney80_MiddleRidge</t>
  </si>
  <si>
    <t>Mahoney80_Gaff</t>
  </si>
  <si>
    <t>Gaff Topsails</t>
  </si>
  <si>
    <t>Grey River</t>
  </si>
  <si>
    <t>Sandy Lake</t>
  </si>
  <si>
    <t>Pot Hill</t>
  </si>
  <si>
    <t>Lapoile</t>
  </si>
  <si>
    <t>population estimates but methods varied…</t>
  </si>
  <si>
    <t>no remeasurement. Delete?</t>
  </si>
  <si>
    <t>duplicate of Hervieux?</t>
  </si>
  <si>
    <t>radio-collar stopped in 84 but fall composition survey continued to 1986.  6 woodland caribou collared,  18 mountain caribou. Calf:cow composition counts were done for larger herd and should be reliable</t>
  </si>
  <si>
    <t>Duplicate of Wittmer?</t>
  </si>
  <si>
    <t xml:space="preserve">Seip </t>
  </si>
  <si>
    <t>https://doi.org/10.1139/z92-206</t>
  </si>
  <si>
    <t>Factors limiting woodland caribou populations and their interrelationships with wolves and moose in southeastern British Columbia</t>
  </si>
  <si>
    <t>1984-1989</t>
  </si>
  <si>
    <t>Quesnel and Wells Gray</t>
  </si>
  <si>
    <t>mortality, calf cow</t>
  </si>
  <si>
    <t>Seip113_WellsGray</t>
  </si>
  <si>
    <t>Seip113_Quesnel</t>
  </si>
  <si>
    <t xml:space="preserve">Wells Gray </t>
  </si>
  <si>
    <t>Quesnel Lake</t>
  </si>
  <si>
    <t>Quesnel range derived from 1992 report using winter and summer range figuers</t>
  </si>
  <si>
    <t>Digitized liberally from figure 9. Calf cow reported in October and June and is complicated</t>
  </si>
  <si>
    <t>Digitized from Seip 1992 Wildlife Bulletin report. Calf:cow is the sum of total column in table 1 (ie with wolves, without, and reduced wolves)</t>
  </si>
  <si>
    <t>Feeding site selection by woodland caribou in north-central British Columbia</t>
  </si>
  <si>
    <t>https://doi.org/10.7557/2.20.5.1642</t>
  </si>
  <si>
    <t>Wolverine</t>
  </si>
  <si>
    <t>no</t>
  </si>
  <si>
    <t>torngat are not woodland</t>
  </si>
  <si>
    <t>Rettie92_ClarkeLake</t>
  </si>
  <si>
    <t>Rettie92_NemeibenLake</t>
  </si>
  <si>
    <t>Rettie92_MossyRiver</t>
  </si>
  <si>
    <t>Rettie92_MontrealLake</t>
  </si>
  <si>
    <t>Rettie92_WeyakwinLake</t>
  </si>
  <si>
    <t>Clarke Lake</t>
  </si>
  <si>
    <t>Nemeiben Lake</t>
  </si>
  <si>
    <t>Mossy River</t>
  </si>
  <si>
    <t>Montreal Lake</t>
  </si>
  <si>
    <t>Weyakwin Lake</t>
  </si>
  <si>
    <t>earliest measurements seem to vary between 1992 (pregnancy), 1993 (survival) and 1994 (calf:cow)</t>
  </si>
  <si>
    <t>earliest measurements seem to vary between 1992 (pregnancy), 1993 (survival) and 1994 (calf:cow). Ian calculated lambda - SD is very large and lambda not sig diff from 1</t>
  </si>
  <si>
    <t>Gustine40_BesaProphet</t>
  </si>
  <si>
    <t>Greater Besa-Prophet area of Muskwa-Kechika</t>
  </si>
  <si>
    <t>not a target population</t>
  </si>
  <si>
    <t>Riviere George is not a target pop</t>
  </si>
  <si>
    <t>not primary</t>
  </si>
  <si>
    <t>duplicate</t>
  </si>
  <si>
    <t>Culling and Culling</t>
  </si>
  <si>
    <t>BC Boreal Caribou Implementation Plan: 2012-13 Collar Deployment and Late Winter Recruitment Survey</t>
  </si>
  <si>
    <t>Boreal BC</t>
  </si>
  <si>
    <t>All Boreal BC</t>
  </si>
  <si>
    <t>calf:cow</t>
  </si>
  <si>
    <t xml:space="preserve">appendix appears to track individual caribou and mortalities, unsure if rate possible </t>
  </si>
  <si>
    <t>Culling115_Chinchaga</t>
  </si>
  <si>
    <t>this does not include Alberta portion. With Alberta, ratio is 33.3, much higher!</t>
  </si>
  <si>
    <t>Culling115_SS</t>
  </si>
  <si>
    <t xml:space="preserve">Chinchaga BC </t>
  </si>
  <si>
    <t>Snake-Sahtaneh</t>
  </si>
  <si>
    <t>Culling115_Calendar</t>
  </si>
  <si>
    <t>Culling115_Maxhamish</t>
  </si>
  <si>
    <t>Culling115_Prophet</t>
  </si>
  <si>
    <t>Culling115_Parker</t>
  </si>
  <si>
    <t>Culling115_FtNelson</t>
  </si>
  <si>
    <t>Fort Nelson</t>
  </si>
  <si>
    <t>Maxhamish</t>
  </si>
  <si>
    <t>Parker</t>
  </si>
  <si>
    <t xml:space="preserve">Calendar BC </t>
  </si>
  <si>
    <t>Prophet BC</t>
  </si>
  <si>
    <t>Need Hervieux CLSK</t>
  </si>
  <si>
    <t>does not present demographic data</t>
  </si>
  <si>
    <t xml:space="preserve">Unlikely to be primary source of data - observations of caribou was </t>
  </si>
  <si>
    <t>Frenette</t>
  </si>
  <si>
    <t>https://semaphore.uqar.ca/id/eprint/1293</t>
  </si>
  <si>
    <t>Démographie et viabilité de la population de caribous de la Gaspésie-Atlantique</t>
  </si>
  <si>
    <t>1988-2015</t>
  </si>
  <si>
    <t>Frenette116_McGerrigle</t>
  </si>
  <si>
    <t>Frenette116_Logan</t>
  </si>
  <si>
    <t>Frenette116_Albert</t>
  </si>
  <si>
    <t>boreal caribou British Columbia</t>
  </si>
  <si>
    <t>6/28/2022</t>
  </si>
  <si>
    <t>July 24th</t>
  </si>
  <si>
    <t xml:space="preserve">found some grey literature, specifically </t>
  </si>
  <si>
    <t>McGerrigle</t>
  </si>
  <si>
    <t>Albert</t>
  </si>
  <si>
    <t xml:space="preserve">Logan </t>
  </si>
  <si>
    <t>Predator Control</t>
  </si>
  <si>
    <t>Unconfirmed</t>
  </si>
  <si>
    <t xml:space="preserve">calf:cow is available for all 3 polys combined, but it must be interpreted from figure 2.3. Appears  to be roughly 0.3,  interannual variance seems to increase over time. </t>
  </si>
  <si>
    <t>survival</t>
  </si>
  <si>
    <t>Covers three 'periods' of monitoring</t>
  </si>
  <si>
    <t>2004 measurement is from separate report</t>
  </si>
  <si>
    <t>this does not include Alberta portions, which is correct wrt polygon. 2004 measurement is from separate report</t>
  </si>
  <si>
    <t>this was deemed to be a separate range after 2004, hence no earlier data</t>
  </si>
  <si>
    <t>RangeDescription</t>
  </si>
  <si>
    <t>DocID</t>
  </si>
  <si>
    <t>StudyArea</t>
  </si>
  <si>
    <t>Demographic_Indicator</t>
  </si>
  <si>
    <t>Sampled_Years</t>
  </si>
  <si>
    <t>Original_Lit_Review</t>
  </si>
  <si>
    <t>Publication_Year</t>
  </si>
  <si>
    <t>Hervieux87_Bistcho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</si>
</sst>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6" x14ac:knownFonts="1">
    <font>
      <sz val="10"/>
      <color rgb="FF000000"/>
      <name val="Arial"/>
      <scheme val="minor"/>
    </font>
    <font>
      <sz val="10"/>
      <color theme="1"/>
      <name val="Arial"/>
      <scheme val="minor"/>
    </font>
    <font>
      <u/>
      <sz val="10"/>
      <color rgb="FF0000FF"/>
      <name val="Arial"/>
    </font>
    <font>
      <u/>
      <sz val="10"/>
      <color rgb="FF1155CC"/>
      <name val="Arial"/>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theme="0"/>
        <bgColor theme="0"/>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2" fontId="0" fillId="0" borderId="0" xfId="0" applyNumberFormat="1"/>
    <xf numFmtId="0" fontId="4" fillId="0" borderId="0" xfId="0" applyFont="1"/>
    <xf numFmtId="0" fontId="5" fillId="0" borderId="0" xfId="0" applyFont="1"/>
    <xf numFmtId="0" fontId="0" fillId="0" borderId="0" xfId="0" applyAlignment="1">
      <alignment wrapText="1"/>
    </xf>
    <xf numFmtId="164" fontId="0" fillId="0" borderId="0" xfId="0" applyNumberFormat="1"/>
    <xf numFmtId="0" fontId="1" fillId="3" borderId="1" xfId="0" applyFont="1" applyFill="1" applyBorder="1"/>
    <xf numFmtId="0" fontId="1" fillId="3" borderId="2" xfId="0" applyFont="1" applyFill="1" applyBorder="1"/>
    <xf numFmtId="0" fontId="1" fillId="0" borderId="2" xfId="0" applyFont="1" applyBorder="1"/>
    <xf numFmtId="0" fontId="2" fillId="0" borderId="2" xfId="0" applyFont="1" applyBorder="1"/>
    <xf numFmtId="0" fontId="3" fillId="0" borderId="2" xfId="0" applyFont="1" applyBorder="1"/>
    <xf numFmtId="0" fontId="1" fillId="0" borderId="3" xfId="0" applyFont="1" applyBorder="1"/>
    <xf numFmtId="0" fontId="1" fillId="0" borderId="2" xfId="0" applyFont="1" applyBorder="1" applyAlignment="1">
      <alignment wrapText="1"/>
    </xf>
    <xf numFmtId="0" fontId="1" fillId="2" borderId="1" xfId="0" applyFont="1" applyFill="1" applyBorder="1"/>
    <xf numFmtId="164" fontId="1" fillId="0" borderId="0" xfId="0" applyNumberFormat="1" applyFont="1"/>
  </cellXfs>
  <cellStyles count="1">
    <cellStyle name="Normal" xfId="0" builtinId="0"/>
  </cellStyles>
  <dxfs count="2">
    <dxf>
      <border outline="0">
        <top style="thin">
          <color theme="4" tint="0.39997558519241921"/>
        </top>
      </border>
    </dxf>
    <dxf>
      <font>
        <b/>
        <i val="0"/>
        <strike val="0"/>
        <condense val="0"/>
        <extend val="0"/>
        <outline val="0"/>
        <shadow val="0"/>
        <u val="none"/>
        <vertAlign val="baseline"/>
        <sz val="10"/>
        <color theme="1"/>
        <name val="Arial"/>
        <scheme val="minor"/>
      </font>
      <fill>
        <patternFill patternType="solid">
          <fgColor theme="4"/>
          <bgColor theme="4"/>
        </patternFill>
      </fill>
      <alignment horizontal="general" vertical="bottom" textRotation="0" wrapText="0" indent="0" justifyLastLine="0" shrinkToFit="0" readingOrder="0"/>
    </dxf>
  </dxfs>
  <tableStyles count="2" defaultTableStyle="Table Style 2" defaultPivotStyle="PivotStyleLight16">
    <tableStyle name="Table Style 1" pivot="0" count="0" xr9:uid="{00000000-0011-0000-FFFF-FFFF00000000}"/>
    <tableStyle name="Table Style 2" pivot="0" count="0" xr9:uid="{00000000-0011-0000-FFFF-FFFF01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14" totalsRowShown="0" headerRowDxfId="1" tableBorderDxfId="0">
  <autoFilter ref="A1:O114" xr:uid="{00000000-0009-0000-0100-000001000000}">
    <filterColumn colId="14">
      <filters blank="1">
        <filter val="duplicate"/>
        <filter val="not primary"/>
        <filter val="Riviere George is not a target pop"/>
        <filter val="see Hervieux"/>
        <filter val="see Wittmer 2007"/>
        <filter val="too old?"/>
        <filter val="yes"/>
      </filters>
    </filterColumn>
  </autoFilter>
  <sortState xmlns:xlrd2="http://schemas.microsoft.com/office/spreadsheetml/2017/richdata2" ref="A2:O113">
    <sortCondition ref="A1:A113"/>
  </sortState>
  <tableColumns count="15">
    <tableColumn id="1" xr3:uid="{00000000-0010-0000-0000-000001000000}" name="DocID"/>
    <tableColumn id="2" xr3:uid="{00000000-0010-0000-0000-000002000000}" name="Author"/>
    <tableColumn id="3" xr3:uid="{00000000-0010-0000-0000-000003000000}" name="Original_Lit_Review"/>
    <tableColumn id="4" xr3:uid="{00000000-0010-0000-0000-000004000000}" name="year"/>
    <tableColumn id="5" xr3:uid="{00000000-0010-0000-0000-000005000000}" name="Publication_Type"/>
    <tableColumn id="6" xr3:uid="{00000000-0010-0000-0000-000006000000}" name="URL"/>
    <tableColumn id="7" xr3:uid="{00000000-0010-0000-0000-000007000000}" name="Title"/>
    <tableColumn id="8" xr3:uid="{00000000-0010-0000-0000-000008000000}" name="StudyArea"/>
    <tableColumn id="9" xr3:uid="{00000000-0010-0000-0000-000009000000}" name="Sampled_Years"/>
    <tableColumn id="10" xr3:uid="{00000000-0010-0000-0000-00000A000000}" name="Useful"/>
    <tableColumn id="11" xr3:uid="{00000000-0010-0000-0000-00000B000000}" name="Study Area Photo"/>
    <tableColumn id="12" xr3:uid="{00000000-0010-0000-0000-00000C000000}" name="Herds"/>
    <tableColumn id="13" xr3:uid="{00000000-0010-0000-0000-00000D000000}" name="Demographic_Indicator"/>
    <tableColumn id="14" xr3:uid="{00000000-0010-0000-0000-00000E000000}" name="Notes"/>
    <tableColumn id="15" xr3:uid="{00000000-0010-0000-0000-00000F000000}" name="Complete"/>
  </tableColumns>
  <tableStyleInfo name="Table Style 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dnsciencepub.com/doi/abs/10.1139/z93-070" TargetMode="External"/><Relationship Id="rId18" Type="http://schemas.openxmlformats.org/officeDocument/2006/relationships/hyperlink" Target="https://septentrio.uit.no/index.php/rangifer/article/view/588/558" TargetMode="External"/><Relationship Id="rId26" Type="http://schemas.openxmlformats.org/officeDocument/2006/relationships/hyperlink" Target="https://www.sciencedirect.com/science/article/pii/S0006320710003411" TargetMode="External"/><Relationship Id="rId39" Type="http://schemas.openxmlformats.org/officeDocument/2006/relationships/hyperlink" Target="https://esajournals.onlinelibrary.wiley.com/doi/epdf/10.1002/ecs2.2622?src=getftr" TargetMode="External"/><Relationship Id="rId21" Type="http://schemas.openxmlformats.org/officeDocument/2006/relationships/hyperlink" Target="https://onlinelibrary.wiley.com/doi/10.1002/ece3.785" TargetMode="External"/><Relationship Id="rId34" Type="http://schemas.openxmlformats.org/officeDocument/2006/relationships/hyperlink" Target="https://www.sciencedirect.com/science/article/pii/S0378112708007330" TargetMode="External"/><Relationship Id="rId42" Type="http://schemas.openxmlformats.org/officeDocument/2006/relationships/hyperlink" Target="https://www.jstor.org/stable/41417098?pq-origsite=summon&amp;seq=4" TargetMode="External"/><Relationship Id="rId47" Type="http://schemas.openxmlformats.org/officeDocument/2006/relationships/hyperlink" Target="https://onlinelibrary.wiley.com/doi/full/10.1002/ece3.3563" TargetMode="External"/><Relationship Id="rId50" Type="http://schemas.openxmlformats.org/officeDocument/2006/relationships/hyperlink" Target="https://era.library.ualberta.ca/items/41d91822-9cf8-4bb7-b5b7-7325fed4d1e2" TargetMode="External"/><Relationship Id="rId55" Type="http://schemas.openxmlformats.org/officeDocument/2006/relationships/hyperlink" Target="https://mspace.lib.umanitoba.ca/handle/1993/30676" TargetMode="External"/><Relationship Id="rId63" Type="http://schemas.openxmlformats.org/officeDocument/2006/relationships/hyperlink" Target="https://cdnsciencepub.com/doi/full/10.1139/cjz-2016-0307" TargetMode="External"/><Relationship Id="rId68" Type="http://schemas.openxmlformats.org/officeDocument/2006/relationships/hyperlink" Target="https://wildlife.onlinelibrary.wiley.com/doi/full/10.1002/jwmg.21961" TargetMode="External"/><Relationship Id="rId7" Type="http://schemas.openxmlformats.org/officeDocument/2006/relationships/hyperlink" Target="https://www.jstor.org/stable/3800042?seq=1" TargetMode="External"/><Relationship Id="rId71" Type="http://schemas.openxmlformats.org/officeDocument/2006/relationships/hyperlink" Target="https://www.frontiersin.org/articles/10.3389/fevo.2020.00001/full" TargetMode="External"/><Relationship Id="rId2" Type="http://schemas.openxmlformats.org/officeDocument/2006/relationships/hyperlink" Target="https://septentrio.uit.no/index.php/rangifer/article/view/1559" TargetMode="External"/><Relationship Id="rId16" Type="http://schemas.openxmlformats.org/officeDocument/2006/relationships/hyperlink" Target="https://cdnsciencepub.com/doi/full/10.1139/z06-186" TargetMode="External"/><Relationship Id="rId29" Type="http://schemas.openxmlformats.org/officeDocument/2006/relationships/hyperlink" Target="https://link.springer.com/article/10.1007/s10531-019-01789-6" TargetMode="External"/><Relationship Id="rId1" Type="http://schemas.openxmlformats.org/officeDocument/2006/relationships/hyperlink" Target="https://wildlife.onlinelibrary.wiley.com/doi/full/10.1002/jwmg.601" TargetMode="External"/><Relationship Id="rId6" Type="http://schemas.openxmlformats.org/officeDocument/2006/relationships/hyperlink" Target="https://wildlife.onlinelibrary.wiley.com/doi/full/10.1002/jwmg.21583" TargetMode="External"/><Relationship Id="rId11" Type="http://schemas.openxmlformats.org/officeDocument/2006/relationships/hyperlink" Target="https://septentrio.uit.no/index.php/rangifer/article/view/1706" TargetMode="External"/><Relationship Id="rId24" Type="http://schemas.openxmlformats.org/officeDocument/2006/relationships/hyperlink" Target="https://septentrio.uit.no/index.php/rangifer/article/view/998" TargetMode="External"/><Relationship Id="rId32" Type="http://schemas.openxmlformats.org/officeDocument/2006/relationships/hyperlink" Target="https://septentrio.uit.no/index.php/rangifer/article/view/1548/1454" TargetMode="External"/><Relationship Id="rId37" Type="http://schemas.openxmlformats.org/officeDocument/2006/relationships/hyperlink" Target="https://www.sciencedirect.com/science/article/pii/S0006320714002341?via%3Dihub" TargetMode="External"/><Relationship Id="rId40" Type="http://schemas.openxmlformats.org/officeDocument/2006/relationships/hyperlink" Target="https://era.library.ualberta.ca/items/39fff01e-8dcc-4478-9eed-9da6a1ff7e34" TargetMode="External"/><Relationship Id="rId45" Type="http://schemas.openxmlformats.org/officeDocument/2006/relationships/hyperlink" Target="https://septentrio.uit.no/index.php/rangifer/article/view/1541" TargetMode="External"/><Relationship Id="rId53" Type="http://schemas.openxmlformats.org/officeDocument/2006/relationships/hyperlink" Target="https://scholarworks.umt.edu/etd/58" TargetMode="External"/><Relationship Id="rId58" Type="http://schemas.openxmlformats.org/officeDocument/2006/relationships/hyperlink" Target="https://septentrio.uit.no/index.php/rangifer/article/view/1557" TargetMode="External"/><Relationship Id="rId66" Type="http://schemas.openxmlformats.org/officeDocument/2006/relationships/hyperlink" Target="https://wildlife.onlinelibrary.wiley.com/doi/full/10.1002/jwmg.21937" TargetMode="External"/><Relationship Id="rId5" Type="http://schemas.openxmlformats.org/officeDocument/2006/relationships/hyperlink" Target="https://journals.plos.org/plosone/article?id=10.1371/journal.pone.0077514" TargetMode="External"/><Relationship Id="rId15" Type="http://schemas.openxmlformats.org/officeDocument/2006/relationships/hyperlink" Target="https://www.biodiversitylibrary.org/item/89211" TargetMode="External"/><Relationship Id="rId23" Type="http://schemas.openxmlformats.org/officeDocument/2006/relationships/hyperlink" Target="https://www.jstor.org/stable/3803106?pq-origsite=summon&amp;seq=1" TargetMode="External"/><Relationship Id="rId28" Type="http://schemas.openxmlformats.org/officeDocument/2006/relationships/hyperlink" Target="https://www.jstor.org/stable/10.1086/670243?pq-origsite=summon&amp;seq=3" TargetMode="External"/><Relationship Id="rId36" Type="http://schemas.openxmlformats.org/officeDocument/2006/relationships/hyperlink" Target="https://www.jstor.org/stable/3802985" TargetMode="External"/><Relationship Id="rId49" Type="http://schemas.openxmlformats.org/officeDocument/2006/relationships/hyperlink" Target="https://search.proquest.com/docview/1755452341?pq-origsite=summon" TargetMode="External"/><Relationship Id="rId57" Type="http://schemas.openxmlformats.org/officeDocument/2006/relationships/hyperlink" Target="https://septentrio.uit.no/index.php/rangifer/article/view/346" TargetMode="External"/><Relationship Id="rId61" Type="http://schemas.openxmlformats.org/officeDocument/2006/relationships/hyperlink" Target="https://septentrio.uit.no/index.php/rangifer/article/view/2267" TargetMode="External"/><Relationship Id="rId10" Type="http://schemas.openxmlformats.org/officeDocument/2006/relationships/hyperlink" Target="https://www.jstor.org/stable/3808916?pq-origsite=summon&amp;seq=7" TargetMode="External"/><Relationship Id="rId19" Type="http://schemas.openxmlformats.org/officeDocument/2006/relationships/hyperlink" Target="https://www.jstor.org/stable/1375665" TargetMode="External"/><Relationship Id="rId31" Type="http://schemas.openxmlformats.org/officeDocument/2006/relationships/hyperlink" Target="https://wildlife.onlinelibrary.wiley.com/doi/epdf/10.2193/0022-541X%282006%2970%5B1601%3AIRSADS%5D2.0.CO%3B2" TargetMode="External"/><Relationship Id="rId44" Type="http://schemas.openxmlformats.org/officeDocument/2006/relationships/hyperlink" Target="https://www.ncbi.nlm.nih.gov/pmc/articles/PMC5288256/" TargetMode="External"/><Relationship Id="rId52" Type="http://schemas.openxmlformats.org/officeDocument/2006/relationships/hyperlink" Target="https://www.sciencedirect.com/science/article/pii/S0006320718300442?via%3Dihub" TargetMode="External"/><Relationship Id="rId60" Type="http://schemas.openxmlformats.org/officeDocument/2006/relationships/hyperlink" Target="https://www.sciencedirect.com/science/article/pii/S0304380019303990" TargetMode="External"/><Relationship Id="rId65" Type="http://schemas.openxmlformats.org/officeDocument/2006/relationships/hyperlink" Target="https://www.nrcresearchpress.com/doi/abs/10.1139/z00-094" TargetMode="External"/><Relationship Id="rId4" Type="http://schemas.openxmlformats.org/officeDocument/2006/relationships/hyperlink" Target="https://www.sciencedirect.com/science/article/pii/S0006320714001104" TargetMode="External"/><Relationship Id="rId9" Type="http://schemas.openxmlformats.org/officeDocument/2006/relationships/hyperlink" Target="https://www.jstor.org/stable/3802110" TargetMode="External"/><Relationship Id="rId14" Type="http://schemas.openxmlformats.org/officeDocument/2006/relationships/hyperlink" Target="https://www.jstor.org/stable/3801634?pq-origsite=summon&amp;seq=1" TargetMode="External"/><Relationship Id="rId22" Type="http://schemas.openxmlformats.org/officeDocument/2006/relationships/hyperlink" Target="https://cdnsciencepub.com/doi/abs/10.1139/z02-060" TargetMode="External"/><Relationship Id="rId27" Type="http://schemas.openxmlformats.org/officeDocument/2006/relationships/hyperlink" Target="https://www.nature.com/articles/s41598-017-06672-4" TargetMode="External"/><Relationship Id="rId30" Type="http://schemas.openxmlformats.org/officeDocument/2006/relationships/hyperlink" Target="https://www.researchgate.net/publication/228503946_South_Nahanni_woodland_caribou_herd_seasonal_range_use_and_demography" TargetMode="External"/><Relationship Id="rId35" Type="http://schemas.openxmlformats.org/officeDocument/2006/relationships/hyperlink" Target="https://era.library.ualberta.ca/items/b0ec7038-4742-4cb6-b66f-a028a5768b2e" TargetMode="External"/><Relationship Id="rId43" Type="http://schemas.openxmlformats.org/officeDocument/2006/relationships/hyperlink" Target="https://cdnsciencepub.com/doi/full/10.1139/cjz-2016-0076" TargetMode="External"/><Relationship Id="rId48" Type="http://schemas.openxmlformats.org/officeDocument/2006/relationships/hyperlink" Target="https://cdnsciencepub.com/doi/abs/10.1139/z98-078" TargetMode="External"/><Relationship Id="rId56" Type="http://schemas.openxmlformats.org/officeDocument/2006/relationships/hyperlink" Target="https://cdnsciencepub.com/doi/full/10.1139/cjz-2013-0132" TargetMode="External"/><Relationship Id="rId64" Type="http://schemas.openxmlformats.org/officeDocument/2006/relationships/hyperlink" Target="https://wildlife.onlinelibrary.wiley.com/doi/abs/10.1111/j.1937-2817.2010.tb01278.x" TargetMode="External"/><Relationship Id="rId69" Type="http://schemas.openxmlformats.org/officeDocument/2006/relationships/hyperlink" Target="https://cwbm.ca/a-bayesian-approach-to-characterizing-habitat-use-by-and-impacts-of-anthropogenic-features-on-woodland-caribou-rangifer-tarandus-caribou-in-northeast-british-columbia/" TargetMode="External"/><Relationship Id="rId8" Type="http://schemas.openxmlformats.org/officeDocument/2006/relationships/hyperlink" Target="https://www.sciencedirect.com/science/article/pii/S0006320712005174" TargetMode="External"/><Relationship Id="rId51" Type="http://schemas.openxmlformats.org/officeDocument/2006/relationships/hyperlink" Target="https://link.springer.com/article/10.1007/s00267-016-0763-6" TargetMode="External"/><Relationship Id="rId72" Type="http://schemas.openxmlformats.org/officeDocument/2006/relationships/hyperlink" Target="https://besjournals.onlinelibrary.wiley.com/doi/10.1111/j.1365-2656.2007.01220.x" TargetMode="External"/><Relationship Id="rId3" Type="http://schemas.openxmlformats.org/officeDocument/2006/relationships/hyperlink" Target="https://cdnsciencepub.com/doi/full/10.1139/cjz-2013-0154" TargetMode="External"/><Relationship Id="rId12" Type="http://schemas.openxmlformats.org/officeDocument/2006/relationships/hyperlink" Target="https://www.sciencedirect.com/science/article/pii/S0378112707003337?via%3Dihub" TargetMode="External"/><Relationship Id="rId17" Type="http://schemas.openxmlformats.org/officeDocument/2006/relationships/hyperlink" Target="https://septentrio.uit.no/index.php/rangifer/article/view/587/557" TargetMode="External"/><Relationship Id="rId25" Type="http://schemas.openxmlformats.org/officeDocument/2006/relationships/hyperlink" Target="https://onlinelibrary.wiley.com/doi/full/10.1002/ece3.6553" TargetMode="External"/><Relationship Id="rId33" Type="http://schemas.openxmlformats.org/officeDocument/2006/relationships/hyperlink" Target="https://link.springer.com/article/10.1007/s10144-011-0275-4" TargetMode="External"/><Relationship Id="rId38" Type="http://schemas.openxmlformats.org/officeDocument/2006/relationships/hyperlink" Target="https://www.sciencedirect.com/science/article/pii/S0006320715001160?via%3Dihub" TargetMode="External"/><Relationship Id="rId46" Type="http://schemas.openxmlformats.org/officeDocument/2006/relationships/hyperlink" Target="https://mspace.lib.umanitoba.ca/handle/1993/30827" TargetMode="External"/><Relationship Id="rId59" Type="http://schemas.openxmlformats.org/officeDocument/2006/relationships/hyperlink" Target="https://www.sciencedirect.com/science/article/pii/S1878029612000643" TargetMode="External"/><Relationship Id="rId67" Type="http://schemas.openxmlformats.org/officeDocument/2006/relationships/hyperlink" Target="https://bioone.org/journals/journal-of-wildlife-management/volume-71/issue-4/2006-263/Woodland-Caribou-Extirpation-and-Anthropogenic-Landscape-Disturbance-in-Ontario/10.2193/2006-263.full" TargetMode="External"/><Relationship Id="rId20" Type="http://schemas.openxmlformats.org/officeDocument/2006/relationships/hyperlink" Target="https://cdnsciencepub.com/doi/full/10.1139/cjz-2018-0319" TargetMode="External"/><Relationship Id="rId41" Type="http://schemas.openxmlformats.org/officeDocument/2006/relationships/hyperlink" Target="https://mspace.lib.umanitoba.ca/handle/1993/8008" TargetMode="External"/><Relationship Id="rId54" Type="http://schemas.openxmlformats.org/officeDocument/2006/relationships/hyperlink" Target="https://septentrio.uit.no/index.php/rangifer/article/view/999" TargetMode="External"/><Relationship Id="rId62" Type="http://schemas.openxmlformats.org/officeDocument/2006/relationships/hyperlink" Target="https://cdnsciencepub.com/doi/full/10.1139/cjz-2020-0139" TargetMode="External"/><Relationship Id="rId70" Type="http://schemas.openxmlformats.org/officeDocument/2006/relationships/hyperlink" Target="https://www.jstor.org/stable/2658522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ldlife.onlinelibrary.wiley.com/doi/full/10.1002/jwmg.601" TargetMode="External"/><Relationship Id="rId117" Type="http://schemas.openxmlformats.org/officeDocument/2006/relationships/hyperlink" Target="https://drive.google.com/file/d/1iY_o-RhssLVPrAYTmyIsn1StP9o575Wd/view?usp=sharing" TargetMode="External"/><Relationship Id="rId21" Type="http://schemas.openxmlformats.org/officeDocument/2006/relationships/hyperlink" Target="https://septentrio.uit.no/index.php/rangifer/article/view/1541" TargetMode="External"/><Relationship Id="rId42" Type="http://schemas.openxmlformats.org/officeDocument/2006/relationships/hyperlink" Target="https://www.biodiversitylibrary.org/item/89211" TargetMode="External"/><Relationship Id="rId47" Type="http://schemas.openxmlformats.org/officeDocument/2006/relationships/hyperlink" Target="https://septentrio.uit.no/index.php/rangifer/article/view/1548/1454" TargetMode="External"/><Relationship Id="rId63" Type="http://schemas.openxmlformats.org/officeDocument/2006/relationships/hyperlink" Target="https://drive.google.com/file/d/1_FaZ9x44oWbKpKyi0eC7BPc08pUYWH6W/view?usp=sharing" TargetMode="External"/><Relationship Id="rId68" Type="http://schemas.openxmlformats.org/officeDocument/2006/relationships/hyperlink" Target="https://www.jstor.org/stable/26585223" TargetMode="External"/><Relationship Id="rId84" Type="http://schemas.openxmlformats.org/officeDocument/2006/relationships/hyperlink" Target="https://cdnsciencepub.com/doi/full/10.1139/cjz-2013-0132" TargetMode="External"/><Relationship Id="rId89" Type="http://schemas.openxmlformats.org/officeDocument/2006/relationships/hyperlink" Target="https://drive.google.com/file/d/1nbu0P13FjdSJN2rI30TBE9U0hIwD92c6/view?usp=sharing" TargetMode="External"/><Relationship Id="rId112" Type="http://schemas.openxmlformats.org/officeDocument/2006/relationships/hyperlink" Target="https://drive.google.com/file/d/1tMMA7wVR3-ude4benPh9t-V-FrME6r0e/view?usp=sharing" TargetMode="External"/><Relationship Id="rId133" Type="http://schemas.openxmlformats.org/officeDocument/2006/relationships/hyperlink" Target="https://drive.google.com/file/d/1ga1h-ykZYEEvbGhWuU2zX8bNPvKRwA9a/view?usp=sharing" TargetMode="External"/><Relationship Id="rId138" Type="http://schemas.openxmlformats.org/officeDocument/2006/relationships/hyperlink" Target="https://drive.google.com/file/d/1xheYq_gydNryeLuW2BYaNqgBfEsjEaqz/view?usp=sharing" TargetMode="External"/><Relationship Id="rId154" Type="http://schemas.openxmlformats.org/officeDocument/2006/relationships/hyperlink" Target="https://cdnsciencepub.com/doi/abs/10.1139/z05-111" TargetMode="External"/><Relationship Id="rId159" Type="http://schemas.openxmlformats.org/officeDocument/2006/relationships/hyperlink" Target="https://besjournals.onlinelibrary.wiley.com/doi/10.1111/j.1365-2656.2007.01220.x" TargetMode="External"/><Relationship Id="rId16" Type="http://schemas.openxmlformats.org/officeDocument/2006/relationships/hyperlink" Target="https://www.sciencedirect.com/science/article/pii/S0006320712005174" TargetMode="External"/><Relationship Id="rId107" Type="http://schemas.openxmlformats.org/officeDocument/2006/relationships/hyperlink" Target="https://drive.google.com/file/d/1dfCA6UCkHxGIqAuBhFSSFNOuZ3NPfM5q/view?usp=sharing" TargetMode="External"/><Relationship Id="rId11" Type="http://schemas.openxmlformats.org/officeDocument/2006/relationships/hyperlink" Target="https://drive.google.com/file/d/1c_ryfymPakAQWRfZuHMfhWpd02HqwjAQ/view?usp=sharingZDJ21wW53jsjWPfQ/edit" TargetMode="External"/><Relationship Id="rId32" Type="http://schemas.openxmlformats.org/officeDocument/2006/relationships/hyperlink" Target="https://septentrio.uit.no/index.php/rangifer/article/view/998" TargetMode="External"/><Relationship Id="rId37" Type="http://schemas.openxmlformats.org/officeDocument/2006/relationships/hyperlink" Target="https://drive.google.com/file/d/1blNpjmsaoT0ws0fTeIVAGtHmBqu3UQNM/view?usp=sharing" TargetMode="External"/><Relationship Id="rId53" Type="http://schemas.openxmlformats.org/officeDocument/2006/relationships/hyperlink" Target="https://drive.google.com/file/d/1gu7lwzfYOjKfdmFhwt--KAhiuJXs6bea/view?usp=sharing" TargetMode="External"/><Relationship Id="rId58" Type="http://schemas.openxmlformats.org/officeDocument/2006/relationships/hyperlink" Target="https://doi.org/10.7557/2.16.4.1217" TargetMode="External"/><Relationship Id="rId74" Type="http://schemas.openxmlformats.org/officeDocument/2006/relationships/hyperlink" Target="https://www.jstor.org/stable/3808916?pq-origsite=summon&amp;seq=7" TargetMode="External"/><Relationship Id="rId79" Type="http://schemas.openxmlformats.org/officeDocument/2006/relationships/hyperlink" Target="https://wildlife.onlinelibrary.wiley.com/doi/full/10.1002/jwmg.21937" TargetMode="External"/><Relationship Id="rId102" Type="http://schemas.openxmlformats.org/officeDocument/2006/relationships/hyperlink" Target="https://doi.org/10.1002/jwmg.21829" TargetMode="External"/><Relationship Id="rId123" Type="http://schemas.openxmlformats.org/officeDocument/2006/relationships/hyperlink" Target="https://drive.google.com/file/d/1q-a9deiDhVRzO9-tXaGfbUkdNNqHDc67/view?usp=sharing" TargetMode="External"/><Relationship Id="rId128" Type="http://schemas.openxmlformats.org/officeDocument/2006/relationships/hyperlink" Target="https://academic.oup.com/jmammal/article/83/4/957/2373278" TargetMode="External"/><Relationship Id="rId144" Type="http://schemas.openxmlformats.org/officeDocument/2006/relationships/hyperlink" Target="https://link.springer.com/article/10.1007/s10531-017-1292-1" TargetMode="External"/><Relationship Id="rId149" Type="http://schemas.openxmlformats.org/officeDocument/2006/relationships/hyperlink" Target="https://drive.google.com/file/d/1hC7d3wtk-5nxFS6Zec_XzIQOWKA0K119/view?usp=sharing" TargetMode="External"/><Relationship Id="rId5" Type="http://schemas.openxmlformats.org/officeDocument/2006/relationships/hyperlink" Target="https://www.sciencedirect.com/science/article/pii/S0304380019303990" TargetMode="External"/><Relationship Id="rId90" Type="http://schemas.openxmlformats.org/officeDocument/2006/relationships/hyperlink" Target="https://www.jstor.org/stable/10.1086/670243?pq-origsite=summon&amp;seq=3" TargetMode="External"/><Relationship Id="rId95" Type="http://schemas.openxmlformats.org/officeDocument/2006/relationships/hyperlink" Target="https://link.springer.com/article/10.1007/s10144-011-0275-4" TargetMode="External"/><Relationship Id="rId160" Type="http://schemas.openxmlformats.org/officeDocument/2006/relationships/hyperlink" Target="https://drive.google.com/file/d/1JRu6RQQNancH68vypXCFOO_9se5h68np/view?usp=sharing" TargetMode="External"/><Relationship Id="rId165" Type="http://schemas.openxmlformats.org/officeDocument/2006/relationships/hyperlink" Target="https://drive.google.com/file/d/1e8LzdYlQCdZ48pFLY9vokPiM31x0tN1Z/view?usp=sharing" TargetMode="External"/><Relationship Id="rId22" Type="http://schemas.openxmlformats.org/officeDocument/2006/relationships/hyperlink" Target="https://bioone.org/journals/journal-of-wildlife-management/volume-71/issue-4/2006-263/Woodland-Caribou-Extirpation-and-Anthropogenic-Landscape-Disturbance-in-Ontario/10.2193/2006-263.full" TargetMode="External"/><Relationship Id="rId27" Type="http://schemas.openxmlformats.org/officeDocument/2006/relationships/hyperlink" Target="https://drive.google.com/file/d/1yC1c2jTS2qqXi7IGVo7-NXWJg8H_rvlm/view?usp=sharing" TargetMode="External"/><Relationship Id="rId43" Type="http://schemas.openxmlformats.org/officeDocument/2006/relationships/hyperlink" Target="https://drive.google.com/file/d/1ZvrNzwvtYTAkXiDZovkRlnGxzA5GwZNx/view?usp=sharing" TargetMode="External"/><Relationship Id="rId48" Type="http://schemas.openxmlformats.org/officeDocument/2006/relationships/hyperlink" Target="https://drive.google.com/file/d/1sM87r_zfXGtWKoxb2gQ53J53k_0SUteU/view?usp=sharing" TargetMode="External"/><Relationship Id="rId64" Type="http://schemas.openxmlformats.org/officeDocument/2006/relationships/hyperlink" Target="https://septentrio.uit.no/index.php/rangifer/article/view/588/558" TargetMode="External"/><Relationship Id="rId69" Type="http://schemas.openxmlformats.org/officeDocument/2006/relationships/hyperlink" Target="https://cdnsciencepub.com/doi/full/10.1139/z06-186" TargetMode="External"/><Relationship Id="rId113" Type="http://schemas.openxmlformats.org/officeDocument/2006/relationships/hyperlink" Target="https://wildlife.onlinelibrary.wiley.com/doi/epdf/10.2193/0022-541X%282006%2970%5B1601%3AIRSADS%5D2.0.CO%3B2" TargetMode="External"/><Relationship Id="rId118" Type="http://schemas.openxmlformats.org/officeDocument/2006/relationships/hyperlink" Target="https://cdnsciencepub.com/doi/10.1139/cjz-2013-0123" TargetMode="External"/><Relationship Id="rId134" Type="http://schemas.openxmlformats.org/officeDocument/2006/relationships/hyperlink" Target="https://mspace.lib.umanitoba.ca/handle/1993/30827" TargetMode="External"/><Relationship Id="rId139" Type="http://schemas.openxmlformats.org/officeDocument/2006/relationships/hyperlink" Target="https://wildlife.onlinelibrary.wiley.com/doi/full/10.1002/jwmg.217" TargetMode="External"/><Relationship Id="rId80" Type="http://schemas.openxmlformats.org/officeDocument/2006/relationships/hyperlink" Target="https://wildlife.onlinelibrary.wiley.com/doi/abs/10.1111/j.1937-2817.2010.tb01278.x" TargetMode="External"/><Relationship Id="rId85" Type="http://schemas.openxmlformats.org/officeDocument/2006/relationships/hyperlink" Target="https://onlinelibrary.wiley.com/doi/full/10.1002/ece3.6553" TargetMode="External"/><Relationship Id="rId150" Type="http://schemas.openxmlformats.org/officeDocument/2006/relationships/hyperlink" Target="https://wildlife.onlinelibrary.wiley.com/doi/abs/10.2193/2007-079" TargetMode="External"/><Relationship Id="rId155" Type="http://schemas.openxmlformats.org/officeDocument/2006/relationships/hyperlink" Target="https://drive.google.com/file/d/1KZ8TSM5_DS7AMopXt1IhvoE6JmxSUGJ_/view?usp=sharing" TargetMode="External"/><Relationship Id="rId12" Type="http://schemas.openxmlformats.org/officeDocument/2006/relationships/hyperlink" Target="https://www.sciencedirect.com/science/article/pii/S0378112708007330" TargetMode="External"/><Relationship Id="rId17" Type="http://schemas.openxmlformats.org/officeDocument/2006/relationships/hyperlink" Target="https://www.sciencedirect.com/science/article/pii/S0006320710003411" TargetMode="External"/><Relationship Id="rId33" Type="http://schemas.openxmlformats.org/officeDocument/2006/relationships/hyperlink" Target="https://drive.google.com/file/d/1_kwjA3oBTmEizojvRz-1tGkd_4U6ResF/view?usp=sharing" TargetMode="External"/><Relationship Id="rId38" Type="http://schemas.openxmlformats.org/officeDocument/2006/relationships/hyperlink" Target="https://era.library.ualberta.ca/items/41d91822-9cf8-4bb7-b5b7-7325fed4d1e2" TargetMode="External"/><Relationship Id="rId59" Type="http://schemas.openxmlformats.org/officeDocument/2006/relationships/hyperlink" Target="https://drive.google.com/file/d/1LJYWCFYm_xisaOE4RPRn1amYENtFMtAk/view?usp=sharing" TargetMode="External"/><Relationship Id="rId103" Type="http://schemas.openxmlformats.org/officeDocument/2006/relationships/hyperlink" Target="https://drive.google.com/file/d/1e5KF6x05fKuivXFDdeWim1JXT9W47kG8/view?usp=sharing" TargetMode="External"/><Relationship Id="rId108" Type="http://schemas.openxmlformats.org/officeDocument/2006/relationships/hyperlink" Target="https://cwbm.ca/a-bayesian-approach-to-characterizing-habitat-use-by-and-impacts-of-anthropogenic-features-on-woodland-caribou-rangifer-tarandus-caribou-in-northeast-british-columbia/" TargetMode="External"/><Relationship Id="rId124" Type="http://schemas.openxmlformats.org/officeDocument/2006/relationships/hyperlink" Target="https://www.sciencedirect.com/science/article/pii/S0006320715001160?via%3Dihub" TargetMode="External"/><Relationship Id="rId129" Type="http://schemas.openxmlformats.org/officeDocument/2006/relationships/hyperlink" Target="https://drive.google.com/file/d/1feZfNLPX6nlPm_d3M5dhhuIWiK4cG8io/view?usp=sharing" TargetMode="External"/><Relationship Id="rId54" Type="http://schemas.openxmlformats.org/officeDocument/2006/relationships/hyperlink" Target="https://www.sciencedirect.com/science/article/pii/S0006320718300442?via%3Dihub" TargetMode="External"/><Relationship Id="rId70" Type="http://schemas.openxmlformats.org/officeDocument/2006/relationships/hyperlink" Target="https://drive.google.com/file/d/1SQtakxhGnAG_lfbM4uu-Z4bVl7vCw19K/view?usp=sharing" TargetMode="External"/><Relationship Id="rId75" Type="http://schemas.openxmlformats.org/officeDocument/2006/relationships/hyperlink" Target="https://www.jstor.org/stable/3801634?pq-origsite=summon&amp;seq=1" TargetMode="External"/><Relationship Id="rId91" Type="http://schemas.openxmlformats.org/officeDocument/2006/relationships/hyperlink" Target="https://onlinelibrary.wiley.com/doi/10.1002/ece3.785" TargetMode="External"/><Relationship Id="rId96" Type="http://schemas.openxmlformats.org/officeDocument/2006/relationships/hyperlink" Target="https://www.jstor.org/stable/3803106?pq-origsite=summon&amp;seq=1" TargetMode="External"/><Relationship Id="rId140" Type="http://schemas.openxmlformats.org/officeDocument/2006/relationships/hyperlink" Target="https://drive.google.com/file/d/1fxZSvSKnNQrUwTHohbttZ3fGw5XtWmgr/view?usp=sharing" TargetMode="External"/><Relationship Id="rId145" Type="http://schemas.openxmlformats.org/officeDocument/2006/relationships/hyperlink" Target="https://drive.google.com/file/d/1eLb366hKXmYmQxoD82RlpyDwuoYrdf9a/view?usp=sharing" TargetMode="External"/><Relationship Id="rId161" Type="http://schemas.openxmlformats.org/officeDocument/2006/relationships/hyperlink" Target="https://doi.org/10.1371/journal.pone.0258136" TargetMode="External"/><Relationship Id="rId166" Type="http://schemas.openxmlformats.org/officeDocument/2006/relationships/hyperlink" Target="https://www.sciencedirect.com/science/article/pii/S0006320709004078" TargetMode="External"/><Relationship Id="rId1" Type="http://schemas.openxmlformats.org/officeDocument/2006/relationships/hyperlink" Target="https://www.sciencedirect.com/science/article/pii/S0006320714001104" TargetMode="External"/><Relationship Id="rId6" Type="http://schemas.openxmlformats.org/officeDocument/2006/relationships/hyperlink" Target="https://drive.google.com/file/d/1mF5TzU6f60ate8A1Gc3LjdhhE_T0-Pq3/view?usp=sharing" TargetMode="External"/><Relationship Id="rId15" Type="http://schemas.openxmlformats.org/officeDocument/2006/relationships/hyperlink" Target="https://drive.google.com/file/d/1QI_RVEXxCGCD-B55CNlb_qSJ8-2uB1tZ/view?usp=sharing" TargetMode="External"/><Relationship Id="rId23" Type="http://schemas.openxmlformats.org/officeDocument/2006/relationships/hyperlink" Target="https://drive.google.com/file/d/18Ci-aHc-wQRJEnmyMDZzApD6VJIQ3no9/view?usp=sharing" TargetMode="External"/><Relationship Id="rId28" Type="http://schemas.openxmlformats.org/officeDocument/2006/relationships/hyperlink" Target="https://www.nrcresearchpress.com/doi/abs/10.1139/z00-094" TargetMode="External"/><Relationship Id="rId36" Type="http://schemas.openxmlformats.org/officeDocument/2006/relationships/hyperlink" Target="https://wildlife.onlinelibrary.wiley.com/doi/full/10.1002/jwmg.21583" TargetMode="External"/><Relationship Id="rId49" Type="http://schemas.openxmlformats.org/officeDocument/2006/relationships/hyperlink" Target="https://cdnsciencepub.com/doi/full/10.1139/cjz-2013-0154" TargetMode="External"/><Relationship Id="rId57" Type="http://schemas.openxmlformats.org/officeDocument/2006/relationships/hyperlink" Target="https://drive.google.com/file/d/11w5osb2Zem_jtPKFU9fiqEQPPr-NpbT5/view?usp=sharing" TargetMode="External"/><Relationship Id="rId106" Type="http://schemas.openxmlformats.org/officeDocument/2006/relationships/hyperlink" Target="https://era.library.ualberta.ca/items/39fff01e-8dcc-4478-9eed-9da6a1ff7e34" TargetMode="External"/><Relationship Id="rId114" Type="http://schemas.openxmlformats.org/officeDocument/2006/relationships/hyperlink" Target="https://drive.google.com/file/d/1euf-K7-5VdSBqhiG6sCnyomqO_blhW2g/view?usp=sharing" TargetMode="External"/><Relationship Id="rId119" Type="http://schemas.openxmlformats.org/officeDocument/2006/relationships/hyperlink" Target="https://drive.google.com/file/d/1350eAr0QRAjlmUka8cE3sU9ai0XV1Ijj/view?usp=sharing" TargetMode="External"/><Relationship Id="rId127" Type="http://schemas.openxmlformats.org/officeDocument/2006/relationships/hyperlink" Target="https://drive.google.com/file/d/1GiQCv-uyIdFCIF8yG55OCNMZkALNezCZ/view?usp=sharing" TargetMode="External"/><Relationship Id="rId10" Type="http://schemas.openxmlformats.org/officeDocument/2006/relationships/hyperlink" Target="https://septentrio.uit.no/index.php/rangifer/article/view/2267" TargetMode="External"/><Relationship Id="rId31" Type="http://schemas.openxmlformats.org/officeDocument/2006/relationships/hyperlink" Target="https://www.jstor.org/stable/3800042?seq=1" TargetMode="External"/><Relationship Id="rId44" Type="http://schemas.openxmlformats.org/officeDocument/2006/relationships/hyperlink" Target="https://septentrio.uit.no/index.php/rangifer/article/view/346" TargetMode="External"/><Relationship Id="rId52" Type="http://schemas.openxmlformats.org/officeDocument/2006/relationships/hyperlink" Target="https://www.jstor.org/stable/41417098?pq-origsite=summon&amp;seq=4" TargetMode="External"/><Relationship Id="rId60" Type="http://schemas.openxmlformats.org/officeDocument/2006/relationships/hyperlink" Target="https://cdnsciencepub.com/doi/abs/10.1139/z93-070" TargetMode="External"/><Relationship Id="rId65" Type="http://schemas.openxmlformats.org/officeDocument/2006/relationships/hyperlink" Target="https://cdnsciencepub.com/doi/abs/10.1139/z98-078" TargetMode="External"/><Relationship Id="rId73" Type="http://schemas.openxmlformats.org/officeDocument/2006/relationships/hyperlink" Target="https://www.sciencedirect.com/science/article/pii/S0378112707003337?via%3Dihub" TargetMode="External"/><Relationship Id="rId78" Type="http://schemas.openxmlformats.org/officeDocument/2006/relationships/hyperlink" Target="https://wildlife.onlinelibrary.wiley.com/doi/epdf/10.1002/jwmg.244" TargetMode="External"/><Relationship Id="rId81" Type="http://schemas.openxmlformats.org/officeDocument/2006/relationships/hyperlink" Target="https://cdnsciencepub.com/doi/full/10.1139/cjz-2020-0139" TargetMode="External"/><Relationship Id="rId86" Type="http://schemas.openxmlformats.org/officeDocument/2006/relationships/hyperlink" Target="https://drive.google.com/file/d/1mFRkkmDuGYmf3gtqZYD9tWeOpYadSc7L/view?usp=sharing" TargetMode="External"/><Relationship Id="rId94" Type="http://schemas.openxmlformats.org/officeDocument/2006/relationships/hyperlink" Target="https://drive.google.com/file/d/1bkHPd8EQH8R_d0zr0ycgNT5RZo5_W-E5/view?usp=sharing" TargetMode="External"/><Relationship Id="rId99" Type="http://schemas.openxmlformats.org/officeDocument/2006/relationships/hyperlink" Target="https://www.frontiersin.org/articles/10.3389/fevo.2020.00001/full" TargetMode="External"/><Relationship Id="rId101" Type="http://schemas.openxmlformats.org/officeDocument/2006/relationships/hyperlink" Target="https://mspace.lib.umanitoba.ca/handle/1993/30676" TargetMode="External"/><Relationship Id="rId122" Type="http://schemas.openxmlformats.org/officeDocument/2006/relationships/hyperlink" Target="https://www.jstor.org/stable/3802985" TargetMode="External"/><Relationship Id="rId130" Type="http://schemas.openxmlformats.org/officeDocument/2006/relationships/hyperlink" Target="https://doi.org/10.1139/z02-239" TargetMode="External"/><Relationship Id="rId135" Type="http://schemas.openxmlformats.org/officeDocument/2006/relationships/hyperlink" Target="http://mcloughlinlab.ca/lab/wp-content/uploads/2019/06/2013-2018-SK-Boreal-Shield-Caribou-Project-Final-Report-June-10-2019.pdf" TargetMode="External"/><Relationship Id="rId143" Type="http://schemas.openxmlformats.org/officeDocument/2006/relationships/hyperlink" Target="https://drive.google.com/file/d/1sHnrDfNIWasxO0EBuwctEGAgH1cEc0kR/view?usp=sharing" TargetMode="External"/><Relationship Id="rId148" Type="http://schemas.openxmlformats.org/officeDocument/2006/relationships/hyperlink" Target="https://www.jstor.org/stable/3802646" TargetMode="External"/><Relationship Id="rId151" Type="http://schemas.openxmlformats.org/officeDocument/2006/relationships/hyperlink" Target="https://drive.google.com/file/d/1rhvGB1vriVm1tgTouiB3wV4aMD3FgXre/view?usp=sharing" TargetMode="External"/><Relationship Id="rId156" Type="http://schemas.openxmlformats.org/officeDocument/2006/relationships/hyperlink" Target="https://wildlife.onlinelibrary.wiley.com/doi/full/10.1002/jwmg.21961" TargetMode="External"/><Relationship Id="rId164" Type="http://schemas.openxmlformats.org/officeDocument/2006/relationships/hyperlink" Target="https://drive.google.com/file/d/1ovWubpNht-Z41K_50bgHgH881uIgPG9t/view?usp=sharing" TargetMode="External"/><Relationship Id="rId169" Type="http://schemas.openxmlformats.org/officeDocument/2006/relationships/table" Target="../tables/table1.xml"/><Relationship Id="rId4" Type="http://schemas.openxmlformats.org/officeDocument/2006/relationships/hyperlink" Target="https://drive.google.com/file/d/1mZiqiQubxc9F5O6rUa0tTBnGJD7DP95A/view?usp=sharing" TargetMode="External"/><Relationship Id="rId9" Type="http://schemas.openxmlformats.org/officeDocument/2006/relationships/hyperlink" Target="https://www.jstor.org/stable/1375665" TargetMode="External"/><Relationship Id="rId13" Type="http://schemas.openxmlformats.org/officeDocument/2006/relationships/hyperlink" Target="https://drive.google.com/file/d/1aUkc-jJgTrfujtpl-UVy5bme5lVVVDID/view?usp=sharing" TargetMode="External"/><Relationship Id="rId18" Type="http://schemas.openxmlformats.org/officeDocument/2006/relationships/hyperlink" Target="https://drive.google.com/file/d/1W0a7KsrfIe7t4aEoPWT7R5mDu0OwsxaN/view?usp=sharing" TargetMode="External"/><Relationship Id="rId39" Type="http://schemas.openxmlformats.org/officeDocument/2006/relationships/hyperlink" Target="https://drive.google.com/file/d/1bom07cE0riwR7DHv5qBcuqLsSA9wAhwB/view?usp=sharing" TargetMode="External"/><Relationship Id="rId109" Type="http://schemas.openxmlformats.org/officeDocument/2006/relationships/hyperlink" Target="https://scholarworks.umt.edu/etd/58" TargetMode="External"/><Relationship Id="rId34" Type="http://schemas.openxmlformats.org/officeDocument/2006/relationships/hyperlink" Target="https://era.library.ualberta.ca/items/b0ec7038-4742-4cb6-b66f-a028a5768b2e" TargetMode="External"/><Relationship Id="rId50" Type="http://schemas.openxmlformats.org/officeDocument/2006/relationships/hyperlink" Target="https://cdnsciencepub.com/doi/full/10.1139/cjz-2016-0307" TargetMode="External"/><Relationship Id="rId55" Type="http://schemas.openxmlformats.org/officeDocument/2006/relationships/hyperlink" Target="https://drive.google.com/file/d/1rG7nu8AAjC6YlgPuu8RtCHBdZcflQMCY/view?usp=sharing" TargetMode="External"/><Relationship Id="rId76" Type="http://schemas.openxmlformats.org/officeDocument/2006/relationships/hyperlink" Target="https://septentrio.uit.no/index.php/rangifer/article/view/999" TargetMode="External"/><Relationship Id="rId97" Type="http://schemas.openxmlformats.org/officeDocument/2006/relationships/hyperlink" Target="https://www.nature.com/articles/s41598-017-06672-4" TargetMode="External"/><Relationship Id="rId104" Type="http://schemas.openxmlformats.org/officeDocument/2006/relationships/hyperlink" Target="https://www.researchgate.net/publication/228503946_South_Nahanni_woodland_caribou_herd_seasonal_range_use_and_demography" TargetMode="External"/><Relationship Id="rId120" Type="http://schemas.openxmlformats.org/officeDocument/2006/relationships/hyperlink" Target="https://www.ncbi.nlm.nih.gov/pmc/articles/PMC3437481/" TargetMode="External"/><Relationship Id="rId125" Type="http://schemas.openxmlformats.org/officeDocument/2006/relationships/hyperlink" Target="https://drive.google.com/file/d/1BVLPAi6CGwzY2oqkYIFKKjC4WFR90qT2/view?usp=sharing" TargetMode="External"/><Relationship Id="rId141" Type="http://schemas.openxmlformats.org/officeDocument/2006/relationships/hyperlink" Target="https://doi.org/10.1002/jwmg.722" TargetMode="External"/><Relationship Id="rId146" Type="http://schemas.openxmlformats.org/officeDocument/2006/relationships/hyperlink" Target="https://www.jstor.org/stable/25177066" TargetMode="External"/><Relationship Id="rId167" Type="http://schemas.openxmlformats.org/officeDocument/2006/relationships/hyperlink" Target="https://drive.google.com/file/d/18qLqTU3nXf4g7e7GGDkxTzeSp8JTB-vu/view?usp=sharing" TargetMode="External"/><Relationship Id="rId7" Type="http://schemas.openxmlformats.org/officeDocument/2006/relationships/hyperlink" Target="https://www.sciencedirect.com/science/article/pii/S1878029612000643" TargetMode="External"/><Relationship Id="rId71" Type="http://schemas.openxmlformats.org/officeDocument/2006/relationships/hyperlink" Target="https://drive.google.com/file/d/1BMjXQfnZKpFuGZ0Q3YSJRlTi919gW7Sc/view?usp=sharing" TargetMode="External"/><Relationship Id="rId92" Type="http://schemas.openxmlformats.org/officeDocument/2006/relationships/hyperlink" Target="https://cdnsciencepub.com/doi/full/10.1139/cjz-2016-0076" TargetMode="External"/><Relationship Id="rId162" Type="http://schemas.openxmlformats.org/officeDocument/2006/relationships/hyperlink" Target="https://drive.google.com/file/d/1JG23s1U4gT5pI8_Ky_2DizEPrCUf1FIy/view?usp=sharing" TargetMode="External"/><Relationship Id="rId2" Type="http://schemas.openxmlformats.org/officeDocument/2006/relationships/hyperlink" Target="https://drive.google.com/file/d/1mZiqiQubxc9F5O6rUa0tTBnGJD7DP95A/view?usp=sharing" TargetMode="External"/><Relationship Id="rId29" Type="http://schemas.openxmlformats.org/officeDocument/2006/relationships/hyperlink" Target="https://drive.google.com/file/d/1FC3-xMYwckJJw2cRNohDzni-PGgc2whq/view?usp=sharing" TargetMode="External"/><Relationship Id="rId24" Type="http://schemas.openxmlformats.org/officeDocument/2006/relationships/hyperlink" Target="https://septentrio.uit.no/index.php/rangifer/article/view/1559" TargetMode="External"/><Relationship Id="rId40" Type="http://schemas.openxmlformats.org/officeDocument/2006/relationships/hyperlink" Target="https://septentrio.uit.no/index.php/rangifer/article/view/1557" TargetMode="External"/><Relationship Id="rId45" Type="http://schemas.openxmlformats.org/officeDocument/2006/relationships/hyperlink" Target="https://drive.google.com/file/d/1v_e3Yrf5osuJ13Cm0iirO2ezpDfhDtGI/view?usp=sharing" TargetMode="External"/><Relationship Id="rId66" Type="http://schemas.openxmlformats.org/officeDocument/2006/relationships/hyperlink" Target="https://drive.google.com/file/d/1T8846KFS3ARUgwCPOM3U2Lcxlt0kobsR/view?usp=sharing" TargetMode="External"/><Relationship Id="rId87" Type="http://schemas.openxmlformats.org/officeDocument/2006/relationships/hyperlink" Target="https://search.proquest.com/docview/1755452341?pq-origsite=summon" TargetMode="External"/><Relationship Id="rId110" Type="http://schemas.openxmlformats.org/officeDocument/2006/relationships/hyperlink" Target="https://esajournals.onlinelibrary.wiley.com/doi/epdf/10.1002/ecs2.2622?src=getftr" TargetMode="External"/><Relationship Id="rId115" Type="http://schemas.openxmlformats.org/officeDocument/2006/relationships/hyperlink" Target="https://doi.org/10.1111/j.1600-0706.2010.18358.x" TargetMode="External"/><Relationship Id="rId131" Type="http://schemas.openxmlformats.org/officeDocument/2006/relationships/hyperlink" Target="https://drive.google.com/file/d/1Os4KKp7TmguI_-X3ySPruBZa9-DrDCrQ/view?usp=sharing" TargetMode="External"/><Relationship Id="rId136" Type="http://schemas.openxmlformats.org/officeDocument/2006/relationships/hyperlink" Target="https://drive.google.com/file/d/1iX70ACnL7Y7lT-0rabNpfzKp_bKMv12D/view?usp=sharing" TargetMode="External"/><Relationship Id="rId157" Type="http://schemas.openxmlformats.org/officeDocument/2006/relationships/hyperlink" Target="https://drive.google.com/file/d/1ECNgrxRdstIwsynBLozz917W7tRhtlGR/view?usp=sharing" TargetMode="External"/><Relationship Id="rId61" Type="http://schemas.openxmlformats.org/officeDocument/2006/relationships/hyperlink" Target="https://drive.google.com/file/d/1KzP4vjHqhopVKMVYy5DY2YvY74Nri-YV/view?usp=sharing" TargetMode="External"/><Relationship Id="rId82" Type="http://schemas.openxmlformats.org/officeDocument/2006/relationships/hyperlink" Target="https://doi.org/10.1139/z88-121" TargetMode="External"/><Relationship Id="rId152" Type="http://schemas.openxmlformats.org/officeDocument/2006/relationships/hyperlink" Target="https://researchnow.flinders.edu.au/en/publications/woodland-caribou-relative-to-landscape-patterns-in-northeastern-a" TargetMode="External"/><Relationship Id="rId19" Type="http://schemas.openxmlformats.org/officeDocument/2006/relationships/hyperlink" Target="https://septentrio.uit.no/index.php/rangifer/article/view/1706" TargetMode="External"/><Relationship Id="rId14" Type="http://schemas.openxmlformats.org/officeDocument/2006/relationships/hyperlink" Target="https://www.sciencedirect.com/science/article/pii/S0006320714002341?via%3Dihub" TargetMode="External"/><Relationship Id="rId30" Type="http://schemas.openxmlformats.org/officeDocument/2006/relationships/hyperlink" Target="https://drive.google.com/file/d/1T5uxnVhtLd5XwHyscO3kg_1KQlmiiq58/view?usp=sharing" TargetMode="External"/><Relationship Id="rId35" Type="http://schemas.openxmlformats.org/officeDocument/2006/relationships/hyperlink" Target="https://drive.google.com/file/d/1-JtjusUNMWxtlS7E8zc6Hr2-ADOKrFRR/view?usp=sharing" TargetMode="External"/><Relationship Id="rId56" Type="http://schemas.openxmlformats.org/officeDocument/2006/relationships/hyperlink" Target="https://cdnsciencepub.com/doi/abs/10.1139/X08-119?casa_token=j3wwSyn6-TkAAAAA:Ioa2F_dz24juQwGtQEC2cchue0TMmGeLOQOegTx-7llMR9Ox4T6AUbobSRD-CwbCejIXFxXUzusWNQ" TargetMode="External"/><Relationship Id="rId77" Type="http://schemas.openxmlformats.org/officeDocument/2006/relationships/hyperlink" Target="https://cdnsciencepub.com/doi/full/10.1139/cjz-2018-0319" TargetMode="External"/><Relationship Id="rId100" Type="http://schemas.openxmlformats.org/officeDocument/2006/relationships/hyperlink" Target="https://mspace.lib.umanitoba.ca/handle/1993/8008" TargetMode="External"/><Relationship Id="rId105" Type="http://schemas.openxmlformats.org/officeDocument/2006/relationships/hyperlink" Target="https://drive.google.com/file/d/1zRj5mAyl8_Zct7aSFfGTK8elQjd-32TE/view?usp=sharing" TargetMode="External"/><Relationship Id="rId126" Type="http://schemas.openxmlformats.org/officeDocument/2006/relationships/hyperlink" Target="https://www.ncbi.nlm.nih.gov/pmc/articles/PMC5288256/" TargetMode="External"/><Relationship Id="rId147" Type="http://schemas.openxmlformats.org/officeDocument/2006/relationships/hyperlink" Target="https://drive.google.com/file/d/1TAoXRCLf7AKASGbODOR350wpP6ZtdYcy/view?usp=sharing" TargetMode="External"/><Relationship Id="rId168" Type="http://schemas.openxmlformats.org/officeDocument/2006/relationships/printerSettings" Target="../printerSettings/printerSettings1.bin"/><Relationship Id="rId8" Type="http://schemas.openxmlformats.org/officeDocument/2006/relationships/hyperlink" Target="https://drive.google.com/file/d/1ejE7UJZI-1uqyd2Fy6wD_uCXhlcRvssU/view?usp=sharing" TargetMode="External"/><Relationship Id="rId51" Type="http://schemas.openxmlformats.org/officeDocument/2006/relationships/hyperlink" Target="https://drive.google.com/file/d/1s0VSal0uM6Sh7NVI_NieUG5A3-Vjn6ax/view?usp=sharing" TargetMode="External"/><Relationship Id="rId72" Type="http://schemas.openxmlformats.org/officeDocument/2006/relationships/hyperlink" Target="https://cdnsciencepub.com/doi/abs/10.1139/z02-060" TargetMode="External"/><Relationship Id="rId93" Type="http://schemas.openxmlformats.org/officeDocument/2006/relationships/hyperlink" Target="https://link.springer.com/article/10.1007/s10531-019-01789-6" TargetMode="External"/><Relationship Id="rId98" Type="http://schemas.openxmlformats.org/officeDocument/2006/relationships/hyperlink" Target="https://drive.google.com/file/d/1EQ6A0-vY8LSESBjnCf1TkmPVtvloUQ6x/view?usp=sharing" TargetMode="External"/><Relationship Id="rId121" Type="http://schemas.openxmlformats.org/officeDocument/2006/relationships/hyperlink" Target="https://drive.google.com/file/d/1fwoA5zaGcIqul43QbI5ds9gOsXIpSfi-/view?usp=sharing" TargetMode="External"/><Relationship Id="rId142" Type="http://schemas.openxmlformats.org/officeDocument/2006/relationships/hyperlink" Target="https://cdnsciencepub.com/doi/abs/10.1139/z97-193" TargetMode="External"/><Relationship Id="rId163" Type="http://schemas.openxmlformats.org/officeDocument/2006/relationships/hyperlink" Target="https://doi.org/10.1111/j.1365-2656.2005.00967.x" TargetMode="External"/><Relationship Id="rId3" Type="http://schemas.openxmlformats.org/officeDocument/2006/relationships/hyperlink" Target="https://journals.plos.org/plosone/article?id=10.1371/journal.pone.0077514" TargetMode="External"/><Relationship Id="rId25" Type="http://schemas.openxmlformats.org/officeDocument/2006/relationships/hyperlink" Target="https://drive.google.com/file/d/1UREtbkqR35lnj_kVeCC4DVQUZ0yZmKim/view?usp=sharing" TargetMode="External"/><Relationship Id="rId46" Type="http://schemas.openxmlformats.org/officeDocument/2006/relationships/hyperlink" Target="https://drive.google.com/file/d/1zv9OvZzxECaTrHQN7PbEC7_5pLALm7KM/view?usp=sharing" TargetMode="External"/><Relationship Id="rId67" Type="http://schemas.openxmlformats.org/officeDocument/2006/relationships/hyperlink" Target="https://link.springer.com/article/10.1007/s00267-016-0763-6" TargetMode="External"/><Relationship Id="rId116" Type="http://schemas.openxmlformats.org/officeDocument/2006/relationships/hyperlink" Target="https://link.springer.com/article/10.1023/A:1008160408257" TargetMode="External"/><Relationship Id="rId137" Type="http://schemas.openxmlformats.org/officeDocument/2006/relationships/hyperlink" Target="https://www.jstor.org/stable/pdf/3802682.pdf" TargetMode="External"/><Relationship Id="rId158" Type="http://schemas.openxmlformats.org/officeDocument/2006/relationships/hyperlink" Target="https://doi.org/10.1002/ecs2.2739" TargetMode="External"/><Relationship Id="rId20" Type="http://schemas.openxmlformats.org/officeDocument/2006/relationships/hyperlink" Target="https://drive.google.com/file/d/1psOpfh6-mEULRlLXT_vKGqdaDukYcnpp/view?usp=sharing" TargetMode="External"/><Relationship Id="rId41" Type="http://schemas.openxmlformats.org/officeDocument/2006/relationships/hyperlink" Target="https://www.jstor.org/stable/3802110" TargetMode="External"/><Relationship Id="rId62" Type="http://schemas.openxmlformats.org/officeDocument/2006/relationships/hyperlink" Target="https://septentrio.uit.no/index.php/rangifer/article/view/587/557" TargetMode="External"/><Relationship Id="rId83" Type="http://schemas.openxmlformats.org/officeDocument/2006/relationships/hyperlink" Target="https://drive.google.com/file/d/186HYNm3xlz0UrELD-Cde5wZX-S_ED4c6/view?usp=sharing" TargetMode="External"/><Relationship Id="rId88" Type="http://schemas.openxmlformats.org/officeDocument/2006/relationships/hyperlink" Target="https://onlinelibrary.wiley.com/doi/full/10.1002/ece3.3563" TargetMode="External"/><Relationship Id="rId111" Type="http://schemas.openxmlformats.org/officeDocument/2006/relationships/hyperlink" Target="https://cdnsciencepub.com/doi/abs/10.1139/z95-185" TargetMode="External"/><Relationship Id="rId132" Type="http://schemas.openxmlformats.org/officeDocument/2006/relationships/hyperlink" Target="https://www.jstor.org/stable/3801986" TargetMode="External"/><Relationship Id="rId153" Type="http://schemas.openxmlformats.org/officeDocument/2006/relationships/hyperlink" Target="https://drive.google.com/file/d/1j29lR_uMxOhVbq-fXrLA6-pBx3XIBtGd/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7"/>
  <sheetViews>
    <sheetView topLeftCell="A58" workbookViewId="0">
      <selection activeCell="T78" sqref="T78"/>
    </sheetView>
  </sheetViews>
  <sheetFormatPr defaultColWidth="12.5703125" defaultRowHeight="15.75" customHeight="1" x14ac:dyDescent="0.2"/>
  <cols>
    <col min="1" max="1" width="7.42578125" customWidth="1"/>
    <col min="2" max="2" width="11.7109375" customWidth="1"/>
    <col min="3" max="3" width="10.42578125" customWidth="1"/>
    <col min="4" max="4" width="18.140625" customWidth="1"/>
    <col min="5" max="5" width="8.140625" customWidth="1"/>
    <col min="9" max="9" width="24.5703125" customWidth="1"/>
    <col min="16" max="16" width="26.7109375" customWidth="1"/>
  </cols>
  <sheetData>
    <row r="1" spans="1:2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
      <c r="A2" s="1">
        <v>33</v>
      </c>
      <c r="B2" s="1" t="s">
        <v>29</v>
      </c>
      <c r="C2" s="1" t="s">
        <v>30</v>
      </c>
      <c r="D2" s="1" t="s">
        <v>31</v>
      </c>
      <c r="E2" s="1">
        <v>2013</v>
      </c>
      <c r="F2" s="1" t="s">
        <v>32</v>
      </c>
      <c r="G2" s="1" t="s">
        <v>33</v>
      </c>
      <c r="H2" s="1" t="s">
        <v>34</v>
      </c>
      <c r="I2" s="1" t="s">
        <v>35</v>
      </c>
      <c r="J2" s="1" t="s">
        <v>36</v>
      </c>
      <c r="K2" s="1" t="s">
        <v>37</v>
      </c>
      <c r="L2" s="1" t="s">
        <v>38</v>
      </c>
      <c r="M2" s="1" t="s">
        <v>39</v>
      </c>
      <c r="N2" s="1" t="s">
        <v>40</v>
      </c>
      <c r="O2" s="1" t="s">
        <v>41</v>
      </c>
      <c r="P2" s="1" t="s">
        <v>42</v>
      </c>
      <c r="Q2" s="2" t="s">
        <v>43</v>
      </c>
      <c r="R2" s="1" t="s">
        <v>44</v>
      </c>
      <c r="S2" s="1" t="s">
        <v>45</v>
      </c>
      <c r="T2" s="1" t="s">
        <v>46</v>
      </c>
      <c r="U2" s="1" t="s">
        <v>47</v>
      </c>
      <c r="V2" s="1" t="s">
        <v>47</v>
      </c>
      <c r="W2" s="1" t="s">
        <v>48</v>
      </c>
      <c r="X2" s="1" t="s">
        <v>49</v>
      </c>
      <c r="Y2" s="1" t="s">
        <v>49</v>
      </c>
      <c r="Z2" s="1" t="s">
        <v>50</v>
      </c>
      <c r="AA2" s="1" t="s">
        <v>51</v>
      </c>
      <c r="AB2" s="1" t="s">
        <v>52</v>
      </c>
      <c r="AC2" s="1" t="s">
        <v>53</v>
      </c>
    </row>
    <row r="3" spans="1:29" x14ac:dyDescent="0.2">
      <c r="A3" s="1">
        <v>14</v>
      </c>
      <c r="B3" s="1" t="s">
        <v>29</v>
      </c>
      <c r="C3" s="1" t="s">
        <v>54</v>
      </c>
      <c r="D3" s="1" t="s">
        <v>55</v>
      </c>
      <c r="E3" s="1">
        <v>1998</v>
      </c>
      <c r="F3" s="1" t="s">
        <v>32</v>
      </c>
      <c r="G3" s="1" t="s">
        <v>56</v>
      </c>
      <c r="H3" s="1" t="s">
        <v>57</v>
      </c>
      <c r="I3" s="1" t="s">
        <v>58</v>
      </c>
      <c r="J3" s="1" t="s">
        <v>59</v>
      </c>
      <c r="K3" s="1" t="s">
        <v>60</v>
      </c>
      <c r="L3" s="1" t="s">
        <v>61</v>
      </c>
      <c r="M3" s="1" t="s">
        <v>62</v>
      </c>
      <c r="N3" s="1" t="s">
        <v>63</v>
      </c>
      <c r="O3" s="1" t="s">
        <v>36</v>
      </c>
      <c r="P3" s="1" t="s">
        <v>64</v>
      </c>
      <c r="Q3" s="2" t="s">
        <v>65</v>
      </c>
      <c r="R3" s="1" t="s">
        <v>66</v>
      </c>
      <c r="S3" s="1" t="s">
        <v>67</v>
      </c>
      <c r="T3" s="1" t="s">
        <v>68</v>
      </c>
      <c r="U3" s="1" t="s">
        <v>69</v>
      </c>
      <c r="V3" s="1" t="s">
        <v>70</v>
      </c>
      <c r="W3" s="1" t="s">
        <v>71</v>
      </c>
      <c r="X3" s="1" t="s">
        <v>71</v>
      </c>
      <c r="Y3" s="1" t="s">
        <v>72</v>
      </c>
      <c r="Z3" s="1" t="s">
        <v>73</v>
      </c>
      <c r="AA3" s="1" t="s">
        <v>74</v>
      </c>
      <c r="AB3" s="1" t="s">
        <v>75</v>
      </c>
      <c r="AC3" s="1" t="s">
        <v>76</v>
      </c>
    </row>
    <row r="4" spans="1:29" x14ac:dyDescent="0.2">
      <c r="A4" s="1">
        <v>48</v>
      </c>
      <c r="B4" s="1" t="s">
        <v>29</v>
      </c>
      <c r="C4" s="1" t="s">
        <v>54</v>
      </c>
      <c r="D4" s="1" t="s">
        <v>77</v>
      </c>
      <c r="E4" s="1">
        <v>2014</v>
      </c>
      <c r="F4" s="1" t="s">
        <v>78</v>
      </c>
      <c r="G4" s="1" t="s">
        <v>79</v>
      </c>
      <c r="H4" s="1" t="s">
        <v>79</v>
      </c>
      <c r="I4" s="1" t="s">
        <v>80</v>
      </c>
      <c r="J4" s="1" t="s">
        <v>81</v>
      </c>
      <c r="K4" s="1" t="s">
        <v>82</v>
      </c>
      <c r="L4" s="1" t="s">
        <v>83</v>
      </c>
      <c r="M4" s="1" t="s">
        <v>62</v>
      </c>
      <c r="N4" s="1" t="s">
        <v>84</v>
      </c>
      <c r="P4" s="1" t="s">
        <v>85</v>
      </c>
      <c r="S4" s="1" t="s">
        <v>86</v>
      </c>
      <c r="T4" s="1" t="s">
        <v>87</v>
      </c>
      <c r="U4" s="1" t="s">
        <v>88</v>
      </c>
      <c r="AA4" s="1" t="s">
        <v>89</v>
      </c>
      <c r="AB4" s="1" t="s">
        <v>90</v>
      </c>
      <c r="AC4" s="1" t="s">
        <v>91</v>
      </c>
    </row>
    <row r="5" spans="1:29" x14ac:dyDescent="0.2">
      <c r="A5" s="1">
        <v>28</v>
      </c>
      <c r="B5" s="1" t="s">
        <v>29</v>
      </c>
      <c r="C5" s="1" t="s">
        <v>54</v>
      </c>
      <c r="D5" s="1" t="s">
        <v>92</v>
      </c>
      <c r="E5" s="1">
        <v>2013</v>
      </c>
      <c r="F5" s="1" t="s">
        <v>32</v>
      </c>
      <c r="G5" s="1" t="s">
        <v>33</v>
      </c>
      <c r="H5" s="1" t="s">
        <v>34</v>
      </c>
      <c r="I5" s="1" t="s">
        <v>93</v>
      </c>
      <c r="J5" s="1" t="s">
        <v>36</v>
      </c>
      <c r="K5" s="1" t="s">
        <v>94</v>
      </c>
      <c r="L5" s="1" t="s">
        <v>95</v>
      </c>
      <c r="M5" s="1" t="s">
        <v>39</v>
      </c>
      <c r="N5" s="1" t="s">
        <v>96</v>
      </c>
      <c r="O5" s="1" t="s">
        <v>97</v>
      </c>
      <c r="P5" s="1" t="s">
        <v>98</v>
      </c>
      <c r="Q5" s="2" t="s">
        <v>99</v>
      </c>
      <c r="R5" s="1" t="s">
        <v>100</v>
      </c>
      <c r="S5" s="1" t="s">
        <v>101</v>
      </c>
      <c r="T5" s="1" t="s">
        <v>102</v>
      </c>
      <c r="U5" s="1" t="s">
        <v>88</v>
      </c>
      <c r="V5" s="1" t="s">
        <v>103</v>
      </c>
      <c r="W5" s="1" t="s">
        <v>103</v>
      </c>
      <c r="X5" s="1" t="s">
        <v>104</v>
      </c>
      <c r="Z5" s="1" t="s">
        <v>105</v>
      </c>
      <c r="AA5" s="1" t="s">
        <v>106</v>
      </c>
      <c r="AB5" s="1" t="s">
        <v>75</v>
      </c>
      <c r="AC5" s="1" t="s">
        <v>107</v>
      </c>
    </row>
    <row r="6" spans="1:29" x14ac:dyDescent="0.2">
      <c r="A6" s="1">
        <v>1</v>
      </c>
      <c r="B6" s="1" t="s">
        <v>29</v>
      </c>
      <c r="C6" s="1" t="s">
        <v>54</v>
      </c>
      <c r="D6" s="1" t="s">
        <v>108</v>
      </c>
      <c r="E6" s="1">
        <v>2014</v>
      </c>
      <c r="F6" s="1" t="s">
        <v>32</v>
      </c>
      <c r="G6" s="1" t="s">
        <v>56</v>
      </c>
      <c r="H6" s="1" t="s">
        <v>109</v>
      </c>
      <c r="I6" s="1" t="s">
        <v>110</v>
      </c>
      <c r="J6" s="1" t="s">
        <v>111</v>
      </c>
      <c r="K6" s="1" t="s">
        <v>112</v>
      </c>
      <c r="L6" s="1" t="s">
        <v>113</v>
      </c>
      <c r="M6" s="1" t="s">
        <v>39</v>
      </c>
      <c r="N6" s="1" t="s">
        <v>114</v>
      </c>
      <c r="O6" s="1" t="s">
        <v>115</v>
      </c>
      <c r="P6" s="1" t="s">
        <v>116</v>
      </c>
      <c r="Q6" s="2" t="s">
        <v>117</v>
      </c>
      <c r="R6" s="1" t="s">
        <v>118</v>
      </c>
      <c r="S6" s="1" t="s">
        <v>119</v>
      </c>
      <c r="T6" s="1" t="s">
        <v>120</v>
      </c>
      <c r="U6" s="1" t="s">
        <v>121</v>
      </c>
      <c r="V6" s="1" t="s">
        <v>69</v>
      </c>
      <c r="W6" s="1" t="s">
        <v>122</v>
      </c>
      <c r="X6" s="1" t="s">
        <v>123</v>
      </c>
      <c r="Y6" s="1" t="s">
        <v>124</v>
      </c>
      <c r="Z6" s="1" t="s">
        <v>125</v>
      </c>
      <c r="AB6" s="1" t="s">
        <v>75</v>
      </c>
      <c r="AC6" s="1" t="s">
        <v>126</v>
      </c>
    </row>
    <row r="7" spans="1:29" x14ac:dyDescent="0.2">
      <c r="A7" s="1">
        <v>2</v>
      </c>
      <c r="B7" s="1" t="s">
        <v>29</v>
      </c>
      <c r="C7" s="1" t="s">
        <v>54</v>
      </c>
      <c r="D7" s="1" t="s">
        <v>108</v>
      </c>
      <c r="E7" s="1">
        <v>2013</v>
      </c>
      <c r="F7" s="1" t="s">
        <v>32</v>
      </c>
      <c r="G7" s="1" t="s">
        <v>56</v>
      </c>
      <c r="H7" s="1" t="s">
        <v>57</v>
      </c>
      <c r="I7" s="1" t="s">
        <v>127</v>
      </c>
      <c r="J7" s="1" t="s">
        <v>128</v>
      </c>
      <c r="K7" s="1" t="s">
        <v>112</v>
      </c>
      <c r="L7" s="1" t="s">
        <v>113</v>
      </c>
      <c r="M7" s="1" t="s">
        <v>39</v>
      </c>
      <c r="N7" s="1" t="s">
        <v>114</v>
      </c>
      <c r="O7" s="1" t="s">
        <v>115</v>
      </c>
      <c r="P7" s="1" t="s">
        <v>129</v>
      </c>
      <c r="Q7" s="2" t="s">
        <v>130</v>
      </c>
      <c r="R7" s="1" t="s">
        <v>131</v>
      </c>
      <c r="S7" s="1" t="s">
        <v>132</v>
      </c>
      <c r="T7" s="1" t="s">
        <v>120</v>
      </c>
      <c r="U7" s="1" t="s">
        <v>121</v>
      </c>
      <c r="V7" s="1" t="s">
        <v>69</v>
      </c>
      <c r="W7" s="1" t="s">
        <v>133</v>
      </c>
      <c r="X7" s="1" t="s">
        <v>134</v>
      </c>
      <c r="Y7" s="1" t="s">
        <v>134</v>
      </c>
      <c r="Z7" s="1" t="s">
        <v>135</v>
      </c>
      <c r="AA7" s="1" t="s">
        <v>136</v>
      </c>
      <c r="AB7" s="1" t="s">
        <v>75</v>
      </c>
      <c r="AC7" s="1" t="s">
        <v>137</v>
      </c>
    </row>
    <row r="8" spans="1:29" x14ac:dyDescent="0.2">
      <c r="A8" s="1">
        <v>56</v>
      </c>
      <c r="B8" s="1" t="s">
        <v>29</v>
      </c>
      <c r="C8" s="1" t="s">
        <v>138</v>
      </c>
      <c r="D8" s="1" t="s">
        <v>139</v>
      </c>
      <c r="E8" s="1">
        <v>2019</v>
      </c>
      <c r="F8" s="1" t="s">
        <v>32</v>
      </c>
      <c r="G8" s="1" t="s">
        <v>33</v>
      </c>
      <c r="H8" s="1" t="s">
        <v>34</v>
      </c>
      <c r="J8" s="1" t="s">
        <v>140</v>
      </c>
      <c r="K8" s="1" t="s">
        <v>141</v>
      </c>
      <c r="L8" s="1" t="s">
        <v>142</v>
      </c>
      <c r="M8" s="1" t="s">
        <v>39</v>
      </c>
      <c r="N8" s="1" t="s">
        <v>114</v>
      </c>
      <c r="O8" s="1" t="s">
        <v>143</v>
      </c>
      <c r="P8" s="1" t="s">
        <v>144</v>
      </c>
      <c r="Q8" s="2" t="s">
        <v>145</v>
      </c>
      <c r="R8" s="1" t="s">
        <v>146</v>
      </c>
      <c r="S8" s="1" t="s">
        <v>147</v>
      </c>
      <c r="U8" s="1" t="s">
        <v>148</v>
      </c>
      <c r="V8" s="1" t="s">
        <v>47</v>
      </c>
      <c r="W8" s="1" t="s">
        <v>48</v>
      </c>
      <c r="X8" s="1" t="s">
        <v>149</v>
      </c>
      <c r="Y8" s="1" t="s">
        <v>150</v>
      </c>
      <c r="Z8" s="1" t="s">
        <v>50</v>
      </c>
      <c r="AA8" s="1" t="s">
        <v>151</v>
      </c>
      <c r="AB8" s="1" t="s">
        <v>152</v>
      </c>
      <c r="AC8" s="1" t="s">
        <v>153</v>
      </c>
    </row>
    <row r="9" spans="1:29" x14ac:dyDescent="0.2">
      <c r="A9" s="1">
        <v>17</v>
      </c>
      <c r="B9" s="1" t="s">
        <v>29</v>
      </c>
      <c r="C9" s="1" t="s">
        <v>54</v>
      </c>
      <c r="D9" s="1" t="s">
        <v>154</v>
      </c>
      <c r="E9" s="1">
        <v>1974</v>
      </c>
      <c r="F9" s="1" t="s">
        <v>32</v>
      </c>
      <c r="G9" s="1" t="s">
        <v>33</v>
      </c>
      <c r="H9" s="1" t="s">
        <v>34</v>
      </c>
      <c r="I9" s="1" t="s">
        <v>155</v>
      </c>
      <c r="J9" s="1" t="s">
        <v>156</v>
      </c>
      <c r="K9" s="1" t="s">
        <v>157</v>
      </c>
      <c r="L9" s="1" t="s">
        <v>158</v>
      </c>
      <c r="M9" s="1" t="s">
        <v>62</v>
      </c>
      <c r="N9" s="1" t="s">
        <v>84</v>
      </c>
      <c r="O9" s="1" t="s">
        <v>36</v>
      </c>
      <c r="P9" s="1" t="s">
        <v>159</v>
      </c>
      <c r="Q9" s="2" t="s">
        <v>160</v>
      </c>
      <c r="R9" s="1" t="s">
        <v>161</v>
      </c>
      <c r="S9" s="1" t="s">
        <v>162</v>
      </c>
      <c r="T9" s="1" t="s">
        <v>163</v>
      </c>
      <c r="U9" s="1" t="s">
        <v>69</v>
      </c>
      <c r="V9" s="1" t="s">
        <v>164</v>
      </c>
      <c r="W9" s="1" t="s">
        <v>48</v>
      </c>
      <c r="X9" s="1" t="s">
        <v>49</v>
      </c>
      <c r="Y9" s="1" t="s">
        <v>49</v>
      </c>
      <c r="Z9" s="1" t="s">
        <v>50</v>
      </c>
      <c r="AA9" s="1" t="s">
        <v>165</v>
      </c>
      <c r="AB9" s="1" t="s">
        <v>75</v>
      </c>
      <c r="AC9" s="1" t="s">
        <v>166</v>
      </c>
    </row>
    <row r="10" spans="1:29" x14ac:dyDescent="0.2">
      <c r="A10" s="1">
        <v>9</v>
      </c>
      <c r="B10" s="1" t="s">
        <v>29</v>
      </c>
      <c r="C10" s="1" t="s">
        <v>54</v>
      </c>
      <c r="D10" s="1" t="s">
        <v>167</v>
      </c>
      <c r="E10" s="1">
        <v>2013</v>
      </c>
      <c r="F10" s="1" t="s">
        <v>32</v>
      </c>
      <c r="G10" s="1" t="s">
        <v>56</v>
      </c>
      <c r="H10" s="1" t="s">
        <v>57</v>
      </c>
      <c r="I10" s="1" t="s">
        <v>168</v>
      </c>
      <c r="J10" s="1" t="s">
        <v>169</v>
      </c>
      <c r="K10" s="1" t="s">
        <v>170</v>
      </c>
      <c r="L10" s="1" t="s">
        <v>113</v>
      </c>
      <c r="M10" s="1" t="s">
        <v>62</v>
      </c>
      <c r="N10" s="1" t="s">
        <v>84</v>
      </c>
      <c r="O10" s="1" t="s">
        <v>171</v>
      </c>
      <c r="P10" s="1" t="s">
        <v>172</v>
      </c>
      <c r="Q10" s="2" t="s">
        <v>173</v>
      </c>
      <c r="R10" s="1" t="s">
        <v>174</v>
      </c>
      <c r="S10" s="1" t="s">
        <v>175</v>
      </c>
      <c r="T10" s="1" t="s">
        <v>176</v>
      </c>
      <c r="U10" s="1" t="s">
        <v>69</v>
      </c>
      <c r="V10" s="1" t="s">
        <v>177</v>
      </c>
      <c r="W10" s="1" t="s">
        <v>122</v>
      </c>
      <c r="X10" s="1" t="s">
        <v>123</v>
      </c>
      <c r="Y10" s="1" t="s">
        <v>178</v>
      </c>
      <c r="Z10" s="1" t="s">
        <v>125</v>
      </c>
      <c r="AA10" s="1" t="s">
        <v>179</v>
      </c>
      <c r="AB10" s="1" t="s">
        <v>75</v>
      </c>
      <c r="AC10" s="1" t="s">
        <v>180</v>
      </c>
    </row>
    <row r="11" spans="1:29" x14ac:dyDescent="0.2">
      <c r="A11" s="1">
        <v>23</v>
      </c>
      <c r="B11" s="1" t="s">
        <v>29</v>
      </c>
      <c r="C11" s="1" t="s">
        <v>54</v>
      </c>
      <c r="D11" s="1" t="s">
        <v>181</v>
      </c>
      <c r="E11" s="1">
        <v>1997</v>
      </c>
      <c r="F11" s="1" t="s">
        <v>32</v>
      </c>
      <c r="G11" s="1" t="s">
        <v>56</v>
      </c>
      <c r="H11" s="1" t="s">
        <v>182</v>
      </c>
      <c r="I11" s="1" t="s">
        <v>183</v>
      </c>
      <c r="J11" s="1" t="s">
        <v>184</v>
      </c>
      <c r="K11" s="1" t="s">
        <v>184</v>
      </c>
      <c r="L11" s="1" t="s">
        <v>185</v>
      </c>
      <c r="M11" s="1" t="s">
        <v>39</v>
      </c>
      <c r="N11" s="1" t="s">
        <v>186</v>
      </c>
      <c r="O11" s="1" t="s">
        <v>187</v>
      </c>
      <c r="P11" s="1" t="s">
        <v>188</v>
      </c>
      <c r="Q11" s="2" t="s">
        <v>189</v>
      </c>
      <c r="R11" s="1" t="s">
        <v>190</v>
      </c>
      <c r="S11" s="1" t="s">
        <v>191</v>
      </c>
      <c r="U11" s="1" t="s">
        <v>69</v>
      </c>
      <c r="V11" s="1" t="s">
        <v>192</v>
      </c>
      <c r="W11" s="1" t="s">
        <v>48</v>
      </c>
      <c r="X11" s="1" t="s">
        <v>49</v>
      </c>
      <c r="Y11" s="1" t="s">
        <v>49</v>
      </c>
      <c r="Z11" s="1" t="s">
        <v>50</v>
      </c>
      <c r="AA11" s="1" t="s">
        <v>193</v>
      </c>
      <c r="AB11" s="1" t="s">
        <v>75</v>
      </c>
      <c r="AC11" s="1" t="s">
        <v>194</v>
      </c>
    </row>
    <row r="12" spans="1:29" x14ac:dyDescent="0.2">
      <c r="A12" s="1">
        <v>44</v>
      </c>
      <c r="B12" s="1" t="s">
        <v>29</v>
      </c>
      <c r="C12" s="1" t="s">
        <v>54</v>
      </c>
      <c r="D12" s="1" t="s">
        <v>195</v>
      </c>
      <c r="E12" s="1">
        <v>1990</v>
      </c>
      <c r="F12" s="1" t="s">
        <v>32</v>
      </c>
      <c r="G12" s="1" t="s">
        <v>56</v>
      </c>
      <c r="H12" s="1" t="s">
        <v>57</v>
      </c>
      <c r="I12" s="1" t="s">
        <v>196</v>
      </c>
      <c r="J12" s="1" t="s">
        <v>197</v>
      </c>
      <c r="K12" s="1" t="s">
        <v>198</v>
      </c>
      <c r="L12" s="1" t="s">
        <v>95</v>
      </c>
      <c r="M12" s="1" t="s">
        <v>62</v>
      </c>
      <c r="N12" s="1" t="s">
        <v>199</v>
      </c>
      <c r="O12" s="1" t="s">
        <v>200</v>
      </c>
      <c r="P12" s="1" t="s">
        <v>201</v>
      </c>
      <c r="Q12" s="2" t="s">
        <v>202</v>
      </c>
      <c r="R12" s="1" t="s">
        <v>203</v>
      </c>
      <c r="S12" s="1" t="s">
        <v>204</v>
      </c>
      <c r="U12" s="1" t="s">
        <v>47</v>
      </c>
      <c r="V12" s="1" t="s">
        <v>164</v>
      </c>
      <c r="W12" s="1" t="s">
        <v>48</v>
      </c>
      <c r="X12" s="1" t="s">
        <v>49</v>
      </c>
      <c r="Y12" s="1" t="s">
        <v>49</v>
      </c>
      <c r="Z12" s="1" t="s">
        <v>50</v>
      </c>
      <c r="AA12" s="1" t="s">
        <v>205</v>
      </c>
      <c r="AB12" s="1" t="s">
        <v>52</v>
      </c>
      <c r="AC12" s="1" t="s">
        <v>206</v>
      </c>
    </row>
    <row r="13" spans="1:29" x14ac:dyDescent="0.2">
      <c r="A13" s="1">
        <v>11</v>
      </c>
      <c r="B13" s="1" t="s">
        <v>29</v>
      </c>
      <c r="C13" s="1" t="s">
        <v>54</v>
      </c>
      <c r="D13" s="1" t="s">
        <v>207</v>
      </c>
      <c r="E13" s="1">
        <v>2003</v>
      </c>
      <c r="F13" s="1" t="s">
        <v>32</v>
      </c>
      <c r="G13" s="1" t="s">
        <v>33</v>
      </c>
      <c r="H13" s="1" t="s">
        <v>208</v>
      </c>
      <c r="I13" s="1" t="s">
        <v>209</v>
      </c>
      <c r="J13" s="1" t="s">
        <v>210</v>
      </c>
      <c r="K13" s="1" t="s">
        <v>211</v>
      </c>
      <c r="L13" s="1" t="s">
        <v>61</v>
      </c>
      <c r="M13" s="1" t="s">
        <v>39</v>
      </c>
      <c r="N13" s="1" t="s">
        <v>212</v>
      </c>
      <c r="O13" s="1" t="s">
        <v>213</v>
      </c>
      <c r="P13" s="1" t="s">
        <v>214</v>
      </c>
      <c r="Q13" s="2" t="s">
        <v>215</v>
      </c>
      <c r="R13" s="1" t="s">
        <v>216</v>
      </c>
      <c r="S13" s="1" t="s">
        <v>217</v>
      </c>
      <c r="T13" s="1" t="s">
        <v>218</v>
      </c>
      <c r="U13" s="1" t="s">
        <v>69</v>
      </c>
      <c r="V13" s="1" t="s">
        <v>70</v>
      </c>
      <c r="W13" s="1" t="s">
        <v>71</v>
      </c>
      <c r="X13" s="1" t="s">
        <v>71</v>
      </c>
      <c r="Y13" s="1" t="s">
        <v>72</v>
      </c>
      <c r="Z13" s="1" t="s">
        <v>219</v>
      </c>
      <c r="AA13" s="1" t="s">
        <v>220</v>
      </c>
      <c r="AB13" s="1" t="s">
        <v>75</v>
      </c>
      <c r="AC13" s="1" t="s">
        <v>221</v>
      </c>
    </row>
    <row r="14" spans="1:29" x14ac:dyDescent="0.2">
      <c r="A14" s="1">
        <v>43</v>
      </c>
      <c r="B14" s="1" t="s">
        <v>29</v>
      </c>
      <c r="C14" s="1" t="s">
        <v>54</v>
      </c>
      <c r="D14" s="1" t="s">
        <v>207</v>
      </c>
      <c r="E14" s="1">
        <v>2007</v>
      </c>
      <c r="F14" s="1" t="s">
        <v>32</v>
      </c>
      <c r="G14" s="1" t="s">
        <v>56</v>
      </c>
      <c r="H14" s="1" t="s">
        <v>57</v>
      </c>
      <c r="I14" s="1" t="s">
        <v>222</v>
      </c>
      <c r="J14" s="1" t="s">
        <v>223</v>
      </c>
      <c r="K14" s="1" t="s">
        <v>224</v>
      </c>
      <c r="L14" s="1" t="s">
        <v>225</v>
      </c>
      <c r="M14" s="1" t="s">
        <v>39</v>
      </c>
      <c r="N14" s="1" t="s">
        <v>226</v>
      </c>
      <c r="O14" s="1" t="s">
        <v>213</v>
      </c>
      <c r="P14" s="1" t="s">
        <v>227</v>
      </c>
      <c r="Q14" s="2" t="s">
        <v>228</v>
      </c>
      <c r="R14" s="1" t="s">
        <v>229</v>
      </c>
      <c r="S14" s="1" t="s">
        <v>230</v>
      </c>
      <c r="T14" s="1" t="s">
        <v>231</v>
      </c>
      <c r="U14" s="1" t="s">
        <v>148</v>
      </c>
      <c r="V14" s="1" t="s">
        <v>47</v>
      </c>
      <c r="W14" s="1" t="s">
        <v>232</v>
      </c>
      <c r="X14" s="1" t="s">
        <v>233</v>
      </c>
      <c r="Y14" s="1" t="s">
        <v>178</v>
      </c>
      <c r="Z14" s="1" t="s">
        <v>234</v>
      </c>
      <c r="AA14" s="1" t="s">
        <v>235</v>
      </c>
      <c r="AB14" s="1" t="s">
        <v>236</v>
      </c>
      <c r="AC14" s="1" t="s">
        <v>237</v>
      </c>
    </row>
    <row r="15" spans="1:29" x14ac:dyDescent="0.2">
      <c r="A15" s="1">
        <v>34</v>
      </c>
      <c r="B15" s="1" t="s">
        <v>29</v>
      </c>
      <c r="C15" s="1" t="s">
        <v>54</v>
      </c>
      <c r="D15" s="1" t="s">
        <v>238</v>
      </c>
      <c r="E15" s="1">
        <v>1993</v>
      </c>
      <c r="F15" s="1" t="s">
        <v>32</v>
      </c>
      <c r="G15" s="1" t="s">
        <v>56</v>
      </c>
      <c r="H15" s="1" t="s">
        <v>57</v>
      </c>
      <c r="I15" s="1" t="s">
        <v>239</v>
      </c>
      <c r="J15" s="1" t="s">
        <v>240</v>
      </c>
      <c r="K15" s="1" t="s">
        <v>241</v>
      </c>
      <c r="L15" s="1" t="s">
        <v>95</v>
      </c>
      <c r="M15" s="1" t="s">
        <v>39</v>
      </c>
      <c r="N15" s="1" t="s">
        <v>242</v>
      </c>
      <c r="O15" s="1" t="s">
        <v>243</v>
      </c>
      <c r="P15" s="1" t="s">
        <v>244</v>
      </c>
      <c r="Q15" s="2" t="s">
        <v>245</v>
      </c>
      <c r="R15" s="1" t="s">
        <v>246</v>
      </c>
      <c r="S15" s="1" t="s">
        <v>247</v>
      </c>
      <c r="U15" s="1" t="s">
        <v>88</v>
      </c>
      <c r="V15" s="1" t="s">
        <v>248</v>
      </c>
      <c r="W15" s="1" t="s">
        <v>103</v>
      </c>
      <c r="X15" s="1" t="s">
        <v>104</v>
      </c>
      <c r="Z15" s="1" t="s">
        <v>105</v>
      </c>
      <c r="AA15" s="1" t="s">
        <v>249</v>
      </c>
      <c r="AB15" s="1" t="s">
        <v>75</v>
      </c>
      <c r="AC15" s="1" t="s">
        <v>250</v>
      </c>
    </row>
    <row r="16" spans="1:29" x14ac:dyDescent="0.2">
      <c r="A16" s="1">
        <v>45</v>
      </c>
      <c r="B16" s="1" t="s">
        <v>29</v>
      </c>
      <c r="C16" s="1" t="s">
        <v>54</v>
      </c>
      <c r="D16" s="1" t="s">
        <v>251</v>
      </c>
      <c r="E16" s="1">
        <v>1987</v>
      </c>
      <c r="F16" s="1" t="s">
        <v>32</v>
      </c>
      <c r="G16" s="1" t="s">
        <v>33</v>
      </c>
      <c r="H16" s="1" t="s">
        <v>34</v>
      </c>
      <c r="I16" s="1" t="s">
        <v>252</v>
      </c>
      <c r="J16" s="1" t="s">
        <v>253</v>
      </c>
      <c r="K16" s="1" t="s">
        <v>60</v>
      </c>
      <c r="L16" s="1" t="s">
        <v>61</v>
      </c>
      <c r="M16" s="1" t="s">
        <v>39</v>
      </c>
      <c r="N16" s="1" t="s">
        <v>254</v>
      </c>
      <c r="O16" s="1" t="s">
        <v>255</v>
      </c>
      <c r="P16" s="1" t="s">
        <v>201</v>
      </c>
      <c r="Q16" s="2" t="s">
        <v>256</v>
      </c>
      <c r="R16" s="1" t="s">
        <v>257</v>
      </c>
      <c r="S16" s="1" t="s">
        <v>258</v>
      </c>
      <c r="U16" s="1" t="s">
        <v>148</v>
      </c>
      <c r="V16" s="1" t="s">
        <v>47</v>
      </c>
      <c r="W16" s="1" t="s">
        <v>48</v>
      </c>
      <c r="X16" s="1" t="s">
        <v>49</v>
      </c>
      <c r="Y16" s="1" t="s">
        <v>49</v>
      </c>
      <c r="Z16" s="1" t="s">
        <v>50</v>
      </c>
      <c r="AA16" s="1" t="s">
        <v>259</v>
      </c>
      <c r="AB16" s="1" t="s">
        <v>52</v>
      </c>
      <c r="AC16" s="1" t="s">
        <v>260</v>
      </c>
    </row>
    <row r="17" spans="1:29" x14ac:dyDescent="0.2">
      <c r="A17" s="1">
        <v>24</v>
      </c>
      <c r="B17" s="1" t="s">
        <v>29</v>
      </c>
      <c r="C17" s="1" t="s">
        <v>54</v>
      </c>
      <c r="D17" s="1" t="s">
        <v>261</v>
      </c>
      <c r="E17" s="1">
        <v>1986</v>
      </c>
      <c r="F17" s="1" t="s">
        <v>32</v>
      </c>
      <c r="G17" s="1" t="s">
        <v>56</v>
      </c>
      <c r="H17" s="1" t="s">
        <v>182</v>
      </c>
      <c r="I17" s="1" t="s">
        <v>262</v>
      </c>
      <c r="J17" s="1" t="s">
        <v>263</v>
      </c>
      <c r="K17" s="1" t="s">
        <v>264</v>
      </c>
      <c r="L17" s="1" t="s">
        <v>265</v>
      </c>
      <c r="M17" s="1" t="s">
        <v>62</v>
      </c>
      <c r="N17" s="1" t="s">
        <v>266</v>
      </c>
      <c r="O17" s="1" t="s">
        <v>267</v>
      </c>
      <c r="P17" s="1" t="s">
        <v>268</v>
      </c>
      <c r="Q17" s="2" t="s">
        <v>269</v>
      </c>
      <c r="S17" s="1" t="s">
        <v>270</v>
      </c>
      <c r="U17" s="1" t="s">
        <v>69</v>
      </c>
      <c r="V17" s="1" t="s">
        <v>271</v>
      </c>
      <c r="W17" s="1" t="s">
        <v>272</v>
      </c>
      <c r="X17" s="1" t="s">
        <v>273</v>
      </c>
      <c r="Y17" s="1" t="s">
        <v>274</v>
      </c>
      <c r="AA17" s="1" t="s">
        <v>275</v>
      </c>
      <c r="AB17" s="1" t="s">
        <v>75</v>
      </c>
      <c r="AC17" s="1" t="s">
        <v>276</v>
      </c>
    </row>
    <row r="18" spans="1:29" x14ac:dyDescent="0.2">
      <c r="A18" s="1">
        <v>67</v>
      </c>
      <c r="B18" s="1" t="s">
        <v>29</v>
      </c>
      <c r="C18" s="1" t="s">
        <v>54</v>
      </c>
      <c r="D18" s="1" t="s">
        <v>277</v>
      </c>
      <c r="E18" s="1">
        <v>2007</v>
      </c>
      <c r="F18" s="1" t="s">
        <v>32</v>
      </c>
      <c r="G18" s="1" t="s">
        <v>56</v>
      </c>
      <c r="H18" s="1" t="s">
        <v>109</v>
      </c>
      <c r="I18" s="1" t="s">
        <v>278</v>
      </c>
      <c r="J18" s="1" t="s">
        <v>279</v>
      </c>
      <c r="K18" s="1" t="s">
        <v>280</v>
      </c>
      <c r="L18" s="1" t="s">
        <v>185</v>
      </c>
      <c r="M18" s="1" t="s">
        <v>39</v>
      </c>
      <c r="N18" s="1" t="s">
        <v>114</v>
      </c>
      <c r="O18" s="1" t="s">
        <v>281</v>
      </c>
      <c r="P18" s="1" t="s">
        <v>282</v>
      </c>
      <c r="Q18" s="2" t="s">
        <v>283</v>
      </c>
      <c r="R18" s="1" t="s">
        <v>284</v>
      </c>
      <c r="S18" s="1" t="s">
        <v>285</v>
      </c>
      <c r="T18" s="1" t="s">
        <v>286</v>
      </c>
      <c r="U18" s="1" t="s">
        <v>148</v>
      </c>
      <c r="V18" s="1" t="s">
        <v>47</v>
      </c>
      <c r="W18" s="1" t="s">
        <v>103</v>
      </c>
      <c r="X18" s="1" t="s">
        <v>104</v>
      </c>
      <c r="Y18" s="1" t="s">
        <v>287</v>
      </c>
      <c r="Z18" s="1" t="s">
        <v>105</v>
      </c>
      <c r="AA18" s="1" t="s">
        <v>288</v>
      </c>
      <c r="AB18" s="1" t="s">
        <v>289</v>
      </c>
      <c r="AC18" s="1" t="s">
        <v>290</v>
      </c>
    </row>
    <row r="19" spans="1:29" x14ac:dyDescent="0.2">
      <c r="A19" s="1">
        <v>35</v>
      </c>
      <c r="B19" s="1" t="s">
        <v>29</v>
      </c>
      <c r="C19" s="1" t="s">
        <v>54</v>
      </c>
      <c r="D19" s="1" t="s">
        <v>291</v>
      </c>
      <c r="E19" s="1">
        <v>1986</v>
      </c>
      <c r="F19" s="1" t="s">
        <v>32</v>
      </c>
      <c r="G19" s="1" t="s">
        <v>56</v>
      </c>
      <c r="H19" s="1" t="s">
        <v>57</v>
      </c>
      <c r="I19" s="1" t="s">
        <v>292</v>
      </c>
      <c r="J19" s="1" t="s">
        <v>94</v>
      </c>
      <c r="K19" s="1" t="s">
        <v>94</v>
      </c>
      <c r="L19" s="1" t="s">
        <v>61</v>
      </c>
      <c r="M19" s="1" t="s">
        <v>62</v>
      </c>
      <c r="N19" s="1" t="s">
        <v>293</v>
      </c>
      <c r="O19" s="1" t="s">
        <v>294</v>
      </c>
      <c r="P19" s="1" t="s">
        <v>295</v>
      </c>
      <c r="Q19" s="2" t="s">
        <v>296</v>
      </c>
      <c r="R19" s="1" t="s">
        <v>297</v>
      </c>
      <c r="S19" s="1" t="s">
        <v>298</v>
      </c>
      <c r="U19" s="1" t="s">
        <v>88</v>
      </c>
      <c r="V19" s="1" t="s">
        <v>70</v>
      </c>
      <c r="W19" s="1" t="s">
        <v>71</v>
      </c>
      <c r="X19" s="1" t="s">
        <v>71</v>
      </c>
      <c r="Y19" s="1" t="s">
        <v>72</v>
      </c>
      <c r="Z19" s="1" t="s">
        <v>73</v>
      </c>
      <c r="AA19" s="1" t="s">
        <v>299</v>
      </c>
      <c r="AB19" s="1" t="s">
        <v>236</v>
      </c>
      <c r="AC19" s="1" t="s">
        <v>300</v>
      </c>
    </row>
    <row r="20" spans="1:29" x14ac:dyDescent="0.2">
      <c r="A20" s="1">
        <v>36</v>
      </c>
      <c r="B20" s="1" t="s">
        <v>301</v>
      </c>
      <c r="C20" s="1" t="s">
        <v>302</v>
      </c>
      <c r="D20" s="1" t="s">
        <v>303</v>
      </c>
      <c r="E20" s="1">
        <v>1986</v>
      </c>
      <c r="F20" s="1" t="s">
        <v>32</v>
      </c>
      <c r="G20" s="1" t="s">
        <v>56</v>
      </c>
      <c r="H20" s="1" t="s">
        <v>109</v>
      </c>
      <c r="I20" s="1" t="s">
        <v>304</v>
      </c>
      <c r="J20" s="1" t="s">
        <v>305</v>
      </c>
      <c r="K20" s="1" t="s">
        <v>264</v>
      </c>
      <c r="L20" s="1" t="s">
        <v>265</v>
      </c>
      <c r="M20" s="1" t="s">
        <v>62</v>
      </c>
      <c r="N20" s="1" t="s">
        <v>306</v>
      </c>
      <c r="O20" s="1" t="s">
        <v>307</v>
      </c>
      <c r="P20" s="1" t="s">
        <v>308</v>
      </c>
      <c r="Q20" s="2" t="s">
        <v>309</v>
      </c>
      <c r="R20" s="1" t="s">
        <v>310</v>
      </c>
      <c r="S20" s="1" t="s">
        <v>311</v>
      </c>
      <c r="U20" s="1" t="s">
        <v>88</v>
      </c>
      <c r="V20" s="1" t="s">
        <v>70</v>
      </c>
      <c r="W20" s="1" t="s">
        <v>71</v>
      </c>
      <c r="X20" s="1" t="s">
        <v>71</v>
      </c>
      <c r="Y20" s="1" t="s">
        <v>72</v>
      </c>
      <c r="Z20" s="1" t="s">
        <v>312</v>
      </c>
      <c r="AA20" s="1" t="s">
        <v>313</v>
      </c>
      <c r="AB20" s="1" t="s">
        <v>236</v>
      </c>
      <c r="AC20" s="1" t="s">
        <v>314</v>
      </c>
    </row>
    <row r="21" spans="1:29" x14ac:dyDescent="0.2">
      <c r="A21" s="1">
        <v>5</v>
      </c>
      <c r="B21" s="1" t="s">
        <v>29</v>
      </c>
      <c r="C21" s="1" t="s">
        <v>54</v>
      </c>
      <c r="D21" s="1" t="s">
        <v>315</v>
      </c>
      <c r="E21" s="1">
        <v>1951</v>
      </c>
      <c r="F21" s="1" t="s">
        <v>32</v>
      </c>
      <c r="G21" s="1" t="s">
        <v>34</v>
      </c>
      <c r="H21" s="1" t="s">
        <v>34</v>
      </c>
      <c r="I21" s="1" t="s">
        <v>316</v>
      </c>
      <c r="J21" s="1" t="s">
        <v>94</v>
      </c>
      <c r="K21" s="1" t="s">
        <v>94</v>
      </c>
      <c r="L21" s="1" t="s">
        <v>61</v>
      </c>
      <c r="M21" s="1" t="s">
        <v>62</v>
      </c>
      <c r="N21" s="1" t="s">
        <v>84</v>
      </c>
      <c r="O21" s="1" t="s">
        <v>36</v>
      </c>
      <c r="P21" s="1" t="s">
        <v>317</v>
      </c>
      <c r="Q21" s="2" t="s">
        <v>318</v>
      </c>
      <c r="R21" s="1" t="s">
        <v>319</v>
      </c>
      <c r="S21" s="1" t="s">
        <v>320</v>
      </c>
      <c r="U21" s="1" t="s">
        <v>148</v>
      </c>
      <c r="V21" s="1" t="s">
        <v>148</v>
      </c>
      <c r="W21" s="1" t="s">
        <v>321</v>
      </c>
      <c r="X21" s="1" t="s">
        <v>322</v>
      </c>
      <c r="Y21" s="1" t="s">
        <v>323</v>
      </c>
      <c r="Z21" s="1" t="s">
        <v>324</v>
      </c>
      <c r="AA21" s="1" t="s">
        <v>325</v>
      </c>
      <c r="AB21" s="1" t="s">
        <v>75</v>
      </c>
      <c r="AC21" s="1" t="s">
        <v>326</v>
      </c>
    </row>
    <row r="22" spans="1:29" x14ac:dyDescent="0.2">
      <c r="A22" s="1">
        <v>49</v>
      </c>
      <c r="B22" s="1" t="s">
        <v>29</v>
      </c>
      <c r="C22" s="1" t="s">
        <v>54</v>
      </c>
      <c r="D22" s="1" t="s">
        <v>327</v>
      </c>
      <c r="E22" s="1">
        <v>2019</v>
      </c>
      <c r="F22" s="1" t="s">
        <v>32</v>
      </c>
      <c r="G22" s="1" t="s">
        <v>56</v>
      </c>
      <c r="H22" s="1" t="s">
        <v>328</v>
      </c>
      <c r="I22" s="1" t="s">
        <v>329</v>
      </c>
      <c r="K22" s="1" t="s">
        <v>330</v>
      </c>
      <c r="L22" s="1" t="s">
        <v>331</v>
      </c>
      <c r="M22" s="1" t="s">
        <v>39</v>
      </c>
      <c r="N22" s="1" t="s">
        <v>332</v>
      </c>
      <c r="O22" s="1" t="s">
        <v>333</v>
      </c>
      <c r="P22" s="1" t="s">
        <v>334</v>
      </c>
      <c r="Q22" s="2" t="s">
        <v>335</v>
      </c>
      <c r="R22" s="1" t="s">
        <v>336</v>
      </c>
      <c r="S22" s="1" t="s">
        <v>337</v>
      </c>
      <c r="T22" s="1" t="s">
        <v>338</v>
      </c>
      <c r="U22" s="1" t="s">
        <v>148</v>
      </c>
      <c r="V22" s="1" t="s">
        <v>339</v>
      </c>
      <c r="W22" s="1" t="s">
        <v>103</v>
      </c>
      <c r="X22" s="1" t="s">
        <v>104</v>
      </c>
      <c r="Y22" s="1" t="s">
        <v>287</v>
      </c>
      <c r="Z22" s="1" t="s">
        <v>105</v>
      </c>
      <c r="AA22" s="1" t="s">
        <v>340</v>
      </c>
      <c r="AB22" s="1" t="s">
        <v>341</v>
      </c>
      <c r="AC22" s="1" t="s">
        <v>342</v>
      </c>
    </row>
    <row r="23" spans="1:29" x14ac:dyDescent="0.2">
      <c r="A23" s="1">
        <v>60</v>
      </c>
      <c r="B23" s="1" t="s">
        <v>29</v>
      </c>
      <c r="C23" s="1" t="s">
        <v>54</v>
      </c>
      <c r="D23" s="1" t="s">
        <v>327</v>
      </c>
      <c r="E23" s="1">
        <v>2013</v>
      </c>
      <c r="F23" s="1" t="s">
        <v>32</v>
      </c>
      <c r="G23" s="1" t="s">
        <v>33</v>
      </c>
      <c r="H23" s="1" t="s">
        <v>34</v>
      </c>
      <c r="I23" s="1" t="s">
        <v>343</v>
      </c>
      <c r="J23" s="1" t="s">
        <v>344</v>
      </c>
      <c r="K23" s="1" t="s">
        <v>345</v>
      </c>
      <c r="L23" s="1" t="s">
        <v>38</v>
      </c>
      <c r="M23" s="1" t="s">
        <v>39</v>
      </c>
      <c r="N23" s="1" t="s">
        <v>114</v>
      </c>
      <c r="O23" s="1" t="s">
        <v>346</v>
      </c>
      <c r="P23" s="1" t="s">
        <v>347</v>
      </c>
      <c r="Q23" s="2" t="s">
        <v>348</v>
      </c>
      <c r="R23" s="1" t="s">
        <v>349</v>
      </c>
      <c r="S23" s="1" t="s">
        <v>350</v>
      </c>
      <c r="T23" s="1" t="s">
        <v>338</v>
      </c>
      <c r="U23" s="1" t="s">
        <v>148</v>
      </c>
      <c r="V23" s="1" t="s">
        <v>47</v>
      </c>
      <c r="W23" s="1" t="s">
        <v>351</v>
      </c>
      <c r="X23" s="1" t="s">
        <v>352</v>
      </c>
      <c r="Y23" s="1" t="s">
        <v>353</v>
      </c>
      <c r="Z23" s="1" t="s">
        <v>354</v>
      </c>
      <c r="AA23" s="1" t="s">
        <v>355</v>
      </c>
      <c r="AB23" s="1" t="s">
        <v>356</v>
      </c>
      <c r="AC23" s="1" t="s">
        <v>357</v>
      </c>
    </row>
    <row r="24" spans="1:29" x14ac:dyDescent="0.2">
      <c r="A24" s="1">
        <v>42</v>
      </c>
      <c r="B24" s="1" t="s">
        <v>29</v>
      </c>
      <c r="C24" s="1" t="s">
        <v>54</v>
      </c>
      <c r="D24" s="1" t="s">
        <v>358</v>
      </c>
      <c r="E24" s="1">
        <v>2002</v>
      </c>
      <c r="F24" s="1" t="s">
        <v>32</v>
      </c>
      <c r="G24" s="1" t="s">
        <v>56</v>
      </c>
      <c r="H24" s="1" t="s">
        <v>109</v>
      </c>
      <c r="I24" s="1" t="s">
        <v>359</v>
      </c>
      <c r="J24" s="1" t="s">
        <v>360</v>
      </c>
      <c r="K24" s="1" t="s">
        <v>184</v>
      </c>
      <c r="L24" s="1" t="s">
        <v>185</v>
      </c>
      <c r="M24" s="1" t="s">
        <v>39</v>
      </c>
      <c r="N24" s="1" t="s">
        <v>114</v>
      </c>
      <c r="O24" s="1">
        <v>1998</v>
      </c>
      <c r="P24" s="1" t="s">
        <v>361</v>
      </c>
      <c r="Q24" s="2" t="s">
        <v>362</v>
      </c>
      <c r="R24" s="1" t="s">
        <v>363</v>
      </c>
      <c r="S24" s="1" t="s">
        <v>364</v>
      </c>
      <c r="T24" s="1" t="s">
        <v>365</v>
      </c>
      <c r="U24" s="1" t="s">
        <v>148</v>
      </c>
      <c r="V24" s="1" t="s">
        <v>47</v>
      </c>
      <c r="W24" s="1" t="s">
        <v>103</v>
      </c>
      <c r="X24" s="1" t="s">
        <v>104</v>
      </c>
      <c r="Y24" s="1" t="s">
        <v>287</v>
      </c>
      <c r="Z24" s="1" t="s">
        <v>105</v>
      </c>
      <c r="AA24" s="1" t="s">
        <v>366</v>
      </c>
      <c r="AB24" s="1" t="s">
        <v>367</v>
      </c>
      <c r="AC24" s="1" t="s">
        <v>368</v>
      </c>
    </row>
    <row r="25" spans="1:29" x14ac:dyDescent="0.2">
      <c r="A25" s="1">
        <v>66</v>
      </c>
      <c r="B25" s="1" t="s">
        <v>29</v>
      </c>
      <c r="C25" s="1" t="s">
        <v>54</v>
      </c>
      <c r="D25" s="1" t="s">
        <v>369</v>
      </c>
      <c r="E25" s="1">
        <v>2001</v>
      </c>
      <c r="F25" s="1" t="s">
        <v>32</v>
      </c>
      <c r="G25" s="1" t="s">
        <v>56</v>
      </c>
      <c r="H25" s="1" t="s">
        <v>109</v>
      </c>
      <c r="I25" s="1" t="s">
        <v>370</v>
      </c>
      <c r="J25" s="1" t="s">
        <v>360</v>
      </c>
      <c r="K25" s="1" t="s">
        <v>280</v>
      </c>
      <c r="L25" s="1" t="s">
        <v>371</v>
      </c>
      <c r="M25" s="1" t="s">
        <v>39</v>
      </c>
      <c r="N25" s="1" t="s">
        <v>114</v>
      </c>
      <c r="O25" s="1">
        <v>1998</v>
      </c>
      <c r="P25" s="1" t="s">
        <v>372</v>
      </c>
      <c r="Q25" s="2" t="s">
        <v>373</v>
      </c>
      <c r="R25" s="1" t="s">
        <v>374</v>
      </c>
      <c r="S25" s="1" t="s">
        <v>375</v>
      </c>
      <c r="T25" s="1" t="s">
        <v>365</v>
      </c>
      <c r="U25" s="1" t="s">
        <v>148</v>
      </c>
      <c r="V25" s="1" t="s">
        <v>47</v>
      </c>
      <c r="W25" s="1" t="s">
        <v>376</v>
      </c>
      <c r="X25" s="1" t="s">
        <v>149</v>
      </c>
      <c r="Y25" s="1" t="s">
        <v>377</v>
      </c>
      <c r="Z25" s="1" t="s">
        <v>50</v>
      </c>
      <c r="AA25" s="1" t="s">
        <v>378</v>
      </c>
      <c r="AB25" s="1" t="s">
        <v>367</v>
      </c>
      <c r="AC25" s="1" t="s">
        <v>379</v>
      </c>
    </row>
    <row r="26" spans="1:29" x14ac:dyDescent="0.2">
      <c r="A26" s="1">
        <v>18</v>
      </c>
      <c r="B26" s="1" t="s">
        <v>29</v>
      </c>
      <c r="C26" s="1" t="s">
        <v>54</v>
      </c>
      <c r="D26" s="1" t="s">
        <v>380</v>
      </c>
      <c r="E26" s="1">
        <v>1991</v>
      </c>
      <c r="F26" s="1" t="s">
        <v>32</v>
      </c>
      <c r="G26" s="1" t="s">
        <v>33</v>
      </c>
      <c r="H26" s="1" t="s">
        <v>34</v>
      </c>
      <c r="I26" s="1" t="s">
        <v>381</v>
      </c>
      <c r="J26" s="1" t="s">
        <v>156</v>
      </c>
      <c r="K26" s="1" t="s">
        <v>382</v>
      </c>
      <c r="L26" s="1" t="s">
        <v>158</v>
      </c>
      <c r="M26" s="1" t="s">
        <v>62</v>
      </c>
      <c r="N26" s="1" t="s">
        <v>84</v>
      </c>
      <c r="O26" s="1" t="s">
        <v>383</v>
      </c>
      <c r="P26" s="1" t="s">
        <v>384</v>
      </c>
      <c r="Q26" s="2" t="s">
        <v>385</v>
      </c>
      <c r="R26" s="1" t="s">
        <v>386</v>
      </c>
      <c r="S26" s="1" t="s">
        <v>387</v>
      </c>
      <c r="T26" s="1" t="s">
        <v>388</v>
      </c>
      <c r="U26" s="1" t="s">
        <v>69</v>
      </c>
      <c r="V26" s="1" t="s">
        <v>70</v>
      </c>
      <c r="W26" s="1" t="s">
        <v>71</v>
      </c>
      <c r="X26" s="1" t="s">
        <v>71</v>
      </c>
      <c r="Y26" s="1" t="s">
        <v>72</v>
      </c>
      <c r="Z26" s="1" t="s">
        <v>73</v>
      </c>
      <c r="AA26" s="1" t="s">
        <v>389</v>
      </c>
      <c r="AB26" s="1" t="s">
        <v>75</v>
      </c>
      <c r="AC26" s="1" t="s">
        <v>390</v>
      </c>
    </row>
    <row r="27" spans="1:29" x14ac:dyDescent="0.2">
      <c r="A27" s="1">
        <v>26</v>
      </c>
      <c r="B27" s="1" t="s">
        <v>29</v>
      </c>
      <c r="C27" s="1" t="s">
        <v>54</v>
      </c>
      <c r="D27" s="1" t="s">
        <v>391</v>
      </c>
      <c r="E27" s="1">
        <v>2020</v>
      </c>
      <c r="F27" s="1" t="s">
        <v>32</v>
      </c>
      <c r="G27" s="1" t="s">
        <v>33</v>
      </c>
      <c r="H27" s="1" t="s">
        <v>34</v>
      </c>
      <c r="I27" s="1" t="s">
        <v>392</v>
      </c>
      <c r="K27" s="1" t="s">
        <v>393</v>
      </c>
      <c r="L27" s="1" t="s">
        <v>95</v>
      </c>
      <c r="M27" s="1" t="s">
        <v>394</v>
      </c>
      <c r="N27" s="1" t="s">
        <v>242</v>
      </c>
      <c r="O27" s="1" t="s">
        <v>395</v>
      </c>
      <c r="P27" s="1" t="s">
        <v>396</v>
      </c>
      <c r="Q27" s="2" t="s">
        <v>397</v>
      </c>
      <c r="R27" s="1" t="s">
        <v>398</v>
      </c>
      <c r="S27" s="1" t="s">
        <v>399</v>
      </c>
      <c r="T27" s="1" t="s">
        <v>400</v>
      </c>
      <c r="U27" s="1" t="s">
        <v>148</v>
      </c>
      <c r="V27" s="1" t="s">
        <v>148</v>
      </c>
      <c r="W27" s="1" t="s">
        <v>351</v>
      </c>
      <c r="X27" s="1" t="s">
        <v>352</v>
      </c>
      <c r="Y27" s="1" t="s">
        <v>401</v>
      </c>
      <c r="AA27" s="1" t="s">
        <v>402</v>
      </c>
      <c r="AB27" s="1" t="s">
        <v>75</v>
      </c>
      <c r="AC27" s="1" t="s">
        <v>403</v>
      </c>
    </row>
    <row r="28" spans="1:29" x14ac:dyDescent="0.2">
      <c r="A28" s="1">
        <v>10</v>
      </c>
      <c r="B28" s="1" t="s">
        <v>29</v>
      </c>
      <c r="C28" s="1" t="s">
        <v>54</v>
      </c>
      <c r="D28" s="1" t="s">
        <v>404</v>
      </c>
      <c r="E28" s="1">
        <v>2010</v>
      </c>
      <c r="F28" s="1" t="s">
        <v>32</v>
      </c>
      <c r="G28" s="1" t="s">
        <v>56</v>
      </c>
      <c r="H28" s="1" t="s">
        <v>57</v>
      </c>
      <c r="I28" s="1" t="s">
        <v>405</v>
      </c>
      <c r="J28" s="1" t="s">
        <v>406</v>
      </c>
      <c r="K28" s="1" t="s">
        <v>407</v>
      </c>
      <c r="L28" s="1" t="s">
        <v>113</v>
      </c>
      <c r="M28" s="1" t="s">
        <v>39</v>
      </c>
      <c r="N28" s="1" t="s">
        <v>114</v>
      </c>
      <c r="O28" s="1" t="s">
        <v>408</v>
      </c>
      <c r="P28" s="1" t="s">
        <v>409</v>
      </c>
      <c r="Q28" s="2" t="s">
        <v>410</v>
      </c>
      <c r="R28" s="1" t="s">
        <v>411</v>
      </c>
      <c r="S28" s="1" t="s">
        <v>412</v>
      </c>
      <c r="T28" s="1" t="s">
        <v>413</v>
      </c>
      <c r="U28" s="1" t="s">
        <v>69</v>
      </c>
      <c r="V28" s="1" t="s">
        <v>177</v>
      </c>
      <c r="W28" s="1" t="s">
        <v>122</v>
      </c>
      <c r="X28" s="1" t="s">
        <v>123</v>
      </c>
      <c r="Y28" s="1" t="s">
        <v>178</v>
      </c>
      <c r="Z28" s="1" t="s">
        <v>414</v>
      </c>
      <c r="AA28" s="1" t="s">
        <v>415</v>
      </c>
      <c r="AB28" s="1" t="s">
        <v>75</v>
      </c>
      <c r="AC28" s="1" t="s">
        <v>416</v>
      </c>
    </row>
    <row r="29" spans="1:29" x14ac:dyDescent="0.2">
      <c r="A29" s="1">
        <v>50</v>
      </c>
      <c r="B29" s="1" t="s">
        <v>29</v>
      </c>
      <c r="C29" s="1" t="s">
        <v>54</v>
      </c>
      <c r="D29" s="1" t="s">
        <v>417</v>
      </c>
      <c r="E29" s="1">
        <v>2017</v>
      </c>
      <c r="F29" s="1" t="s">
        <v>32</v>
      </c>
      <c r="G29" s="1" t="s">
        <v>56</v>
      </c>
      <c r="H29" s="1" t="s">
        <v>418</v>
      </c>
      <c r="I29" s="1" t="s">
        <v>419</v>
      </c>
      <c r="J29" s="1" t="s">
        <v>420</v>
      </c>
      <c r="K29" s="1" t="s">
        <v>421</v>
      </c>
      <c r="L29" s="1" t="s">
        <v>113</v>
      </c>
      <c r="M29" s="1" t="s">
        <v>39</v>
      </c>
      <c r="N29" s="1" t="s">
        <v>114</v>
      </c>
      <c r="O29" s="1" t="s">
        <v>422</v>
      </c>
      <c r="P29" s="1" t="s">
        <v>423</v>
      </c>
      <c r="Q29" s="2" t="s">
        <v>424</v>
      </c>
      <c r="R29" s="1" t="s">
        <v>425</v>
      </c>
      <c r="S29" s="1" t="s">
        <v>426</v>
      </c>
      <c r="T29" s="1" t="s">
        <v>427</v>
      </c>
      <c r="U29" s="1" t="s">
        <v>148</v>
      </c>
      <c r="V29" s="1" t="s">
        <v>47</v>
      </c>
      <c r="W29" s="1" t="s">
        <v>428</v>
      </c>
      <c r="Y29" s="1" t="s">
        <v>429</v>
      </c>
      <c r="AA29" s="1" t="s">
        <v>430</v>
      </c>
      <c r="AB29" s="1" t="s">
        <v>431</v>
      </c>
      <c r="AC29" s="1" t="s">
        <v>432</v>
      </c>
    </row>
    <row r="30" spans="1:29" x14ac:dyDescent="0.2">
      <c r="A30" s="1">
        <v>59</v>
      </c>
      <c r="B30" s="1" t="s">
        <v>29</v>
      </c>
      <c r="C30" s="1" t="s">
        <v>54</v>
      </c>
      <c r="D30" s="1" t="s">
        <v>417</v>
      </c>
      <c r="E30" s="1">
        <v>2013</v>
      </c>
      <c r="F30" s="1" t="s">
        <v>32</v>
      </c>
      <c r="G30" s="1" t="s">
        <v>56</v>
      </c>
      <c r="H30" s="1" t="s">
        <v>433</v>
      </c>
      <c r="I30" s="1" t="s">
        <v>434</v>
      </c>
      <c r="J30" s="1" t="s">
        <v>435</v>
      </c>
      <c r="K30" s="1" t="s">
        <v>436</v>
      </c>
      <c r="L30" s="1" t="s">
        <v>113</v>
      </c>
      <c r="M30" s="1" t="s">
        <v>39</v>
      </c>
      <c r="N30" s="1" t="s">
        <v>40</v>
      </c>
      <c r="O30" s="1" t="s">
        <v>437</v>
      </c>
      <c r="P30" s="1" t="s">
        <v>438</v>
      </c>
      <c r="Q30" s="2" t="s">
        <v>439</v>
      </c>
      <c r="R30" s="1" t="s">
        <v>440</v>
      </c>
      <c r="S30" s="1" t="s">
        <v>441</v>
      </c>
      <c r="T30" s="1" t="s">
        <v>427</v>
      </c>
      <c r="U30" s="1" t="s">
        <v>148</v>
      </c>
      <c r="V30" s="1" t="s">
        <v>47</v>
      </c>
      <c r="W30" s="1" t="s">
        <v>442</v>
      </c>
      <c r="X30" s="1" t="s">
        <v>442</v>
      </c>
      <c r="Y30" s="1" t="s">
        <v>443</v>
      </c>
      <c r="AA30" s="1" t="s">
        <v>444</v>
      </c>
      <c r="AB30" s="1" t="s">
        <v>356</v>
      </c>
      <c r="AC30" s="1" t="s">
        <v>445</v>
      </c>
    </row>
    <row r="31" spans="1:29" x14ac:dyDescent="0.2">
      <c r="A31" s="1">
        <v>63</v>
      </c>
      <c r="B31" s="1" t="s">
        <v>29</v>
      </c>
      <c r="C31" s="1" t="s">
        <v>30</v>
      </c>
      <c r="D31" s="1" t="s">
        <v>446</v>
      </c>
      <c r="E31" s="1">
        <v>2019</v>
      </c>
      <c r="F31" s="1" t="s">
        <v>32</v>
      </c>
      <c r="G31" s="1" t="s">
        <v>79</v>
      </c>
      <c r="H31" s="1" t="s">
        <v>79</v>
      </c>
      <c r="I31" s="1" t="s">
        <v>447</v>
      </c>
      <c r="J31" s="1" t="s">
        <v>448</v>
      </c>
      <c r="K31" s="1" t="s">
        <v>449</v>
      </c>
      <c r="L31" s="1" t="s">
        <v>38</v>
      </c>
      <c r="M31" s="1" t="s">
        <v>39</v>
      </c>
      <c r="N31" s="1" t="s">
        <v>114</v>
      </c>
      <c r="O31" s="1" t="s">
        <v>450</v>
      </c>
      <c r="P31" s="1" t="s">
        <v>451</v>
      </c>
      <c r="Q31" s="2" t="s">
        <v>452</v>
      </c>
      <c r="R31" s="1" t="s">
        <v>453</v>
      </c>
      <c r="S31" s="1" t="s">
        <v>454</v>
      </c>
      <c r="T31" s="1" t="s">
        <v>455</v>
      </c>
      <c r="U31" s="1" t="s">
        <v>148</v>
      </c>
      <c r="V31" s="1" t="s">
        <v>47</v>
      </c>
      <c r="W31" s="1" t="s">
        <v>456</v>
      </c>
      <c r="X31" s="1" t="s">
        <v>457</v>
      </c>
      <c r="Y31" s="1" t="s">
        <v>458</v>
      </c>
      <c r="Z31" s="1" t="s">
        <v>459</v>
      </c>
      <c r="AA31" s="1" t="s">
        <v>460</v>
      </c>
      <c r="AB31" s="1" t="s">
        <v>356</v>
      </c>
      <c r="AC31" s="1" t="s">
        <v>461</v>
      </c>
    </row>
    <row r="32" spans="1:29" x14ac:dyDescent="0.2">
      <c r="A32" s="1">
        <v>71</v>
      </c>
      <c r="B32" s="1" t="s">
        <v>29</v>
      </c>
      <c r="C32" s="1" t="s">
        <v>30</v>
      </c>
      <c r="D32" s="1" t="s">
        <v>462</v>
      </c>
      <c r="E32" s="1">
        <v>2000</v>
      </c>
      <c r="F32" s="1" t="s">
        <v>78</v>
      </c>
      <c r="G32" s="1" t="s">
        <v>33</v>
      </c>
      <c r="H32" s="1" t="s">
        <v>34</v>
      </c>
      <c r="I32" s="1" t="s">
        <v>463</v>
      </c>
      <c r="J32" s="1" t="s">
        <v>464</v>
      </c>
      <c r="K32" s="1" t="s">
        <v>465</v>
      </c>
      <c r="L32" s="1" t="s">
        <v>466</v>
      </c>
      <c r="M32" s="1" t="s">
        <v>39</v>
      </c>
      <c r="N32" s="1" t="s">
        <v>467</v>
      </c>
      <c r="O32" s="1" t="s">
        <v>468</v>
      </c>
      <c r="P32" s="1" t="s">
        <v>469</v>
      </c>
      <c r="Q32" s="2" t="s">
        <v>470</v>
      </c>
      <c r="S32" s="1" t="s">
        <v>471</v>
      </c>
      <c r="T32" s="1" t="s">
        <v>472</v>
      </c>
      <c r="U32" s="1" t="s">
        <v>88</v>
      </c>
      <c r="Y32" s="1" t="s">
        <v>473</v>
      </c>
      <c r="AB32" s="1" t="s">
        <v>289</v>
      </c>
      <c r="AC32" s="1" t="s">
        <v>474</v>
      </c>
    </row>
    <row r="33" spans="1:29" x14ac:dyDescent="0.2">
      <c r="A33" s="1">
        <v>40</v>
      </c>
      <c r="B33" s="1" t="s">
        <v>29</v>
      </c>
      <c r="C33" s="1" t="s">
        <v>30</v>
      </c>
      <c r="D33" s="1" t="s">
        <v>475</v>
      </c>
      <c r="E33" s="1">
        <v>2006</v>
      </c>
      <c r="F33" s="1" t="s">
        <v>32</v>
      </c>
      <c r="G33" s="1" t="s">
        <v>33</v>
      </c>
      <c r="H33" s="1" t="s">
        <v>34</v>
      </c>
      <c r="I33" s="1" t="s">
        <v>476</v>
      </c>
      <c r="J33" s="1" t="s">
        <v>477</v>
      </c>
      <c r="K33" s="1" t="s">
        <v>478</v>
      </c>
      <c r="L33" s="1" t="s">
        <v>38</v>
      </c>
      <c r="M33" s="1" t="s">
        <v>39</v>
      </c>
      <c r="N33" s="1" t="s">
        <v>114</v>
      </c>
      <c r="O33" s="1" t="s">
        <v>479</v>
      </c>
      <c r="P33" s="1" t="s">
        <v>480</v>
      </c>
      <c r="Q33" s="2" t="s">
        <v>481</v>
      </c>
      <c r="R33" s="1" t="s">
        <v>482</v>
      </c>
      <c r="S33" s="1" t="s">
        <v>483</v>
      </c>
      <c r="T33" s="1" t="s">
        <v>484</v>
      </c>
      <c r="U33" s="1" t="s">
        <v>148</v>
      </c>
      <c r="V33" s="1" t="s">
        <v>47</v>
      </c>
      <c r="W33" s="1" t="s">
        <v>48</v>
      </c>
      <c r="X33" s="1" t="s">
        <v>49</v>
      </c>
      <c r="Y33" s="1" t="s">
        <v>377</v>
      </c>
      <c r="Z33" s="1" t="s">
        <v>50</v>
      </c>
      <c r="AA33" s="1" t="s">
        <v>485</v>
      </c>
      <c r="AB33" s="1" t="s">
        <v>52</v>
      </c>
      <c r="AC33" s="1" t="s">
        <v>486</v>
      </c>
    </row>
    <row r="34" spans="1:29" x14ac:dyDescent="0.2">
      <c r="A34" s="1">
        <v>46</v>
      </c>
      <c r="B34" s="1" t="s">
        <v>29</v>
      </c>
      <c r="C34" s="1" t="s">
        <v>54</v>
      </c>
      <c r="D34" s="1" t="s">
        <v>487</v>
      </c>
      <c r="E34" s="1">
        <v>1996</v>
      </c>
      <c r="F34" s="1" t="s">
        <v>78</v>
      </c>
      <c r="G34" s="1" t="s">
        <v>56</v>
      </c>
      <c r="H34" s="1" t="s">
        <v>488</v>
      </c>
      <c r="I34" s="1" t="s">
        <v>489</v>
      </c>
      <c r="J34" s="1" t="s">
        <v>490</v>
      </c>
      <c r="K34" s="1" t="s">
        <v>491</v>
      </c>
      <c r="L34" s="1" t="s">
        <v>61</v>
      </c>
      <c r="M34" s="1" t="s">
        <v>62</v>
      </c>
      <c r="N34" s="1" t="s">
        <v>492</v>
      </c>
      <c r="O34" s="1">
        <v>1991</v>
      </c>
      <c r="P34" s="1" t="s">
        <v>201</v>
      </c>
      <c r="Q34" s="1" t="s">
        <v>493</v>
      </c>
      <c r="S34" s="1" t="s">
        <v>494</v>
      </c>
      <c r="T34" s="1" t="s">
        <v>495</v>
      </c>
      <c r="U34" s="1" t="s">
        <v>148</v>
      </c>
      <c r="V34" s="1" t="s">
        <v>496</v>
      </c>
      <c r="W34" s="1" t="s">
        <v>497</v>
      </c>
      <c r="Y34" s="1" t="s">
        <v>498</v>
      </c>
      <c r="Z34" s="1" t="s">
        <v>499</v>
      </c>
      <c r="AA34" s="1" t="s">
        <v>495</v>
      </c>
      <c r="AB34" s="1" t="s">
        <v>75</v>
      </c>
      <c r="AC34" s="1" t="s">
        <v>500</v>
      </c>
    </row>
    <row r="35" spans="1:29" x14ac:dyDescent="0.2">
      <c r="A35" s="1">
        <v>27</v>
      </c>
      <c r="B35" s="1" t="s">
        <v>29</v>
      </c>
      <c r="C35" s="1" t="s">
        <v>501</v>
      </c>
      <c r="D35" s="1" t="s">
        <v>502</v>
      </c>
      <c r="E35" s="1">
        <v>1996</v>
      </c>
      <c r="F35" s="1" t="s">
        <v>32</v>
      </c>
      <c r="G35" s="1" t="s">
        <v>33</v>
      </c>
      <c r="H35" s="1" t="s">
        <v>34</v>
      </c>
      <c r="I35" s="1" t="s">
        <v>503</v>
      </c>
      <c r="J35" s="1" t="s">
        <v>36</v>
      </c>
      <c r="K35" s="1" t="s">
        <v>94</v>
      </c>
      <c r="L35" s="1" t="s">
        <v>38</v>
      </c>
      <c r="M35" s="1" t="s">
        <v>39</v>
      </c>
      <c r="N35" s="1" t="s">
        <v>293</v>
      </c>
      <c r="O35" s="1" t="s">
        <v>36</v>
      </c>
      <c r="Q35" s="2" t="s">
        <v>504</v>
      </c>
      <c r="R35" s="1" t="s">
        <v>505</v>
      </c>
      <c r="S35" s="1" t="s">
        <v>506</v>
      </c>
      <c r="U35" s="1" t="s">
        <v>69</v>
      </c>
      <c r="V35" s="1" t="s">
        <v>70</v>
      </c>
      <c r="W35" s="1" t="s">
        <v>71</v>
      </c>
      <c r="X35" s="1" t="s">
        <v>71</v>
      </c>
      <c r="Y35" s="1" t="s">
        <v>72</v>
      </c>
      <c r="Z35" s="1" t="s">
        <v>73</v>
      </c>
      <c r="AA35" s="1" t="s">
        <v>507</v>
      </c>
      <c r="AB35" s="1" t="s">
        <v>75</v>
      </c>
      <c r="AC35" s="1" t="s">
        <v>508</v>
      </c>
    </row>
    <row r="36" spans="1:29" x14ac:dyDescent="0.2">
      <c r="A36" s="1">
        <v>65</v>
      </c>
      <c r="B36" s="1" t="s">
        <v>29</v>
      </c>
      <c r="C36" s="1" t="s">
        <v>30</v>
      </c>
      <c r="D36" s="1" t="s">
        <v>509</v>
      </c>
      <c r="E36" s="1">
        <v>2012</v>
      </c>
      <c r="F36" s="1" t="s">
        <v>32</v>
      </c>
      <c r="G36" s="1" t="s">
        <v>33</v>
      </c>
      <c r="H36" s="1" t="s">
        <v>34</v>
      </c>
      <c r="I36" s="1" t="s">
        <v>510</v>
      </c>
      <c r="J36" s="1" t="s">
        <v>511</v>
      </c>
      <c r="K36" s="1" t="s">
        <v>512</v>
      </c>
      <c r="L36" s="1" t="s">
        <v>513</v>
      </c>
      <c r="M36" s="1" t="s">
        <v>62</v>
      </c>
      <c r="N36" s="1" t="s">
        <v>306</v>
      </c>
      <c r="O36" s="1" t="s">
        <v>514</v>
      </c>
      <c r="P36" s="1" t="s">
        <v>515</v>
      </c>
      <c r="Q36" s="2" t="s">
        <v>516</v>
      </c>
      <c r="R36" s="1" t="s">
        <v>517</v>
      </c>
      <c r="S36" s="1" t="s">
        <v>518</v>
      </c>
      <c r="T36" s="1" t="s">
        <v>519</v>
      </c>
      <c r="U36" s="1" t="s">
        <v>148</v>
      </c>
      <c r="V36" s="1" t="s">
        <v>47</v>
      </c>
      <c r="W36" s="1" t="s">
        <v>520</v>
      </c>
      <c r="X36" s="1" t="s">
        <v>521</v>
      </c>
      <c r="Y36" s="1" t="s">
        <v>522</v>
      </c>
      <c r="Z36" s="1" t="s">
        <v>523</v>
      </c>
      <c r="AA36" s="1" t="s">
        <v>524</v>
      </c>
      <c r="AB36" s="1" t="s">
        <v>356</v>
      </c>
      <c r="AC36" s="1" t="s">
        <v>525</v>
      </c>
    </row>
    <row r="37" spans="1:29" x14ac:dyDescent="0.2">
      <c r="A37" s="1">
        <v>7</v>
      </c>
      <c r="B37" s="1" t="s">
        <v>29</v>
      </c>
      <c r="C37" s="1" t="s">
        <v>54</v>
      </c>
      <c r="D37" s="1" t="s">
        <v>526</v>
      </c>
      <c r="E37" s="1">
        <v>2009</v>
      </c>
      <c r="F37" s="1" t="s">
        <v>32</v>
      </c>
      <c r="G37" s="1" t="s">
        <v>56</v>
      </c>
      <c r="H37" s="1" t="s">
        <v>57</v>
      </c>
      <c r="I37" s="1" t="s">
        <v>527</v>
      </c>
      <c r="J37" s="1" t="s">
        <v>528</v>
      </c>
      <c r="K37" s="1" t="s">
        <v>529</v>
      </c>
      <c r="L37" s="1" t="s">
        <v>113</v>
      </c>
      <c r="M37" s="1" t="s">
        <v>39</v>
      </c>
      <c r="N37" s="1" t="s">
        <v>114</v>
      </c>
      <c r="O37" s="1" t="s">
        <v>171</v>
      </c>
      <c r="P37" s="1" t="s">
        <v>530</v>
      </c>
      <c r="Q37" s="2" t="s">
        <v>531</v>
      </c>
      <c r="R37" s="1" t="s">
        <v>532</v>
      </c>
      <c r="S37" s="1" t="s">
        <v>533</v>
      </c>
      <c r="T37" s="1" t="s">
        <v>534</v>
      </c>
      <c r="U37" s="1" t="s">
        <v>69</v>
      </c>
      <c r="V37" s="1" t="s">
        <v>177</v>
      </c>
      <c r="W37" s="1" t="s">
        <v>232</v>
      </c>
      <c r="X37" s="1" t="s">
        <v>233</v>
      </c>
      <c r="Y37" s="1" t="s">
        <v>178</v>
      </c>
      <c r="Z37" s="1" t="s">
        <v>234</v>
      </c>
      <c r="AA37" s="1" t="s">
        <v>535</v>
      </c>
      <c r="AB37" s="1" t="s">
        <v>75</v>
      </c>
      <c r="AC37" s="1" t="s">
        <v>536</v>
      </c>
    </row>
    <row r="38" spans="1:29" x14ac:dyDescent="0.2">
      <c r="A38" s="1">
        <v>19</v>
      </c>
      <c r="B38" s="1" t="s">
        <v>29</v>
      </c>
      <c r="C38" s="1" t="s">
        <v>54</v>
      </c>
      <c r="D38" s="1" t="s">
        <v>537</v>
      </c>
      <c r="E38" s="1">
        <v>1999</v>
      </c>
      <c r="F38" s="1" t="s">
        <v>538</v>
      </c>
      <c r="G38" s="1" t="s">
        <v>56</v>
      </c>
      <c r="H38" s="1" t="s">
        <v>182</v>
      </c>
      <c r="I38" s="1" t="s">
        <v>539</v>
      </c>
      <c r="J38" s="1" t="s">
        <v>184</v>
      </c>
      <c r="K38" s="1" t="s">
        <v>184</v>
      </c>
      <c r="L38" s="1" t="s">
        <v>185</v>
      </c>
      <c r="M38" s="1" t="s">
        <v>39</v>
      </c>
      <c r="N38" s="1" t="s">
        <v>540</v>
      </c>
      <c r="O38" s="1" t="s">
        <v>541</v>
      </c>
      <c r="P38" s="1" t="s">
        <v>542</v>
      </c>
      <c r="Q38" s="2" t="s">
        <v>543</v>
      </c>
      <c r="R38" s="1" t="s">
        <v>544</v>
      </c>
      <c r="S38" s="1" t="s">
        <v>545</v>
      </c>
      <c r="T38" s="1" t="s">
        <v>546</v>
      </c>
      <c r="U38" s="1" t="s">
        <v>547</v>
      </c>
      <c r="V38" s="1" t="s">
        <v>547</v>
      </c>
      <c r="Y38" s="1" t="s">
        <v>548</v>
      </c>
      <c r="AA38" s="1" t="s">
        <v>549</v>
      </c>
      <c r="AB38" s="1" t="s">
        <v>75</v>
      </c>
      <c r="AC38" s="1" t="s">
        <v>550</v>
      </c>
    </row>
    <row r="39" spans="1:29" x14ac:dyDescent="0.2">
      <c r="A39" s="1">
        <v>20</v>
      </c>
      <c r="B39" s="1" t="s">
        <v>29</v>
      </c>
      <c r="C39" s="1" t="s">
        <v>54</v>
      </c>
      <c r="D39" s="1" t="s">
        <v>551</v>
      </c>
      <c r="E39" s="1">
        <v>2000</v>
      </c>
      <c r="F39" s="1" t="s">
        <v>32</v>
      </c>
      <c r="G39" s="1" t="s">
        <v>56</v>
      </c>
      <c r="H39" s="1" t="s">
        <v>182</v>
      </c>
      <c r="I39" s="1" t="s">
        <v>552</v>
      </c>
      <c r="J39" s="1" t="s">
        <v>553</v>
      </c>
      <c r="K39" s="1" t="s">
        <v>184</v>
      </c>
      <c r="L39" s="1" t="s">
        <v>185</v>
      </c>
      <c r="M39" s="1" t="s">
        <v>39</v>
      </c>
      <c r="N39" s="1" t="s">
        <v>540</v>
      </c>
      <c r="O39" s="1" t="s">
        <v>541</v>
      </c>
      <c r="P39" s="1" t="s">
        <v>554</v>
      </c>
      <c r="Q39" s="2" t="s">
        <v>555</v>
      </c>
      <c r="R39" s="1" t="s">
        <v>556</v>
      </c>
      <c r="S39" s="1" t="s">
        <v>557</v>
      </c>
      <c r="T39" s="1" t="s">
        <v>546</v>
      </c>
      <c r="U39" s="1" t="s">
        <v>69</v>
      </c>
      <c r="V39" s="1" t="s">
        <v>192</v>
      </c>
      <c r="W39" s="1" t="s">
        <v>48</v>
      </c>
      <c r="X39" s="1" t="s">
        <v>49</v>
      </c>
      <c r="Y39" s="1" t="s">
        <v>49</v>
      </c>
      <c r="Z39" s="1" t="s">
        <v>50</v>
      </c>
      <c r="AA39" s="1" t="s">
        <v>558</v>
      </c>
      <c r="AB39" s="1" t="s">
        <v>75</v>
      </c>
      <c r="AC39" s="1" t="s">
        <v>559</v>
      </c>
    </row>
    <row r="40" spans="1:29" x14ac:dyDescent="0.2">
      <c r="A40" s="1">
        <v>8</v>
      </c>
      <c r="B40" s="1" t="s">
        <v>301</v>
      </c>
      <c r="C40" s="1" t="s">
        <v>560</v>
      </c>
      <c r="D40" s="1" t="s">
        <v>561</v>
      </c>
      <c r="E40" s="1">
        <v>2014</v>
      </c>
      <c r="F40" s="1" t="s">
        <v>32</v>
      </c>
      <c r="G40" s="1" t="s">
        <v>56</v>
      </c>
      <c r="H40" s="1" t="s">
        <v>109</v>
      </c>
      <c r="I40" s="1" t="s">
        <v>562</v>
      </c>
      <c r="J40" s="1" t="s">
        <v>563</v>
      </c>
      <c r="K40" s="1" t="s">
        <v>564</v>
      </c>
      <c r="L40" s="1" t="s">
        <v>513</v>
      </c>
      <c r="M40" s="1" t="s">
        <v>39</v>
      </c>
      <c r="N40" s="1" t="s">
        <v>226</v>
      </c>
      <c r="O40" s="1" t="s">
        <v>565</v>
      </c>
      <c r="P40" s="1" t="s">
        <v>566</v>
      </c>
      <c r="Q40" s="2" t="s">
        <v>567</v>
      </c>
      <c r="R40" s="1" t="s">
        <v>568</v>
      </c>
      <c r="S40" s="1" t="s">
        <v>569</v>
      </c>
      <c r="T40" s="1" t="s">
        <v>570</v>
      </c>
      <c r="U40" s="1" t="s">
        <v>69</v>
      </c>
      <c r="V40" s="1" t="s">
        <v>177</v>
      </c>
      <c r="W40" s="1" t="s">
        <v>122</v>
      </c>
      <c r="X40" s="1" t="s">
        <v>123</v>
      </c>
      <c r="Y40" s="1" t="s">
        <v>178</v>
      </c>
      <c r="Z40" s="1" t="s">
        <v>125</v>
      </c>
      <c r="AA40" s="1" t="s">
        <v>571</v>
      </c>
      <c r="AB40" s="1" t="s">
        <v>75</v>
      </c>
      <c r="AC40" s="1" t="s">
        <v>572</v>
      </c>
    </row>
    <row r="41" spans="1:29" x14ac:dyDescent="0.2">
      <c r="A41" s="1">
        <v>32</v>
      </c>
      <c r="B41" s="1" t="s">
        <v>29</v>
      </c>
      <c r="C41" s="1" t="s">
        <v>30</v>
      </c>
      <c r="D41" s="1" t="s">
        <v>573</v>
      </c>
      <c r="E41" s="1">
        <v>2015</v>
      </c>
      <c r="F41" s="1" t="s">
        <v>32</v>
      </c>
      <c r="G41" s="1" t="s">
        <v>56</v>
      </c>
      <c r="H41" s="1" t="s">
        <v>109</v>
      </c>
      <c r="I41" s="1" t="s">
        <v>574</v>
      </c>
      <c r="J41" s="1" t="s">
        <v>575</v>
      </c>
      <c r="K41" s="1" t="s">
        <v>576</v>
      </c>
      <c r="L41" s="1" t="s">
        <v>38</v>
      </c>
      <c r="M41" s="1" t="s">
        <v>39</v>
      </c>
      <c r="N41" s="1" t="s">
        <v>114</v>
      </c>
      <c r="O41" s="1" t="s">
        <v>577</v>
      </c>
      <c r="P41" s="1" t="s">
        <v>578</v>
      </c>
      <c r="Q41" s="2" t="s">
        <v>579</v>
      </c>
      <c r="R41" s="1" t="s">
        <v>580</v>
      </c>
      <c r="S41" s="1" t="s">
        <v>581</v>
      </c>
      <c r="T41" s="1" t="s">
        <v>570</v>
      </c>
      <c r="U41" s="1" t="s">
        <v>47</v>
      </c>
      <c r="V41" s="1" t="s">
        <v>47</v>
      </c>
      <c r="W41" s="1" t="s">
        <v>122</v>
      </c>
      <c r="X41" s="1" t="s">
        <v>123</v>
      </c>
      <c r="Y41" s="1" t="s">
        <v>178</v>
      </c>
      <c r="Z41" s="1" t="s">
        <v>125</v>
      </c>
      <c r="AA41" s="1" t="s">
        <v>582</v>
      </c>
      <c r="AB41" s="1" t="s">
        <v>236</v>
      </c>
      <c r="AC41" s="1" t="s">
        <v>583</v>
      </c>
    </row>
    <row r="42" spans="1:29" x14ac:dyDescent="0.2">
      <c r="A42" s="1">
        <v>77</v>
      </c>
      <c r="B42" s="1" t="s">
        <v>29</v>
      </c>
      <c r="C42" s="1" t="s">
        <v>54</v>
      </c>
      <c r="D42" s="1" t="s">
        <v>573</v>
      </c>
      <c r="E42" s="1">
        <v>2019</v>
      </c>
      <c r="F42" s="1" t="s">
        <v>32</v>
      </c>
      <c r="G42" s="1" t="s">
        <v>33</v>
      </c>
      <c r="H42" s="1" t="s">
        <v>584</v>
      </c>
      <c r="I42" s="1" t="s">
        <v>585</v>
      </c>
      <c r="J42" s="1" t="s">
        <v>586</v>
      </c>
      <c r="K42" s="1" t="s">
        <v>36</v>
      </c>
      <c r="L42" s="1" t="s">
        <v>587</v>
      </c>
      <c r="M42" s="1" t="s">
        <v>62</v>
      </c>
      <c r="N42" s="1" t="s">
        <v>306</v>
      </c>
      <c r="O42" s="1" t="s">
        <v>588</v>
      </c>
      <c r="P42" s="1" t="s">
        <v>589</v>
      </c>
      <c r="Q42" s="2" t="s">
        <v>590</v>
      </c>
      <c r="R42" s="1" t="s">
        <v>591</v>
      </c>
      <c r="S42" s="1" t="s">
        <v>592</v>
      </c>
      <c r="T42" s="1" t="s">
        <v>570</v>
      </c>
      <c r="U42" s="1" t="s">
        <v>148</v>
      </c>
      <c r="V42" s="1" t="s">
        <v>593</v>
      </c>
      <c r="W42" s="1" t="s">
        <v>594</v>
      </c>
      <c r="X42" s="1" t="s">
        <v>594</v>
      </c>
      <c r="Y42" s="1" t="s">
        <v>595</v>
      </c>
      <c r="AA42" s="1" t="s">
        <v>596</v>
      </c>
      <c r="AB42" s="1" t="s">
        <v>597</v>
      </c>
      <c r="AC42" s="1" t="s">
        <v>598</v>
      </c>
    </row>
    <row r="43" spans="1:29" x14ac:dyDescent="0.2">
      <c r="A43" s="1">
        <v>73</v>
      </c>
      <c r="B43" s="1" t="s">
        <v>29</v>
      </c>
      <c r="C43" s="1" t="s">
        <v>54</v>
      </c>
      <c r="D43" s="1" t="s">
        <v>599</v>
      </c>
      <c r="E43" s="1">
        <v>2019</v>
      </c>
      <c r="F43" s="1" t="s">
        <v>538</v>
      </c>
      <c r="G43" s="1" t="s">
        <v>56</v>
      </c>
      <c r="H43" s="1" t="s">
        <v>109</v>
      </c>
      <c r="I43" s="1" t="s">
        <v>600</v>
      </c>
      <c r="J43" s="1" t="s">
        <v>601</v>
      </c>
      <c r="K43" s="1" t="s">
        <v>184</v>
      </c>
      <c r="L43" s="1" t="s">
        <v>185</v>
      </c>
      <c r="M43" s="1" t="s">
        <v>39</v>
      </c>
      <c r="N43" s="1" t="s">
        <v>114</v>
      </c>
      <c r="O43" s="1" t="s">
        <v>602</v>
      </c>
      <c r="P43" s="1" t="s">
        <v>603</v>
      </c>
      <c r="Q43" s="2" t="s">
        <v>604</v>
      </c>
      <c r="R43" s="1" t="s">
        <v>605</v>
      </c>
      <c r="S43" s="1" t="s">
        <v>606</v>
      </c>
      <c r="U43" s="1" t="s">
        <v>88</v>
      </c>
      <c r="V43" s="1" t="s">
        <v>547</v>
      </c>
      <c r="Y43" s="1" t="s">
        <v>548</v>
      </c>
      <c r="AA43" s="1" t="s">
        <v>607</v>
      </c>
      <c r="AB43" s="1" t="s">
        <v>289</v>
      </c>
      <c r="AC43" s="1" t="s">
        <v>608</v>
      </c>
    </row>
    <row r="44" spans="1:29" x14ac:dyDescent="0.2">
      <c r="A44" s="1">
        <v>69</v>
      </c>
      <c r="B44" s="1" t="s">
        <v>29</v>
      </c>
      <c r="C44" s="1" t="s">
        <v>54</v>
      </c>
      <c r="D44" s="1" t="s">
        <v>609</v>
      </c>
      <c r="E44" s="1">
        <v>2007</v>
      </c>
      <c r="F44" s="1" t="s">
        <v>538</v>
      </c>
      <c r="G44" s="1" t="s">
        <v>79</v>
      </c>
      <c r="H44" s="1" t="s">
        <v>79</v>
      </c>
      <c r="I44" s="1" t="s">
        <v>610</v>
      </c>
      <c r="J44" s="1" t="s">
        <v>611</v>
      </c>
      <c r="K44" s="1" t="s">
        <v>612</v>
      </c>
      <c r="L44" s="1" t="s">
        <v>613</v>
      </c>
      <c r="M44" s="1" t="s">
        <v>39</v>
      </c>
      <c r="N44" s="1" t="s">
        <v>114</v>
      </c>
      <c r="O44" s="1" t="s">
        <v>614</v>
      </c>
      <c r="P44" s="1" t="s">
        <v>615</v>
      </c>
      <c r="Q44" s="2" t="s">
        <v>616</v>
      </c>
      <c r="S44" s="1" t="s">
        <v>617</v>
      </c>
      <c r="U44" s="1" t="s">
        <v>88</v>
      </c>
      <c r="V44" s="1" t="s">
        <v>618</v>
      </c>
      <c r="W44" s="1" t="s">
        <v>619</v>
      </c>
      <c r="Y44" s="1" t="s">
        <v>620</v>
      </c>
      <c r="AA44" s="1" t="s">
        <v>621</v>
      </c>
      <c r="AB44" s="1" t="s">
        <v>289</v>
      </c>
      <c r="AC44" s="1" t="s">
        <v>622</v>
      </c>
    </row>
    <row r="45" spans="1:29" x14ac:dyDescent="0.2">
      <c r="A45" s="1">
        <v>30</v>
      </c>
      <c r="B45" s="1" t="s">
        <v>29</v>
      </c>
      <c r="C45" s="1" t="s">
        <v>54</v>
      </c>
      <c r="D45" s="1" t="s">
        <v>623</v>
      </c>
      <c r="E45" s="1">
        <v>2011</v>
      </c>
      <c r="F45" s="1" t="s">
        <v>32</v>
      </c>
      <c r="G45" s="1" t="s">
        <v>56</v>
      </c>
      <c r="H45" s="1" t="s">
        <v>109</v>
      </c>
      <c r="I45" s="1" t="s">
        <v>624</v>
      </c>
      <c r="J45" s="1" t="s">
        <v>625</v>
      </c>
      <c r="K45" s="1" t="s">
        <v>184</v>
      </c>
      <c r="L45" s="1" t="s">
        <v>185</v>
      </c>
      <c r="M45" s="1" t="s">
        <v>39</v>
      </c>
      <c r="N45" s="1" t="s">
        <v>114</v>
      </c>
      <c r="O45" s="1" t="s">
        <v>626</v>
      </c>
      <c r="P45" s="1" t="s">
        <v>627</v>
      </c>
      <c r="Q45" s="2" t="s">
        <v>628</v>
      </c>
      <c r="R45" s="1" t="s">
        <v>629</v>
      </c>
      <c r="S45" s="1" t="s">
        <v>630</v>
      </c>
      <c r="T45" s="1" t="s">
        <v>631</v>
      </c>
      <c r="U45" s="1" t="s">
        <v>47</v>
      </c>
      <c r="V45" s="1" t="s">
        <v>164</v>
      </c>
      <c r="W45" s="1" t="s">
        <v>632</v>
      </c>
      <c r="X45" s="1" t="s">
        <v>633</v>
      </c>
      <c r="Y45" s="1" t="s">
        <v>634</v>
      </c>
      <c r="Z45" s="1" t="s">
        <v>635</v>
      </c>
      <c r="AA45" s="1" t="s">
        <v>636</v>
      </c>
      <c r="AB45" s="1" t="s">
        <v>75</v>
      </c>
      <c r="AC45" s="1" t="s">
        <v>637</v>
      </c>
    </row>
    <row r="46" spans="1:29" x14ac:dyDescent="0.2">
      <c r="A46" s="1">
        <v>62</v>
      </c>
      <c r="B46" s="1" t="s">
        <v>29</v>
      </c>
      <c r="C46" s="1" t="s">
        <v>30</v>
      </c>
      <c r="D46" s="1" t="s">
        <v>638</v>
      </c>
      <c r="E46" s="1">
        <v>2017</v>
      </c>
      <c r="F46" s="1" t="s">
        <v>32</v>
      </c>
      <c r="G46" s="1" t="s">
        <v>639</v>
      </c>
      <c r="H46" s="1" t="s">
        <v>584</v>
      </c>
      <c r="I46" s="1" t="s">
        <v>640</v>
      </c>
      <c r="J46" s="1" t="s">
        <v>641</v>
      </c>
      <c r="K46" s="1" t="s">
        <v>642</v>
      </c>
      <c r="L46" s="1" t="s">
        <v>38</v>
      </c>
      <c r="M46" s="1" t="s">
        <v>39</v>
      </c>
      <c r="N46" s="1" t="s">
        <v>114</v>
      </c>
      <c r="O46" s="1" t="s">
        <v>643</v>
      </c>
      <c r="P46" s="1" t="s">
        <v>644</v>
      </c>
      <c r="Q46" s="2" t="s">
        <v>645</v>
      </c>
      <c r="R46" s="1" t="s">
        <v>646</v>
      </c>
      <c r="S46" s="1" t="s">
        <v>647</v>
      </c>
      <c r="T46" s="1" t="s">
        <v>648</v>
      </c>
      <c r="U46" s="1" t="s">
        <v>148</v>
      </c>
      <c r="V46" s="1" t="s">
        <v>47</v>
      </c>
      <c r="W46" s="1" t="s">
        <v>103</v>
      </c>
      <c r="X46" s="1" t="s">
        <v>104</v>
      </c>
      <c r="Y46" s="1" t="s">
        <v>287</v>
      </c>
      <c r="Z46" s="1" t="s">
        <v>105</v>
      </c>
      <c r="AA46" s="1" t="s">
        <v>649</v>
      </c>
      <c r="AB46" s="1" t="s">
        <v>356</v>
      </c>
      <c r="AC46" s="1" t="s">
        <v>650</v>
      </c>
    </row>
    <row r="47" spans="1:29" x14ac:dyDescent="0.2">
      <c r="A47" s="1">
        <v>54</v>
      </c>
      <c r="B47" s="1" t="s">
        <v>29</v>
      </c>
      <c r="C47" s="1" t="s">
        <v>54</v>
      </c>
      <c r="D47" s="1" t="s">
        <v>651</v>
      </c>
      <c r="E47" s="1">
        <v>2017</v>
      </c>
      <c r="F47" s="1" t="s">
        <v>32</v>
      </c>
      <c r="G47" s="1" t="s">
        <v>56</v>
      </c>
      <c r="H47" s="1" t="s">
        <v>433</v>
      </c>
      <c r="I47" s="1" t="s">
        <v>652</v>
      </c>
      <c r="J47" s="1" t="s">
        <v>653</v>
      </c>
      <c r="K47" s="1" t="s">
        <v>654</v>
      </c>
      <c r="L47" s="1" t="s">
        <v>113</v>
      </c>
      <c r="M47" s="1" t="s">
        <v>39</v>
      </c>
      <c r="N47" s="1" t="s">
        <v>655</v>
      </c>
      <c r="O47" s="1" t="s">
        <v>656</v>
      </c>
      <c r="P47" s="1" t="s">
        <v>657</v>
      </c>
      <c r="Q47" s="2" t="s">
        <v>658</v>
      </c>
      <c r="R47" s="1" t="s">
        <v>659</v>
      </c>
      <c r="S47" s="1" t="s">
        <v>660</v>
      </c>
      <c r="U47" s="1" t="s">
        <v>148</v>
      </c>
      <c r="V47" s="1" t="s">
        <v>47</v>
      </c>
      <c r="W47" s="1" t="s">
        <v>351</v>
      </c>
      <c r="X47" s="1" t="s">
        <v>352</v>
      </c>
      <c r="Y47" s="1" t="s">
        <v>661</v>
      </c>
      <c r="Z47" s="1" t="s">
        <v>354</v>
      </c>
      <c r="AA47" s="1" t="s">
        <v>662</v>
      </c>
      <c r="AB47" s="1" t="s">
        <v>356</v>
      </c>
      <c r="AC47" s="1" t="s">
        <v>663</v>
      </c>
    </row>
    <row r="48" spans="1:29" x14ac:dyDescent="0.2">
      <c r="A48" s="1">
        <v>12</v>
      </c>
      <c r="B48" s="1" t="s">
        <v>664</v>
      </c>
      <c r="C48" s="1" t="s">
        <v>665</v>
      </c>
      <c r="D48" s="1" t="s">
        <v>666</v>
      </c>
      <c r="E48" s="1">
        <v>1998</v>
      </c>
      <c r="F48" s="1" t="s">
        <v>32</v>
      </c>
      <c r="G48" s="1" t="s">
        <v>33</v>
      </c>
      <c r="H48" s="1" t="s">
        <v>34</v>
      </c>
      <c r="I48" s="1" t="s">
        <v>667</v>
      </c>
      <c r="J48" s="1" t="s">
        <v>664</v>
      </c>
      <c r="K48" s="1" t="s">
        <v>664</v>
      </c>
      <c r="L48" s="1" t="s">
        <v>84</v>
      </c>
      <c r="M48" s="1" t="s">
        <v>62</v>
      </c>
      <c r="N48" s="1" t="s">
        <v>668</v>
      </c>
      <c r="O48" s="1" t="s">
        <v>669</v>
      </c>
      <c r="P48" s="1" t="s">
        <v>469</v>
      </c>
      <c r="Q48" s="2" t="s">
        <v>670</v>
      </c>
      <c r="R48" s="1" t="s">
        <v>671</v>
      </c>
      <c r="S48" s="1" t="s">
        <v>672</v>
      </c>
      <c r="T48" s="1" t="s">
        <v>673</v>
      </c>
      <c r="U48" s="1" t="s">
        <v>69</v>
      </c>
      <c r="V48" s="1" t="s">
        <v>70</v>
      </c>
      <c r="W48" s="1" t="s">
        <v>71</v>
      </c>
      <c r="X48" s="1" t="s">
        <v>71</v>
      </c>
      <c r="Y48" s="1" t="s">
        <v>72</v>
      </c>
      <c r="Z48" s="1" t="s">
        <v>73</v>
      </c>
      <c r="AA48" s="1" t="s">
        <v>674</v>
      </c>
      <c r="AB48" s="1" t="s">
        <v>75</v>
      </c>
      <c r="AC48" s="1" t="s">
        <v>675</v>
      </c>
    </row>
    <row r="49" spans="1:29" x14ac:dyDescent="0.2">
      <c r="A49" s="1">
        <v>72</v>
      </c>
      <c r="B49" s="1" t="s">
        <v>29</v>
      </c>
      <c r="C49" s="1" t="s">
        <v>676</v>
      </c>
      <c r="D49" s="1" t="s">
        <v>677</v>
      </c>
      <c r="E49" s="1">
        <v>2015</v>
      </c>
      <c r="F49" s="1" t="s">
        <v>538</v>
      </c>
      <c r="G49" s="1" t="s">
        <v>33</v>
      </c>
      <c r="H49" s="1" t="s">
        <v>34</v>
      </c>
      <c r="I49" s="1" t="s">
        <v>678</v>
      </c>
      <c r="J49" s="1" t="s">
        <v>679</v>
      </c>
      <c r="L49" s="1" t="s">
        <v>680</v>
      </c>
      <c r="M49" s="1" t="s">
        <v>62</v>
      </c>
      <c r="N49" s="1" t="s">
        <v>681</v>
      </c>
      <c r="O49" s="1" t="s">
        <v>682</v>
      </c>
      <c r="P49" s="1" t="s">
        <v>683</v>
      </c>
      <c r="Q49" s="2" t="s">
        <v>684</v>
      </c>
      <c r="S49" s="1" t="s">
        <v>685</v>
      </c>
      <c r="U49" s="1" t="s">
        <v>88</v>
      </c>
      <c r="V49" s="1" t="s">
        <v>618</v>
      </c>
      <c r="W49" s="1" t="s">
        <v>619</v>
      </c>
      <c r="Y49" s="1" t="s">
        <v>620</v>
      </c>
      <c r="AA49" s="1" t="s">
        <v>686</v>
      </c>
      <c r="AB49" s="1" t="s">
        <v>289</v>
      </c>
      <c r="AC49" s="1" t="s">
        <v>687</v>
      </c>
    </row>
    <row r="50" spans="1:29" x14ac:dyDescent="0.2">
      <c r="A50" s="1">
        <v>58</v>
      </c>
      <c r="B50" s="1" t="s">
        <v>29</v>
      </c>
      <c r="C50" s="1" t="s">
        <v>54</v>
      </c>
      <c r="D50" s="1" t="s">
        <v>688</v>
      </c>
      <c r="E50" s="1">
        <v>2017</v>
      </c>
      <c r="F50" s="1" t="s">
        <v>32</v>
      </c>
      <c r="G50" s="1" t="s">
        <v>56</v>
      </c>
      <c r="H50" s="1" t="s">
        <v>182</v>
      </c>
      <c r="I50" s="1" t="s">
        <v>689</v>
      </c>
      <c r="J50" s="1" t="s">
        <v>36</v>
      </c>
      <c r="K50" s="1" t="s">
        <v>690</v>
      </c>
      <c r="L50" s="1" t="s">
        <v>38</v>
      </c>
      <c r="M50" s="1" t="s">
        <v>39</v>
      </c>
      <c r="N50" s="1" t="s">
        <v>691</v>
      </c>
      <c r="O50" s="1" t="s">
        <v>692</v>
      </c>
      <c r="P50" s="1" t="s">
        <v>693</v>
      </c>
      <c r="Q50" s="2" t="s">
        <v>694</v>
      </c>
      <c r="R50" s="1" t="s">
        <v>695</v>
      </c>
      <c r="S50" s="1" t="s">
        <v>696</v>
      </c>
      <c r="T50" s="1" t="s">
        <v>697</v>
      </c>
      <c r="U50" s="1" t="s">
        <v>148</v>
      </c>
      <c r="V50" s="1" t="s">
        <v>47</v>
      </c>
      <c r="W50" s="1" t="s">
        <v>351</v>
      </c>
      <c r="X50" s="1" t="s">
        <v>352</v>
      </c>
      <c r="Y50" s="1" t="s">
        <v>661</v>
      </c>
      <c r="AA50" s="1" t="s">
        <v>698</v>
      </c>
      <c r="AB50" s="1" t="s">
        <v>152</v>
      </c>
      <c r="AC50" s="1" t="s">
        <v>699</v>
      </c>
    </row>
    <row r="51" spans="1:29" x14ac:dyDescent="0.2">
      <c r="A51" s="1">
        <v>37</v>
      </c>
      <c r="B51" s="1" t="s">
        <v>700</v>
      </c>
      <c r="C51" s="1" t="s">
        <v>701</v>
      </c>
      <c r="D51" s="1" t="s">
        <v>702</v>
      </c>
      <c r="E51" s="1">
        <v>1998</v>
      </c>
      <c r="F51" s="1" t="s">
        <v>32</v>
      </c>
      <c r="G51" s="1" t="s">
        <v>56</v>
      </c>
      <c r="H51" s="1" t="s">
        <v>109</v>
      </c>
      <c r="I51" s="1" t="s">
        <v>703</v>
      </c>
      <c r="J51" s="1" t="s">
        <v>704</v>
      </c>
      <c r="K51" s="1" t="s">
        <v>705</v>
      </c>
      <c r="L51" s="1" t="s">
        <v>265</v>
      </c>
      <c r="M51" s="1" t="s">
        <v>62</v>
      </c>
      <c r="N51" s="1" t="s">
        <v>306</v>
      </c>
      <c r="O51" s="1" t="s">
        <v>706</v>
      </c>
      <c r="P51" s="1" t="s">
        <v>707</v>
      </c>
      <c r="Q51" s="2" t="s">
        <v>708</v>
      </c>
      <c r="R51" s="1" t="s">
        <v>709</v>
      </c>
      <c r="S51" s="1" t="s">
        <v>710</v>
      </c>
      <c r="U51" s="1" t="s">
        <v>148</v>
      </c>
      <c r="V51" s="1" t="s">
        <v>47</v>
      </c>
      <c r="W51" s="1" t="s">
        <v>103</v>
      </c>
      <c r="X51" s="1" t="s">
        <v>104</v>
      </c>
      <c r="Z51" s="1" t="s">
        <v>105</v>
      </c>
      <c r="AA51" s="1" t="s">
        <v>711</v>
      </c>
      <c r="AB51" s="1" t="s">
        <v>236</v>
      </c>
      <c r="AC51" s="1" t="s">
        <v>712</v>
      </c>
    </row>
    <row r="52" spans="1:29" x14ac:dyDescent="0.2">
      <c r="A52" s="1">
        <v>57</v>
      </c>
      <c r="B52" s="1" t="s">
        <v>29</v>
      </c>
      <c r="C52" s="1" t="s">
        <v>713</v>
      </c>
      <c r="D52" s="1" t="s">
        <v>714</v>
      </c>
      <c r="E52" s="1">
        <v>2015</v>
      </c>
      <c r="F52" s="1" t="s">
        <v>32</v>
      </c>
      <c r="G52" s="1" t="s">
        <v>33</v>
      </c>
      <c r="H52" s="1" t="s">
        <v>34</v>
      </c>
      <c r="I52" s="1" t="s">
        <v>715</v>
      </c>
      <c r="J52" s="1" t="s">
        <v>716</v>
      </c>
      <c r="K52" s="1" t="s">
        <v>717</v>
      </c>
      <c r="L52" s="1" t="s">
        <v>718</v>
      </c>
      <c r="M52" s="1" t="s">
        <v>39</v>
      </c>
      <c r="N52" s="1" t="s">
        <v>293</v>
      </c>
      <c r="O52" s="1" t="s">
        <v>719</v>
      </c>
      <c r="P52" s="1" t="s">
        <v>720</v>
      </c>
      <c r="Q52" s="2" t="s">
        <v>721</v>
      </c>
      <c r="R52" s="1" t="s">
        <v>722</v>
      </c>
      <c r="S52" s="1" t="s">
        <v>723</v>
      </c>
      <c r="T52" s="1" t="s">
        <v>724</v>
      </c>
      <c r="U52" s="1" t="s">
        <v>148</v>
      </c>
      <c r="V52" s="1" t="s">
        <v>47</v>
      </c>
      <c r="W52" s="1" t="s">
        <v>725</v>
      </c>
      <c r="X52" s="1" t="s">
        <v>725</v>
      </c>
      <c r="Y52" s="1" t="s">
        <v>726</v>
      </c>
      <c r="Z52" s="1" t="s">
        <v>727</v>
      </c>
      <c r="AA52" s="1" t="s">
        <v>728</v>
      </c>
      <c r="AB52" s="1" t="s">
        <v>152</v>
      </c>
      <c r="AC52" s="1" t="s">
        <v>729</v>
      </c>
    </row>
    <row r="53" spans="1:29" x14ac:dyDescent="0.2">
      <c r="A53" s="1">
        <v>21</v>
      </c>
      <c r="B53" s="1" t="s">
        <v>29</v>
      </c>
      <c r="C53" s="1" t="s">
        <v>30</v>
      </c>
      <c r="D53" s="1" t="s">
        <v>730</v>
      </c>
      <c r="E53" s="1">
        <v>2001</v>
      </c>
      <c r="F53" s="1" t="s">
        <v>538</v>
      </c>
      <c r="G53" s="1" t="s">
        <v>56</v>
      </c>
      <c r="H53" s="1" t="s">
        <v>182</v>
      </c>
      <c r="I53" s="1" t="s">
        <v>731</v>
      </c>
      <c r="J53" s="1" t="s">
        <v>732</v>
      </c>
      <c r="K53" s="1" t="s">
        <v>733</v>
      </c>
      <c r="L53" s="1" t="s">
        <v>185</v>
      </c>
      <c r="M53" s="1" t="s">
        <v>39</v>
      </c>
      <c r="N53" s="1" t="s">
        <v>114</v>
      </c>
      <c r="O53" s="1" t="s">
        <v>734</v>
      </c>
      <c r="P53" s="1" t="s">
        <v>735</v>
      </c>
      <c r="Q53" s="2" t="s">
        <v>736</v>
      </c>
      <c r="R53" s="1" t="s">
        <v>737</v>
      </c>
      <c r="S53" s="1" t="s">
        <v>738</v>
      </c>
      <c r="U53" s="1" t="s">
        <v>547</v>
      </c>
      <c r="V53" s="1" t="s">
        <v>547</v>
      </c>
      <c r="Y53" s="1" t="s">
        <v>548</v>
      </c>
      <c r="AA53" s="1" t="s">
        <v>739</v>
      </c>
      <c r="AB53" s="1" t="s">
        <v>75</v>
      </c>
      <c r="AC53" s="1" t="s">
        <v>740</v>
      </c>
    </row>
    <row r="54" spans="1:29" x14ac:dyDescent="0.2">
      <c r="A54" s="1">
        <v>38</v>
      </c>
      <c r="B54" s="1" t="s">
        <v>29</v>
      </c>
      <c r="C54" s="1" t="s">
        <v>30</v>
      </c>
      <c r="D54" s="1" t="s">
        <v>741</v>
      </c>
      <c r="E54" s="1">
        <v>2016</v>
      </c>
      <c r="F54" s="1" t="s">
        <v>32</v>
      </c>
      <c r="G54" s="1" t="s">
        <v>56</v>
      </c>
      <c r="H54" s="1" t="s">
        <v>433</v>
      </c>
      <c r="I54" s="1" t="s">
        <v>742</v>
      </c>
      <c r="J54" s="1" t="s">
        <v>743</v>
      </c>
      <c r="K54" s="1" t="s">
        <v>733</v>
      </c>
      <c r="L54" s="1" t="s">
        <v>185</v>
      </c>
      <c r="M54" s="1" t="s">
        <v>62</v>
      </c>
      <c r="N54" s="1" t="s">
        <v>744</v>
      </c>
      <c r="O54" s="1" t="s">
        <v>745</v>
      </c>
      <c r="P54" s="1" t="s">
        <v>746</v>
      </c>
      <c r="Q54" s="2" t="s">
        <v>747</v>
      </c>
      <c r="R54" s="1" t="s">
        <v>748</v>
      </c>
      <c r="S54" s="1" t="s">
        <v>749</v>
      </c>
      <c r="T54" s="1" t="s">
        <v>750</v>
      </c>
      <c r="U54" s="1" t="s">
        <v>148</v>
      </c>
      <c r="V54" s="1" t="s">
        <v>47</v>
      </c>
      <c r="W54" s="1" t="s">
        <v>751</v>
      </c>
      <c r="X54" s="1" t="s">
        <v>752</v>
      </c>
      <c r="Y54" s="1" t="s">
        <v>753</v>
      </c>
      <c r="AA54" s="1" t="s">
        <v>754</v>
      </c>
      <c r="AB54" s="1" t="s">
        <v>236</v>
      </c>
      <c r="AC54" s="1" t="s">
        <v>755</v>
      </c>
    </row>
    <row r="55" spans="1:29" x14ac:dyDescent="0.2">
      <c r="A55" s="1">
        <v>31</v>
      </c>
      <c r="B55" s="1" t="s">
        <v>29</v>
      </c>
      <c r="C55" s="1" t="s">
        <v>713</v>
      </c>
      <c r="D55" s="1" t="s">
        <v>756</v>
      </c>
      <c r="E55" s="1">
        <v>2018</v>
      </c>
      <c r="F55" s="1" t="s">
        <v>32</v>
      </c>
      <c r="G55" s="1" t="s">
        <v>56</v>
      </c>
      <c r="H55" s="1" t="s">
        <v>109</v>
      </c>
      <c r="I55" s="1" t="s">
        <v>757</v>
      </c>
      <c r="J55" s="1" t="s">
        <v>758</v>
      </c>
      <c r="K55" s="1" t="s">
        <v>759</v>
      </c>
      <c r="L55" s="1" t="s">
        <v>142</v>
      </c>
      <c r="M55" s="1" t="s">
        <v>39</v>
      </c>
      <c r="N55" s="1" t="s">
        <v>760</v>
      </c>
      <c r="O55" s="1" t="s">
        <v>761</v>
      </c>
      <c r="P55" s="1" t="s">
        <v>578</v>
      </c>
      <c r="Q55" s="2" t="s">
        <v>762</v>
      </c>
      <c r="R55" s="1" t="s">
        <v>763</v>
      </c>
      <c r="S55" s="1" t="s">
        <v>764</v>
      </c>
      <c r="T55" s="1" t="s">
        <v>765</v>
      </c>
      <c r="U55" s="1" t="s">
        <v>47</v>
      </c>
      <c r="V55" s="1" t="s">
        <v>47</v>
      </c>
      <c r="W55" s="1" t="s">
        <v>122</v>
      </c>
      <c r="X55" s="1" t="s">
        <v>123</v>
      </c>
      <c r="Y55" s="1" t="s">
        <v>178</v>
      </c>
      <c r="Z55" s="1" t="s">
        <v>125</v>
      </c>
      <c r="AA55" s="1" t="s">
        <v>766</v>
      </c>
      <c r="AB55" s="1" t="s">
        <v>236</v>
      </c>
      <c r="AC55" s="1" t="s">
        <v>767</v>
      </c>
    </row>
    <row r="56" spans="1:29" x14ac:dyDescent="0.2">
      <c r="A56" s="1">
        <v>75</v>
      </c>
      <c r="B56" s="1" t="s">
        <v>29</v>
      </c>
      <c r="C56" s="1" t="s">
        <v>30</v>
      </c>
      <c r="D56" s="1" t="s">
        <v>768</v>
      </c>
      <c r="E56" s="1">
        <v>2010</v>
      </c>
      <c r="F56" s="1" t="s">
        <v>538</v>
      </c>
      <c r="G56" s="1" t="s">
        <v>56</v>
      </c>
      <c r="H56" s="1" t="s">
        <v>109</v>
      </c>
      <c r="I56" s="1" t="s">
        <v>769</v>
      </c>
      <c r="J56" s="1" t="s">
        <v>770</v>
      </c>
      <c r="K56" s="1" t="s">
        <v>478</v>
      </c>
      <c r="L56" s="1" t="s">
        <v>38</v>
      </c>
      <c r="M56" s="1" t="s">
        <v>39</v>
      </c>
      <c r="N56" s="1" t="s">
        <v>40</v>
      </c>
      <c r="O56" s="1" t="s">
        <v>771</v>
      </c>
      <c r="P56" s="1" t="s">
        <v>772</v>
      </c>
      <c r="Q56" s="2" t="s">
        <v>773</v>
      </c>
      <c r="S56" s="1" t="s">
        <v>774</v>
      </c>
      <c r="U56" s="1" t="s">
        <v>88</v>
      </c>
      <c r="V56" s="1" t="s">
        <v>775</v>
      </c>
      <c r="W56" s="1" t="s">
        <v>776</v>
      </c>
      <c r="Y56" s="1" t="s">
        <v>777</v>
      </c>
      <c r="AB56" s="1" t="s">
        <v>289</v>
      </c>
      <c r="AC56" s="1" t="s">
        <v>778</v>
      </c>
    </row>
    <row r="57" spans="1:29" x14ac:dyDescent="0.2">
      <c r="A57" s="1">
        <v>47</v>
      </c>
      <c r="B57" s="1" t="s">
        <v>29</v>
      </c>
      <c r="C57" s="1" t="s">
        <v>54</v>
      </c>
      <c r="D57" s="1" t="s">
        <v>779</v>
      </c>
      <c r="E57" s="1">
        <v>1991</v>
      </c>
      <c r="F57" s="1" t="s">
        <v>780</v>
      </c>
      <c r="G57" s="1" t="s">
        <v>56</v>
      </c>
      <c r="H57" s="1" t="s">
        <v>433</v>
      </c>
      <c r="I57" s="1" t="s">
        <v>781</v>
      </c>
      <c r="J57" s="1" t="s">
        <v>36</v>
      </c>
      <c r="K57" s="1" t="s">
        <v>782</v>
      </c>
      <c r="L57" s="1" t="s">
        <v>61</v>
      </c>
      <c r="M57" s="1" t="s">
        <v>62</v>
      </c>
      <c r="N57" s="1" t="s">
        <v>783</v>
      </c>
      <c r="O57" s="1" t="s">
        <v>36</v>
      </c>
      <c r="P57" s="1" t="s">
        <v>784</v>
      </c>
      <c r="Q57" s="2" t="s">
        <v>785</v>
      </c>
      <c r="R57" s="1" t="s">
        <v>786</v>
      </c>
      <c r="S57" s="1" t="s">
        <v>787</v>
      </c>
      <c r="U57" s="1" t="s">
        <v>88</v>
      </c>
      <c r="V57" s="1" t="s">
        <v>70</v>
      </c>
      <c r="W57" s="1" t="s">
        <v>71</v>
      </c>
      <c r="X57" s="1" t="s">
        <v>71</v>
      </c>
      <c r="Y57" s="1" t="s">
        <v>72</v>
      </c>
      <c r="Z57" s="1" t="s">
        <v>73</v>
      </c>
      <c r="AA57" s="1" t="s">
        <v>788</v>
      </c>
      <c r="AB57" s="1" t="s">
        <v>90</v>
      </c>
      <c r="AC57" s="1" t="s">
        <v>789</v>
      </c>
    </row>
    <row r="58" spans="1:29" x14ac:dyDescent="0.2">
      <c r="A58" s="1">
        <v>70</v>
      </c>
      <c r="B58" s="1" t="s">
        <v>29</v>
      </c>
      <c r="C58" s="1" t="s">
        <v>54</v>
      </c>
      <c r="D58" s="1" t="s">
        <v>790</v>
      </c>
      <c r="E58" s="1">
        <v>2015</v>
      </c>
      <c r="F58" s="1" t="s">
        <v>538</v>
      </c>
      <c r="G58" s="1" t="s">
        <v>33</v>
      </c>
      <c r="H58" s="1" t="s">
        <v>34</v>
      </c>
      <c r="I58" s="1" t="s">
        <v>791</v>
      </c>
      <c r="J58" s="1" t="s">
        <v>792</v>
      </c>
      <c r="K58" s="1" t="s">
        <v>793</v>
      </c>
      <c r="L58" s="1" t="s">
        <v>61</v>
      </c>
      <c r="M58" s="1" t="s">
        <v>62</v>
      </c>
      <c r="N58" s="1" t="s">
        <v>794</v>
      </c>
      <c r="O58" s="1" t="s">
        <v>795</v>
      </c>
      <c r="P58" s="1" t="s">
        <v>116</v>
      </c>
      <c r="Q58" s="2" t="s">
        <v>796</v>
      </c>
      <c r="S58" s="1" t="s">
        <v>797</v>
      </c>
      <c r="U58" s="1" t="s">
        <v>88</v>
      </c>
      <c r="V58" s="1" t="s">
        <v>618</v>
      </c>
      <c r="W58" s="1" t="s">
        <v>619</v>
      </c>
      <c r="Y58" s="1" t="s">
        <v>620</v>
      </c>
      <c r="AA58" s="1" t="s">
        <v>798</v>
      </c>
      <c r="AB58" s="1" t="s">
        <v>289</v>
      </c>
      <c r="AC58" s="1" t="s">
        <v>799</v>
      </c>
    </row>
    <row r="59" spans="1:29" x14ac:dyDescent="0.2">
      <c r="A59" s="1">
        <v>55</v>
      </c>
      <c r="B59" s="1" t="s">
        <v>29</v>
      </c>
      <c r="C59" s="1" t="s">
        <v>800</v>
      </c>
      <c r="D59" s="1" t="s">
        <v>801</v>
      </c>
      <c r="E59" s="1">
        <v>2013</v>
      </c>
      <c r="F59" s="1" t="s">
        <v>32</v>
      </c>
      <c r="G59" s="1" t="s">
        <v>33</v>
      </c>
      <c r="H59" s="1" t="s">
        <v>34</v>
      </c>
      <c r="I59" s="1" t="s">
        <v>802</v>
      </c>
      <c r="J59" s="1" t="s">
        <v>393</v>
      </c>
      <c r="K59" s="1" t="s">
        <v>393</v>
      </c>
      <c r="L59" s="1" t="s">
        <v>95</v>
      </c>
      <c r="M59" s="1" t="s">
        <v>39</v>
      </c>
      <c r="N59" s="1" t="s">
        <v>40</v>
      </c>
      <c r="O59" s="1" t="s">
        <v>803</v>
      </c>
      <c r="P59" s="1" t="s">
        <v>804</v>
      </c>
      <c r="Q59" s="2" t="s">
        <v>805</v>
      </c>
      <c r="R59" s="1" t="s">
        <v>806</v>
      </c>
      <c r="S59" s="1" t="s">
        <v>807</v>
      </c>
      <c r="T59" s="1" t="s">
        <v>808</v>
      </c>
      <c r="U59" s="1" t="s">
        <v>148</v>
      </c>
      <c r="V59" s="1" t="s">
        <v>47</v>
      </c>
      <c r="W59" s="1" t="s">
        <v>103</v>
      </c>
      <c r="X59" s="1" t="s">
        <v>104</v>
      </c>
      <c r="Y59" s="1" t="s">
        <v>287</v>
      </c>
      <c r="Z59" s="1" t="s">
        <v>105</v>
      </c>
      <c r="AA59" s="1" t="s">
        <v>809</v>
      </c>
      <c r="AB59" s="1" t="s">
        <v>152</v>
      </c>
      <c r="AC59" s="1" t="s">
        <v>810</v>
      </c>
    </row>
    <row r="60" spans="1:29" x14ac:dyDescent="0.2">
      <c r="A60" s="1">
        <v>25</v>
      </c>
      <c r="B60" s="1" t="s">
        <v>29</v>
      </c>
      <c r="C60" s="1" t="s">
        <v>54</v>
      </c>
      <c r="D60" s="1" t="s">
        <v>811</v>
      </c>
      <c r="E60" s="1">
        <v>2007</v>
      </c>
      <c r="F60" s="1" t="s">
        <v>32</v>
      </c>
      <c r="G60" s="1" t="s">
        <v>56</v>
      </c>
      <c r="H60" s="1" t="s">
        <v>57</v>
      </c>
      <c r="I60" s="1" t="s">
        <v>812</v>
      </c>
      <c r="J60" s="1" t="s">
        <v>813</v>
      </c>
      <c r="K60" s="1" t="s">
        <v>814</v>
      </c>
      <c r="L60" s="1" t="s">
        <v>613</v>
      </c>
      <c r="M60" s="1" t="s">
        <v>394</v>
      </c>
      <c r="N60" s="1" t="s">
        <v>114</v>
      </c>
      <c r="O60" s="1" t="s">
        <v>815</v>
      </c>
      <c r="P60" s="1" t="s">
        <v>816</v>
      </c>
      <c r="Q60" s="2" t="s">
        <v>817</v>
      </c>
      <c r="R60" s="1" t="s">
        <v>818</v>
      </c>
      <c r="S60" s="1" t="s">
        <v>819</v>
      </c>
      <c r="T60" s="1" t="s">
        <v>820</v>
      </c>
      <c r="U60" s="1" t="s">
        <v>88</v>
      </c>
      <c r="V60" s="1" t="s">
        <v>70</v>
      </c>
      <c r="W60" s="1" t="s">
        <v>71</v>
      </c>
      <c r="X60" s="1" t="s">
        <v>71</v>
      </c>
      <c r="Y60" s="1" t="s">
        <v>72</v>
      </c>
      <c r="Z60" s="1" t="s">
        <v>73</v>
      </c>
      <c r="AA60" s="1" t="s">
        <v>821</v>
      </c>
      <c r="AB60" s="1" t="s">
        <v>75</v>
      </c>
      <c r="AC60" s="1" t="s">
        <v>822</v>
      </c>
    </row>
    <row r="61" spans="1:29" x14ac:dyDescent="0.2">
      <c r="A61" s="1">
        <v>22</v>
      </c>
      <c r="B61" s="1" t="s">
        <v>29</v>
      </c>
      <c r="C61" s="1" t="s">
        <v>823</v>
      </c>
      <c r="D61" s="1" t="s">
        <v>824</v>
      </c>
      <c r="E61" s="1">
        <v>1998</v>
      </c>
      <c r="F61" s="1" t="s">
        <v>32</v>
      </c>
      <c r="G61" s="1" t="s">
        <v>79</v>
      </c>
      <c r="H61" s="1" t="s">
        <v>79</v>
      </c>
      <c r="I61" s="1" t="s">
        <v>825</v>
      </c>
      <c r="J61" s="1" t="s">
        <v>94</v>
      </c>
      <c r="K61" s="1" t="s">
        <v>478</v>
      </c>
      <c r="L61" s="1" t="s">
        <v>38</v>
      </c>
      <c r="M61" s="1" t="s">
        <v>62</v>
      </c>
      <c r="N61" s="1" t="s">
        <v>84</v>
      </c>
      <c r="O61" s="1" t="s">
        <v>36</v>
      </c>
      <c r="P61" s="1" t="s">
        <v>317</v>
      </c>
      <c r="Q61" s="2" t="s">
        <v>826</v>
      </c>
      <c r="R61" s="1" t="s">
        <v>827</v>
      </c>
      <c r="S61" s="1" t="s">
        <v>828</v>
      </c>
      <c r="U61" s="1" t="s">
        <v>69</v>
      </c>
      <c r="V61" s="1" t="s">
        <v>70</v>
      </c>
      <c r="W61" s="1" t="s">
        <v>71</v>
      </c>
      <c r="X61" s="1" t="s">
        <v>71</v>
      </c>
      <c r="Y61" s="1" t="s">
        <v>72</v>
      </c>
      <c r="Z61" s="1" t="s">
        <v>73</v>
      </c>
      <c r="AA61" s="1" t="s">
        <v>829</v>
      </c>
      <c r="AB61" s="1" t="s">
        <v>75</v>
      </c>
      <c r="AC61" s="1" t="s">
        <v>830</v>
      </c>
    </row>
    <row r="62" spans="1:29" x14ac:dyDescent="0.2">
      <c r="A62" s="1">
        <v>4</v>
      </c>
      <c r="B62" s="1" t="s">
        <v>29</v>
      </c>
      <c r="C62" s="1" t="s">
        <v>54</v>
      </c>
      <c r="D62" s="1" t="s">
        <v>831</v>
      </c>
      <c r="E62" s="1">
        <v>2012</v>
      </c>
      <c r="F62" s="1" t="s">
        <v>32</v>
      </c>
      <c r="G62" s="1" t="s">
        <v>56</v>
      </c>
      <c r="H62" s="1" t="s">
        <v>182</v>
      </c>
      <c r="I62" s="1" t="s">
        <v>832</v>
      </c>
      <c r="J62" s="1" t="s">
        <v>833</v>
      </c>
      <c r="K62" s="1" t="s">
        <v>733</v>
      </c>
      <c r="L62" s="1" t="s">
        <v>185</v>
      </c>
      <c r="M62" s="1" t="s">
        <v>39</v>
      </c>
      <c r="N62" s="1" t="s">
        <v>114</v>
      </c>
      <c r="O62" s="1" t="s">
        <v>834</v>
      </c>
      <c r="P62" s="1" t="s">
        <v>835</v>
      </c>
      <c r="Q62" s="2" t="s">
        <v>836</v>
      </c>
      <c r="R62" s="1" t="s">
        <v>837</v>
      </c>
      <c r="S62" s="1" t="s">
        <v>838</v>
      </c>
      <c r="T62" s="1" t="s">
        <v>839</v>
      </c>
      <c r="U62" s="1" t="s">
        <v>69</v>
      </c>
      <c r="V62" s="1" t="s">
        <v>124</v>
      </c>
      <c r="W62" s="1" t="s">
        <v>840</v>
      </c>
      <c r="X62" s="1" t="s">
        <v>841</v>
      </c>
      <c r="Y62" s="1" t="s">
        <v>178</v>
      </c>
      <c r="Z62" s="1" t="s">
        <v>842</v>
      </c>
      <c r="AA62" s="1" t="s">
        <v>843</v>
      </c>
      <c r="AB62" s="1" t="s">
        <v>75</v>
      </c>
      <c r="AC62" s="1" t="s">
        <v>844</v>
      </c>
    </row>
    <row r="63" spans="1:29" x14ac:dyDescent="0.2">
      <c r="A63" s="1">
        <v>3</v>
      </c>
      <c r="B63" s="1" t="s">
        <v>29</v>
      </c>
      <c r="C63" s="1" t="s">
        <v>54</v>
      </c>
      <c r="D63" s="1" t="s">
        <v>845</v>
      </c>
      <c r="E63" s="1">
        <v>2020</v>
      </c>
      <c r="F63" s="1" t="s">
        <v>32</v>
      </c>
      <c r="G63" s="1" t="s">
        <v>56</v>
      </c>
      <c r="H63" s="1" t="s">
        <v>846</v>
      </c>
      <c r="I63" s="1" t="s">
        <v>847</v>
      </c>
      <c r="J63" s="1" t="s">
        <v>36</v>
      </c>
      <c r="K63" s="1" t="s">
        <v>157</v>
      </c>
      <c r="L63" s="1" t="s">
        <v>158</v>
      </c>
      <c r="M63" s="1" t="s">
        <v>62</v>
      </c>
      <c r="N63" s="1" t="s">
        <v>84</v>
      </c>
      <c r="O63" s="1" t="s">
        <v>36</v>
      </c>
      <c r="P63" s="1" t="s">
        <v>848</v>
      </c>
      <c r="Q63" s="2" t="s">
        <v>849</v>
      </c>
      <c r="R63" s="1" t="s">
        <v>850</v>
      </c>
      <c r="S63" s="1" t="s">
        <v>851</v>
      </c>
      <c r="T63" s="1" t="s">
        <v>852</v>
      </c>
      <c r="U63" s="1" t="s">
        <v>69</v>
      </c>
      <c r="V63" s="1" t="s">
        <v>124</v>
      </c>
      <c r="W63" s="1" t="s">
        <v>853</v>
      </c>
      <c r="Y63" s="1" t="s">
        <v>178</v>
      </c>
      <c r="Z63" s="1" t="s">
        <v>854</v>
      </c>
      <c r="AA63" s="1" t="s">
        <v>855</v>
      </c>
      <c r="AB63" s="1" t="s">
        <v>75</v>
      </c>
      <c r="AC63" s="1" t="s">
        <v>856</v>
      </c>
    </row>
    <row r="64" spans="1:29" x14ac:dyDescent="0.2">
      <c r="A64" s="1">
        <v>6</v>
      </c>
      <c r="B64" s="1" t="s">
        <v>29</v>
      </c>
      <c r="C64" s="1" t="s">
        <v>54</v>
      </c>
      <c r="D64" s="1" t="s">
        <v>857</v>
      </c>
      <c r="E64" s="1">
        <v>2012</v>
      </c>
      <c r="F64" s="1" t="s">
        <v>32</v>
      </c>
      <c r="G64" s="1" t="s">
        <v>33</v>
      </c>
      <c r="H64" s="1" t="s">
        <v>34</v>
      </c>
      <c r="I64" s="1" t="s">
        <v>858</v>
      </c>
      <c r="J64" s="1" t="s">
        <v>859</v>
      </c>
      <c r="K64" s="1" t="s">
        <v>60</v>
      </c>
      <c r="L64" s="1" t="s">
        <v>61</v>
      </c>
      <c r="M64" s="1" t="s">
        <v>39</v>
      </c>
      <c r="N64" s="1" t="s">
        <v>212</v>
      </c>
      <c r="O64" s="1" t="s">
        <v>860</v>
      </c>
      <c r="P64" s="1" t="s">
        <v>644</v>
      </c>
      <c r="Q64" s="2" t="s">
        <v>861</v>
      </c>
      <c r="R64" s="1" t="s">
        <v>862</v>
      </c>
      <c r="S64" s="1" t="s">
        <v>863</v>
      </c>
      <c r="T64" s="1" t="s">
        <v>864</v>
      </c>
      <c r="U64" s="1" t="s">
        <v>69</v>
      </c>
      <c r="V64" s="1" t="s">
        <v>70</v>
      </c>
      <c r="W64" s="1" t="s">
        <v>71</v>
      </c>
      <c r="X64" s="1" t="s">
        <v>71</v>
      </c>
      <c r="Y64" s="1" t="s">
        <v>72</v>
      </c>
      <c r="Z64" s="1" t="s">
        <v>73</v>
      </c>
      <c r="AA64" s="1" t="s">
        <v>865</v>
      </c>
      <c r="AB64" s="1" t="s">
        <v>75</v>
      </c>
      <c r="AC64" s="1" t="s">
        <v>866</v>
      </c>
    </row>
    <row r="65" spans="1:29" x14ac:dyDescent="0.2">
      <c r="A65" s="1">
        <v>53</v>
      </c>
      <c r="B65" s="1" t="s">
        <v>29</v>
      </c>
      <c r="C65" s="1" t="s">
        <v>54</v>
      </c>
      <c r="D65" s="1" t="s">
        <v>867</v>
      </c>
      <c r="E65" s="1">
        <v>2020</v>
      </c>
      <c r="F65" s="1" t="s">
        <v>32</v>
      </c>
      <c r="G65" s="1" t="s">
        <v>56</v>
      </c>
      <c r="H65" s="1" t="s">
        <v>328</v>
      </c>
      <c r="I65" s="1" t="s">
        <v>868</v>
      </c>
      <c r="J65" s="1" t="s">
        <v>869</v>
      </c>
      <c r="K65" s="1" t="s">
        <v>870</v>
      </c>
      <c r="L65" s="1" t="s">
        <v>871</v>
      </c>
      <c r="M65" s="1" t="s">
        <v>39</v>
      </c>
      <c r="N65" s="1" t="s">
        <v>114</v>
      </c>
      <c r="O65" s="1" t="s">
        <v>872</v>
      </c>
      <c r="P65" s="1" t="s">
        <v>873</v>
      </c>
      <c r="Q65" s="2" t="s">
        <v>874</v>
      </c>
      <c r="R65" s="1" t="s">
        <v>875</v>
      </c>
      <c r="S65" s="1" t="s">
        <v>876</v>
      </c>
      <c r="T65" s="1" t="s">
        <v>877</v>
      </c>
      <c r="U65" s="1" t="s">
        <v>148</v>
      </c>
      <c r="V65" s="1" t="s">
        <v>248</v>
      </c>
      <c r="W65" s="1" t="s">
        <v>103</v>
      </c>
      <c r="X65" s="1" t="s">
        <v>104</v>
      </c>
      <c r="Y65" s="1" t="s">
        <v>287</v>
      </c>
      <c r="Z65" s="1" t="s">
        <v>105</v>
      </c>
      <c r="AA65" s="1" t="s">
        <v>878</v>
      </c>
      <c r="AB65" s="1" t="s">
        <v>152</v>
      </c>
      <c r="AC65" s="1" t="s">
        <v>879</v>
      </c>
    </row>
    <row r="66" spans="1:29" x14ac:dyDescent="0.2">
      <c r="A66" s="1">
        <v>29</v>
      </c>
      <c r="B66" s="1" t="s">
        <v>29</v>
      </c>
      <c r="C66" s="1" t="s">
        <v>54</v>
      </c>
      <c r="D66" s="1" t="s">
        <v>880</v>
      </c>
      <c r="E66" s="1">
        <v>2017</v>
      </c>
      <c r="F66" s="1" t="s">
        <v>32</v>
      </c>
      <c r="G66" s="1" t="s">
        <v>56</v>
      </c>
      <c r="H66" s="1" t="s">
        <v>109</v>
      </c>
      <c r="I66" s="1" t="s">
        <v>881</v>
      </c>
      <c r="J66" s="1" t="s">
        <v>882</v>
      </c>
      <c r="K66" s="1" t="s">
        <v>883</v>
      </c>
      <c r="L66" s="1" t="s">
        <v>871</v>
      </c>
      <c r="M66" s="1" t="s">
        <v>39</v>
      </c>
      <c r="N66" s="1" t="s">
        <v>114</v>
      </c>
      <c r="O66" s="1" t="s">
        <v>745</v>
      </c>
      <c r="P66" s="1" t="s">
        <v>884</v>
      </c>
      <c r="Q66" s="2" t="s">
        <v>885</v>
      </c>
      <c r="R66" s="1" t="s">
        <v>886</v>
      </c>
      <c r="S66" s="1" t="s">
        <v>887</v>
      </c>
      <c r="T66" s="1" t="s">
        <v>888</v>
      </c>
      <c r="U66" s="1" t="s">
        <v>47</v>
      </c>
      <c r="V66" s="1" t="s">
        <v>103</v>
      </c>
      <c r="W66" s="1" t="s">
        <v>103</v>
      </c>
      <c r="X66" s="1" t="s">
        <v>104</v>
      </c>
      <c r="Y66" s="1" t="s">
        <v>287</v>
      </c>
      <c r="Z66" s="1" t="s">
        <v>105</v>
      </c>
      <c r="AA66" s="1" t="s">
        <v>889</v>
      </c>
      <c r="AB66" s="1" t="s">
        <v>75</v>
      </c>
      <c r="AC66" s="1" t="s">
        <v>890</v>
      </c>
    </row>
    <row r="67" spans="1:29" x14ac:dyDescent="0.2">
      <c r="A67" s="1">
        <v>52</v>
      </c>
      <c r="B67" s="1" t="s">
        <v>29</v>
      </c>
      <c r="C67" s="1" t="s">
        <v>54</v>
      </c>
      <c r="D67" s="1" t="s">
        <v>891</v>
      </c>
      <c r="E67" s="1">
        <v>2010</v>
      </c>
      <c r="F67" s="1" t="s">
        <v>32</v>
      </c>
      <c r="G67" s="1" t="s">
        <v>56</v>
      </c>
      <c r="H67" s="1" t="s">
        <v>433</v>
      </c>
      <c r="I67" s="1" t="s">
        <v>892</v>
      </c>
      <c r="J67" s="1" t="s">
        <v>36</v>
      </c>
      <c r="K67" s="1" t="s">
        <v>893</v>
      </c>
      <c r="M67" s="1" t="s">
        <v>62</v>
      </c>
      <c r="N67" s="1" t="s">
        <v>894</v>
      </c>
      <c r="O67" s="1" t="s">
        <v>895</v>
      </c>
      <c r="P67" s="1" t="s">
        <v>896</v>
      </c>
      <c r="Q67" s="2" t="s">
        <v>897</v>
      </c>
      <c r="R67" s="1" t="s">
        <v>898</v>
      </c>
      <c r="S67" s="1" t="s">
        <v>899</v>
      </c>
      <c r="T67" s="1" t="s">
        <v>900</v>
      </c>
      <c r="U67" s="1" t="s">
        <v>148</v>
      </c>
      <c r="V67" s="1" t="s">
        <v>901</v>
      </c>
      <c r="W67" s="1" t="s">
        <v>48</v>
      </c>
      <c r="X67" s="1" t="s">
        <v>149</v>
      </c>
      <c r="Y67" s="1" t="s">
        <v>353</v>
      </c>
      <c r="AA67" s="1" t="s">
        <v>902</v>
      </c>
      <c r="AB67" s="1" t="s">
        <v>152</v>
      </c>
      <c r="AC67" s="1" t="s">
        <v>903</v>
      </c>
    </row>
    <row r="68" spans="1:29" x14ac:dyDescent="0.2">
      <c r="A68" s="1">
        <v>16</v>
      </c>
      <c r="B68" s="1" t="s">
        <v>29</v>
      </c>
      <c r="C68" s="1" t="s">
        <v>54</v>
      </c>
      <c r="D68" s="1" t="s">
        <v>904</v>
      </c>
      <c r="E68" s="1">
        <v>2000</v>
      </c>
      <c r="F68" s="1" t="s">
        <v>32</v>
      </c>
      <c r="G68" s="1" t="s">
        <v>56</v>
      </c>
      <c r="H68" s="1" t="s">
        <v>57</v>
      </c>
      <c r="I68" s="1" t="s">
        <v>905</v>
      </c>
      <c r="J68" s="1" t="s">
        <v>906</v>
      </c>
      <c r="K68" s="1" t="s">
        <v>907</v>
      </c>
      <c r="L68" s="1" t="s">
        <v>185</v>
      </c>
      <c r="M68" s="1" t="s">
        <v>39</v>
      </c>
      <c r="N68" s="1" t="s">
        <v>226</v>
      </c>
      <c r="O68" s="1" t="s">
        <v>908</v>
      </c>
      <c r="P68" s="1" t="s">
        <v>909</v>
      </c>
      <c r="Q68" s="2" t="s">
        <v>910</v>
      </c>
      <c r="R68" s="1" t="s">
        <v>911</v>
      </c>
      <c r="S68" s="1" t="s">
        <v>912</v>
      </c>
      <c r="T68" s="1" t="s">
        <v>913</v>
      </c>
      <c r="U68" s="1" t="s">
        <v>69</v>
      </c>
      <c r="V68" s="1" t="s">
        <v>103</v>
      </c>
      <c r="W68" s="1" t="s">
        <v>103</v>
      </c>
      <c r="X68" s="1" t="s">
        <v>104</v>
      </c>
      <c r="Z68" s="1" t="s">
        <v>105</v>
      </c>
      <c r="AA68" s="1" t="s">
        <v>248</v>
      </c>
      <c r="AB68" s="1" t="s">
        <v>75</v>
      </c>
      <c r="AC68" s="1" t="s">
        <v>914</v>
      </c>
    </row>
    <row r="69" spans="1:29" x14ac:dyDescent="0.2">
      <c r="A69" s="1">
        <v>41</v>
      </c>
      <c r="B69" s="1" t="s">
        <v>29</v>
      </c>
      <c r="C69" s="1" t="s">
        <v>54</v>
      </c>
      <c r="D69" s="1" t="s">
        <v>915</v>
      </c>
      <c r="E69" s="1">
        <v>1997</v>
      </c>
      <c r="F69" s="1" t="s">
        <v>538</v>
      </c>
      <c r="G69" s="1" t="s">
        <v>33</v>
      </c>
      <c r="H69" s="1" t="s">
        <v>34</v>
      </c>
      <c r="J69" s="1" t="s">
        <v>916</v>
      </c>
      <c r="K69" s="1" t="s">
        <v>733</v>
      </c>
      <c r="L69" s="1" t="s">
        <v>185</v>
      </c>
      <c r="M69" s="1" t="s">
        <v>62</v>
      </c>
      <c r="N69" s="1" t="s">
        <v>917</v>
      </c>
      <c r="O69" s="1" t="s">
        <v>918</v>
      </c>
      <c r="P69" s="1" t="s">
        <v>919</v>
      </c>
      <c r="S69" s="1" t="s">
        <v>920</v>
      </c>
      <c r="U69" s="1" t="s">
        <v>88</v>
      </c>
      <c r="V69" s="1" t="s">
        <v>921</v>
      </c>
      <c r="Y69" s="1" t="s">
        <v>548</v>
      </c>
      <c r="AA69" s="1" t="s">
        <v>922</v>
      </c>
      <c r="AB69" s="1" t="s">
        <v>236</v>
      </c>
      <c r="AC69" s="1" t="s">
        <v>923</v>
      </c>
    </row>
    <row r="70" spans="1:29" x14ac:dyDescent="0.2">
      <c r="A70" s="1">
        <v>51</v>
      </c>
      <c r="B70" s="1" t="s">
        <v>29</v>
      </c>
      <c r="C70" s="1" t="s">
        <v>54</v>
      </c>
      <c r="D70" s="1" t="s">
        <v>924</v>
      </c>
      <c r="E70" s="1">
        <v>2020</v>
      </c>
      <c r="F70" s="1" t="s">
        <v>32</v>
      </c>
      <c r="G70" s="1" t="s">
        <v>56</v>
      </c>
      <c r="H70" s="1" t="s">
        <v>925</v>
      </c>
      <c r="I70" s="1" t="s">
        <v>926</v>
      </c>
      <c r="K70" s="1" t="s">
        <v>927</v>
      </c>
      <c r="L70" s="1" t="s">
        <v>185</v>
      </c>
      <c r="M70" s="1" t="s">
        <v>62</v>
      </c>
      <c r="N70" s="1" t="s">
        <v>928</v>
      </c>
      <c r="O70" s="1" t="s">
        <v>929</v>
      </c>
      <c r="P70" s="1" t="s">
        <v>930</v>
      </c>
      <c r="Q70" s="2" t="s">
        <v>931</v>
      </c>
      <c r="R70" s="1" t="s">
        <v>932</v>
      </c>
      <c r="S70" s="1" t="s">
        <v>933</v>
      </c>
      <c r="T70" s="1" t="s">
        <v>934</v>
      </c>
      <c r="U70" s="1" t="s">
        <v>148</v>
      </c>
      <c r="V70" s="1" t="s">
        <v>901</v>
      </c>
      <c r="W70" s="1" t="s">
        <v>48</v>
      </c>
      <c r="X70" s="1" t="s">
        <v>149</v>
      </c>
      <c r="Y70" s="1" t="s">
        <v>377</v>
      </c>
      <c r="Z70" s="1" t="s">
        <v>50</v>
      </c>
      <c r="AA70" s="1" t="s">
        <v>935</v>
      </c>
      <c r="AB70" s="1" t="s">
        <v>936</v>
      </c>
      <c r="AC70" s="1" t="s">
        <v>937</v>
      </c>
    </row>
    <row r="71" spans="1:29" x14ac:dyDescent="0.2">
      <c r="A71" s="1">
        <v>13</v>
      </c>
      <c r="B71" s="1" t="s">
        <v>29</v>
      </c>
      <c r="C71" s="1" t="s">
        <v>54</v>
      </c>
      <c r="D71" s="1" t="s">
        <v>938</v>
      </c>
      <c r="E71" s="1">
        <v>2007</v>
      </c>
      <c r="F71" s="1" t="s">
        <v>32</v>
      </c>
      <c r="G71" s="1" t="s">
        <v>56</v>
      </c>
      <c r="H71" s="1" t="s">
        <v>109</v>
      </c>
      <c r="I71" s="1" t="s">
        <v>939</v>
      </c>
      <c r="J71" s="1" t="s">
        <v>94</v>
      </c>
      <c r="K71" s="1" t="s">
        <v>60</v>
      </c>
      <c r="L71" s="1" t="s">
        <v>61</v>
      </c>
      <c r="M71" s="1" t="s">
        <v>62</v>
      </c>
      <c r="N71" s="1" t="s">
        <v>940</v>
      </c>
      <c r="O71" s="1" t="s">
        <v>941</v>
      </c>
      <c r="P71" s="1" t="s">
        <v>942</v>
      </c>
      <c r="Q71" s="2" t="s">
        <v>943</v>
      </c>
      <c r="R71" s="1" t="s">
        <v>944</v>
      </c>
      <c r="S71" s="1" t="s">
        <v>945</v>
      </c>
      <c r="T71" s="1" t="s">
        <v>946</v>
      </c>
      <c r="U71" s="1" t="s">
        <v>69</v>
      </c>
      <c r="V71" s="1" t="s">
        <v>947</v>
      </c>
      <c r="W71" s="1" t="s">
        <v>48</v>
      </c>
      <c r="X71" s="1" t="s">
        <v>49</v>
      </c>
      <c r="Y71" s="1" t="s">
        <v>901</v>
      </c>
      <c r="Z71" s="1" t="s">
        <v>50</v>
      </c>
      <c r="AA71" s="1" t="s">
        <v>948</v>
      </c>
      <c r="AB71" s="1" t="s">
        <v>949</v>
      </c>
      <c r="AC71" s="1" t="s">
        <v>950</v>
      </c>
    </row>
    <row r="72" spans="1:29" x14ac:dyDescent="0.2">
      <c r="A72" s="1">
        <v>64</v>
      </c>
      <c r="B72" s="1" t="s">
        <v>29</v>
      </c>
      <c r="C72" s="1" t="s">
        <v>54</v>
      </c>
      <c r="D72" s="1" t="s">
        <v>951</v>
      </c>
      <c r="E72" s="1">
        <v>2021</v>
      </c>
      <c r="F72" s="1" t="s">
        <v>32</v>
      </c>
      <c r="G72" s="1" t="s">
        <v>33</v>
      </c>
      <c r="H72" s="1" t="s">
        <v>34</v>
      </c>
      <c r="I72" s="1" t="s">
        <v>952</v>
      </c>
      <c r="J72" s="1" t="s">
        <v>953</v>
      </c>
      <c r="K72" s="1" t="s">
        <v>491</v>
      </c>
      <c r="L72" s="1" t="s">
        <v>61</v>
      </c>
      <c r="M72" s="1" t="s">
        <v>39</v>
      </c>
      <c r="N72" s="1" t="s">
        <v>760</v>
      </c>
      <c r="O72" s="1" t="s">
        <v>954</v>
      </c>
      <c r="P72" s="1" t="s">
        <v>955</v>
      </c>
      <c r="Q72" s="2" t="s">
        <v>956</v>
      </c>
      <c r="R72" s="1" t="s">
        <v>957</v>
      </c>
      <c r="S72" s="1" t="s">
        <v>958</v>
      </c>
      <c r="T72" s="1" t="s">
        <v>959</v>
      </c>
      <c r="U72" s="1" t="s">
        <v>148</v>
      </c>
      <c r="V72" s="1" t="s">
        <v>901</v>
      </c>
      <c r="W72" s="1" t="s">
        <v>48</v>
      </c>
      <c r="X72" s="1" t="s">
        <v>149</v>
      </c>
      <c r="Y72" s="1" t="s">
        <v>150</v>
      </c>
      <c r="AA72" s="1" t="s">
        <v>960</v>
      </c>
      <c r="AB72" s="1" t="s">
        <v>356</v>
      </c>
      <c r="AC72" s="1" t="s">
        <v>961</v>
      </c>
    </row>
    <row r="73" spans="1:29" x14ac:dyDescent="0.2">
      <c r="A73" s="1">
        <v>61</v>
      </c>
      <c r="B73" s="1" t="s">
        <v>29</v>
      </c>
      <c r="C73" s="1" t="s">
        <v>54</v>
      </c>
      <c r="D73" s="1" t="s">
        <v>962</v>
      </c>
      <c r="E73" s="1">
        <v>2007</v>
      </c>
      <c r="F73" s="1" t="s">
        <v>32</v>
      </c>
      <c r="G73" s="1" t="s">
        <v>33</v>
      </c>
      <c r="H73" s="1" t="s">
        <v>34</v>
      </c>
      <c r="I73" s="1" t="s">
        <v>963</v>
      </c>
      <c r="J73" s="1" t="s">
        <v>964</v>
      </c>
      <c r="K73" s="1" t="s">
        <v>965</v>
      </c>
      <c r="L73" s="1" t="s">
        <v>95</v>
      </c>
      <c r="M73" s="1" t="s">
        <v>62</v>
      </c>
      <c r="N73" s="1" t="s">
        <v>306</v>
      </c>
      <c r="O73" s="1" t="s">
        <v>966</v>
      </c>
      <c r="P73" s="1" t="s">
        <v>967</v>
      </c>
      <c r="Q73" s="1" t="s">
        <v>968</v>
      </c>
      <c r="R73" s="1" t="s">
        <v>969</v>
      </c>
      <c r="S73" s="1" t="s">
        <v>970</v>
      </c>
      <c r="T73" s="1" t="s">
        <v>971</v>
      </c>
      <c r="U73" s="1" t="s">
        <v>148</v>
      </c>
      <c r="V73" s="1" t="s">
        <v>47</v>
      </c>
      <c r="W73" s="1" t="s">
        <v>972</v>
      </c>
      <c r="X73" s="1" t="s">
        <v>973</v>
      </c>
      <c r="Y73" s="1" t="s">
        <v>974</v>
      </c>
      <c r="Z73" s="1" t="s">
        <v>975</v>
      </c>
      <c r="AA73" s="1" t="s">
        <v>976</v>
      </c>
      <c r="AB73" s="1" t="s">
        <v>356</v>
      </c>
      <c r="AC73" s="1" t="s">
        <v>977</v>
      </c>
    </row>
    <row r="74" spans="1:29" x14ac:dyDescent="0.2">
      <c r="A74" s="1">
        <v>74</v>
      </c>
      <c r="B74" s="1" t="s">
        <v>29</v>
      </c>
      <c r="C74" s="1" t="s">
        <v>30</v>
      </c>
      <c r="D74" s="1" t="s">
        <v>978</v>
      </c>
      <c r="E74" s="1">
        <v>2015</v>
      </c>
      <c r="F74" s="1" t="s">
        <v>32</v>
      </c>
      <c r="G74" s="1" t="s">
        <v>56</v>
      </c>
      <c r="H74" s="1" t="s">
        <v>109</v>
      </c>
      <c r="I74" s="1" t="s">
        <v>979</v>
      </c>
      <c r="K74" s="1" t="s">
        <v>345</v>
      </c>
      <c r="L74" s="1" t="s">
        <v>38</v>
      </c>
      <c r="M74" s="1" t="s">
        <v>39</v>
      </c>
      <c r="N74" s="1" t="s">
        <v>114</v>
      </c>
      <c r="O74" s="1">
        <v>2012</v>
      </c>
      <c r="P74" s="1" t="s">
        <v>980</v>
      </c>
      <c r="Q74" s="2" t="s">
        <v>981</v>
      </c>
      <c r="S74" s="1" t="s">
        <v>982</v>
      </c>
      <c r="T74" s="1" t="s">
        <v>983</v>
      </c>
      <c r="U74" s="1" t="s">
        <v>88</v>
      </c>
      <c r="W74" s="1" t="s">
        <v>984</v>
      </c>
      <c r="X74" s="1" t="s">
        <v>985</v>
      </c>
      <c r="Y74" s="1" t="s">
        <v>984</v>
      </c>
      <c r="Z74" s="1" t="s">
        <v>986</v>
      </c>
      <c r="AB74" s="1" t="s">
        <v>289</v>
      </c>
      <c r="AC74" s="1" t="s">
        <v>987</v>
      </c>
    </row>
    <row r="75" spans="1:29" x14ac:dyDescent="0.2">
      <c r="A75" s="1">
        <v>39</v>
      </c>
      <c r="B75" s="1" t="s">
        <v>29</v>
      </c>
      <c r="C75" s="1" t="s">
        <v>54</v>
      </c>
      <c r="D75" s="1" t="s">
        <v>988</v>
      </c>
      <c r="E75" s="1">
        <v>2019</v>
      </c>
      <c r="F75" s="1" t="s">
        <v>32</v>
      </c>
      <c r="G75" s="1" t="s">
        <v>33</v>
      </c>
      <c r="H75" s="1" t="s">
        <v>34</v>
      </c>
      <c r="I75" s="1" t="s">
        <v>989</v>
      </c>
      <c r="J75" s="1" t="s">
        <v>990</v>
      </c>
      <c r="K75" s="1" t="s">
        <v>990</v>
      </c>
      <c r="M75" s="1" t="s">
        <v>62</v>
      </c>
      <c r="N75" s="1" t="s">
        <v>991</v>
      </c>
      <c r="O75" s="1" t="s">
        <v>992</v>
      </c>
      <c r="P75" s="1" t="s">
        <v>993</v>
      </c>
      <c r="Q75" s="2" t="s">
        <v>994</v>
      </c>
      <c r="R75" s="1" t="s">
        <v>995</v>
      </c>
      <c r="S75" s="1" t="s">
        <v>996</v>
      </c>
      <c r="T75" s="1" t="s">
        <v>808</v>
      </c>
      <c r="U75" s="1" t="s">
        <v>148</v>
      </c>
      <c r="V75" s="1" t="s">
        <v>47</v>
      </c>
      <c r="W75" s="1" t="s">
        <v>997</v>
      </c>
      <c r="X75" s="1" t="s">
        <v>998</v>
      </c>
      <c r="Y75" s="1" t="s">
        <v>999</v>
      </c>
      <c r="Z75" s="1" t="s">
        <v>1000</v>
      </c>
      <c r="AA75" s="1" t="s">
        <v>1001</v>
      </c>
      <c r="AB75" s="1" t="s">
        <v>236</v>
      </c>
      <c r="AC75" s="1" t="s">
        <v>1002</v>
      </c>
    </row>
    <row r="76" spans="1:29" x14ac:dyDescent="0.2">
      <c r="A76" s="1">
        <v>68</v>
      </c>
      <c r="B76" s="1" t="s">
        <v>29</v>
      </c>
      <c r="C76" s="1" t="s">
        <v>54</v>
      </c>
      <c r="D76" s="1" t="s">
        <v>1003</v>
      </c>
      <c r="E76" s="1">
        <v>2020</v>
      </c>
      <c r="F76" s="1" t="s">
        <v>32</v>
      </c>
      <c r="G76" s="1" t="s">
        <v>56</v>
      </c>
      <c r="H76" s="1" t="s">
        <v>109</v>
      </c>
      <c r="I76" s="1" t="s">
        <v>1004</v>
      </c>
      <c r="J76" s="1" t="s">
        <v>1005</v>
      </c>
      <c r="K76" s="1" t="s">
        <v>690</v>
      </c>
      <c r="L76" s="1" t="s">
        <v>38</v>
      </c>
      <c r="M76" s="1" t="s">
        <v>39</v>
      </c>
      <c r="N76" s="1" t="s">
        <v>1006</v>
      </c>
      <c r="O76" s="1" t="s">
        <v>36</v>
      </c>
      <c r="P76" s="1" t="s">
        <v>1007</v>
      </c>
      <c r="Q76" s="2" t="s">
        <v>1008</v>
      </c>
      <c r="R76" s="1" t="s">
        <v>1009</v>
      </c>
      <c r="S76" s="1" t="s">
        <v>1010</v>
      </c>
      <c r="T76" s="1" t="s">
        <v>1011</v>
      </c>
      <c r="U76" s="1" t="s">
        <v>88</v>
      </c>
      <c r="V76" s="1" t="s">
        <v>339</v>
      </c>
      <c r="W76" s="1" t="s">
        <v>1012</v>
      </c>
      <c r="X76" s="1" t="s">
        <v>1013</v>
      </c>
      <c r="Y76" s="1" t="s">
        <v>1012</v>
      </c>
      <c r="AA76" s="1" t="s">
        <v>1014</v>
      </c>
      <c r="AB76" s="1" t="s">
        <v>289</v>
      </c>
      <c r="AC76" s="1" t="s">
        <v>1015</v>
      </c>
    </row>
    <row r="77" spans="1:29" x14ac:dyDescent="0.2">
      <c r="A77" s="1">
        <v>15</v>
      </c>
      <c r="B77" s="1" t="s">
        <v>29</v>
      </c>
      <c r="C77" s="1" t="s">
        <v>30</v>
      </c>
      <c r="D77" s="1" t="s">
        <v>1016</v>
      </c>
      <c r="E77" s="1">
        <v>2007</v>
      </c>
      <c r="F77" s="1" t="s">
        <v>32</v>
      </c>
      <c r="G77" s="1" t="s">
        <v>33</v>
      </c>
      <c r="H77" s="1" t="s">
        <v>1017</v>
      </c>
      <c r="I77" s="1" t="s">
        <v>1018</v>
      </c>
      <c r="J77" s="1" t="s">
        <v>1019</v>
      </c>
      <c r="K77" s="1" t="s">
        <v>1020</v>
      </c>
      <c r="L77" s="1" t="s">
        <v>38</v>
      </c>
      <c r="M77" s="1" t="s">
        <v>39</v>
      </c>
      <c r="N77" s="1" t="s">
        <v>1021</v>
      </c>
      <c r="O77" s="1" t="s">
        <v>1022</v>
      </c>
      <c r="P77" s="1" t="s">
        <v>1023</v>
      </c>
      <c r="Q77" s="2" t="s">
        <v>1024</v>
      </c>
      <c r="R77" s="1" t="s">
        <v>1025</v>
      </c>
      <c r="S77" s="1" t="s">
        <v>1026</v>
      </c>
      <c r="T77" s="1" t="s">
        <v>1027</v>
      </c>
      <c r="U77" s="1" t="s">
        <v>69</v>
      </c>
      <c r="V77" s="1" t="s">
        <v>1028</v>
      </c>
      <c r="W77" s="1" t="s">
        <v>1029</v>
      </c>
      <c r="X77" s="1" t="s">
        <v>1030</v>
      </c>
      <c r="Y77" s="1" t="s">
        <v>1028</v>
      </c>
      <c r="Z77" s="1" t="s">
        <v>1031</v>
      </c>
      <c r="AA77" s="1" t="s">
        <v>948</v>
      </c>
      <c r="AB77" s="1" t="s">
        <v>75</v>
      </c>
      <c r="AC77" s="1" t="s">
        <v>1032</v>
      </c>
    </row>
  </sheetData>
  <hyperlinks>
    <hyperlink ref="Q2" r:id="rId1" xr:uid="{00000000-0004-0000-0000-000000000000}"/>
    <hyperlink ref="Q3" r:id="rId2" xr:uid="{00000000-0004-0000-0000-000001000000}"/>
    <hyperlink ref="Q5" r:id="rId3" location="refg58" xr:uid="{00000000-0004-0000-0000-000002000000}"/>
    <hyperlink ref="Q6" r:id="rId4" xr:uid="{00000000-0004-0000-0000-000003000000}"/>
    <hyperlink ref="Q7" r:id="rId5" xr:uid="{00000000-0004-0000-0000-000004000000}"/>
    <hyperlink ref="Q8" r:id="rId6" xr:uid="{00000000-0004-0000-0000-000005000000}"/>
    <hyperlink ref="Q9" r:id="rId7" location="metadata_info_tab_contents" xr:uid="{00000000-0004-0000-0000-000006000000}"/>
    <hyperlink ref="Q10" r:id="rId8" xr:uid="{00000000-0004-0000-0000-000007000000}"/>
    <hyperlink ref="Q11" r:id="rId9" xr:uid="{00000000-0004-0000-0000-000008000000}"/>
    <hyperlink ref="Q12" r:id="rId10" location="metadata_info_tab_contents" xr:uid="{00000000-0004-0000-0000-000009000000}"/>
    <hyperlink ref="Q13" r:id="rId11" xr:uid="{00000000-0004-0000-0000-00000A000000}"/>
    <hyperlink ref="Q14" r:id="rId12" xr:uid="{00000000-0004-0000-0000-00000B000000}"/>
    <hyperlink ref="Q15" r:id="rId13" xr:uid="{00000000-0004-0000-0000-00000C000000}"/>
    <hyperlink ref="Q16" r:id="rId14" location="metadata_info_tab_contents" xr:uid="{00000000-0004-0000-0000-00000D000000}"/>
    <hyperlink ref="Q17" r:id="rId15" location="page/232/mode/1up" xr:uid="{00000000-0004-0000-0000-00000E000000}"/>
    <hyperlink ref="Q18" r:id="rId16" xr:uid="{00000000-0004-0000-0000-00000F000000}"/>
    <hyperlink ref="Q19" r:id="rId17" xr:uid="{00000000-0004-0000-0000-000010000000}"/>
    <hyperlink ref="Q20" r:id="rId18" xr:uid="{00000000-0004-0000-0000-000011000000}"/>
    <hyperlink ref="Q21" r:id="rId19" xr:uid="{00000000-0004-0000-0000-000012000000}"/>
    <hyperlink ref="Q22" r:id="rId20" xr:uid="{00000000-0004-0000-0000-000013000000}"/>
    <hyperlink ref="Q23" r:id="rId21" xr:uid="{00000000-0004-0000-0000-000014000000}"/>
    <hyperlink ref="Q24" r:id="rId22" xr:uid="{00000000-0004-0000-0000-000015000000}"/>
    <hyperlink ref="Q25" r:id="rId23" location="metadata_info_tab_contents" xr:uid="{00000000-0004-0000-0000-000016000000}"/>
    <hyperlink ref="Q26" r:id="rId24" xr:uid="{00000000-0004-0000-0000-000017000000}"/>
    <hyperlink ref="Q27" r:id="rId25" xr:uid="{00000000-0004-0000-0000-000018000000}"/>
    <hyperlink ref="Q28" r:id="rId26" xr:uid="{00000000-0004-0000-0000-000019000000}"/>
    <hyperlink ref="Q29" r:id="rId27" location="citeas" xr:uid="{00000000-0004-0000-0000-00001A000000}"/>
    <hyperlink ref="Q30" r:id="rId28" location="metadata_info_tab_contents" xr:uid="{00000000-0004-0000-0000-00001B000000}"/>
    <hyperlink ref="Q31" r:id="rId29" xr:uid="{00000000-0004-0000-0000-00001C000000}"/>
    <hyperlink ref="Q32" r:id="rId30" xr:uid="{00000000-0004-0000-0000-00001D000000}"/>
    <hyperlink ref="Q33" r:id="rId31" xr:uid="{00000000-0004-0000-0000-00001E000000}"/>
    <hyperlink ref="Q35" r:id="rId32" xr:uid="{00000000-0004-0000-0000-00001F000000}"/>
    <hyperlink ref="Q36" r:id="rId33" location="Tab1" xr:uid="{00000000-0004-0000-0000-000020000000}"/>
    <hyperlink ref="Q37" r:id="rId34" location="!" xr:uid="{00000000-0004-0000-0000-000021000000}"/>
    <hyperlink ref="Q38" r:id="rId35" xr:uid="{00000000-0004-0000-0000-000022000000}"/>
    <hyperlink ref="Q39" r:id="rId36" xr:uid="{00000000-0004-0000-0000-000023000000}"/>
    <hyperlink ref="Q40" r:id="rId37" location="!" xr:uid="{00000000-0004-0000-0000-000024000000}"/>
    <hyperlink ref="Q41" r:id="rId38" location="t0005" xr:uid="{00000000-0004-0000-0000-000025000000}"/>
    <hyperlink ref="Q42" r:id="rId39" xr:uid="{00000000-0004-0000-0000-000026000000}"/>
    <hyperlink ref="Q43" r:id="rId40" xr:uid="{00000000-0004-0000-0000-000027000000}"/>
    <hyperlink ref="Q44" r:id="rId41" xr:uid="{00000000-0004-0000-0000-000028000000}"/>
    <hyperlink ref="Q45" r:id="rId42" location="metadata_info_tab_contents" xr:uid="{00000000-0004-0000-0000-000029000000}"/>
    <hyperlink ref="Q46" r:id="rId43" xr:uid="{00000000-0004-0000-0000-00002A000000}"/>
    <hyperlink ref="Q47" r:id="rId44" xr:uid="{00000000-0004-0000-0000-00002B000000}"/>
    <hyperlink ref="Q48" r:id="rId45" xr:uid="{00000000-0004-0000-0000-00002C000000}"/>
    <hyperlink ref="Q49" r:id="rId46" xr:uid="{00000000-0004-0000-0000-00002D000000}"/>
    <hyperlink ref="Q50" r:id="rId47" xr:uid="{00000000-0004-0000-0000-00002E000000}"/>
    <hyperlink ref="Q51" r:id="rId48" xr:uid="{00000000-0004-0000-0000-00002F000000}"/>
    <hyperlink ref="Q52" r:id="rId49" xr:uid="{00000000-0004-0000-0000-000030000000}"/>
    <hyperlink ref="Q53" r:id="rId50" xr:uid="{00000000-0004-0000-0000-000031000000}"/>
    <hyperlink ref="Q54" r:id="rId51" xr:uid="{00000000-0004-0000-0000-000032000000}"/>
    <hyperlink ref="Q55" r:id="rId52" location="f0005" xr:uid="{00000000-0004-0000-0000-000033000000}"/>
    <hyperlink ref="Q56" r:id="rId53" xr:uid="{00000000-0004-0000-0000-000034000000}"/>
    <hyperlink ref="Q57" r:id="rId54" xr:uid="{00000000-0004-0000-0000-000035000000}"/>
    <hyperlink ref="Q58" r:id="rId55" xr:uid="{00000000-0004-0000-0000-000036000000}"/>
    <hyperlink ref="Q59" r:id="rId56" xr:uid="{00000000-0004-0000-0000-000037000000}"/>
    <hyperlink ref="Q60" r:id="rId57" xr:uid="{00000000-0004-0000-0000-000038000000}"/>
    <hyperlink ref="Q61" r:id="rId58" xr:uid="{00000000-0004-0000-0000-000039000000}"/>
    <hyperlink ref="Q62" r:id="rId59" xr:uid="{00000000-0004-0000-0000-00003A000000}"/>
    <hyperlink ref="Q63" r:id="rId60" location="fig0030" xr:uid="{00000000-0004-0000-0000-00003B000000}"/>
    <hyperlink ref="Q64" r:id="rId61" xr:uid="{00000000-0004-0000-0000-00003C000000}"/>
    <hyperlink ref="Q65" r:id="rId62" xr:uid="{00000000-0004-0000-0000-00003D000000}"/>
    <hyperlink ref="Q66" r:id="rId63" xr:uid="{00000000-0004-0000-0000-00003E000000}"/>
    <hyperlink ref="Q67" r:id="rId64" xr:uid="{00000000-0004-0000-0000-00003F000000}"/>
    <hyperlink ref="Q68" r:id="rId65" xr:uid="{00000000-0004-0000-0000-000040000000}"/>
    <hyperlink ref="Q70" r:id="rId66" xr:uid="{00000000-0004-0000-0000-000041000000}"/>
    <hyperlink ref="Q71" r:id="rId67" xr:uid="{00000000-0004-0000-0000-000042000000}"/>
    <hyperlink ref="Q72" r:id="rId68" xr:uid="{00000000-0004-0000-0000-000043000000}"/>
    <hyperlink ref="Q74" r:id="rId69" xr:uid="{00000000-0004-0000-0000-000044000000}"/>
    <hyperlink ref="Q75" r:id="rId70" xr:uid="{00000000-0004-0000-0000-000045000000}"/>
    <hyperlink ref="Q76" r:id="rId71" location="h3" xr:uid="{00000000-0004-0000-0000-000046000000}"/>
    <hyperlink ref="Q77" r:id="rId72" xr:uid="{00000000-0004-0000-0000-00004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14"/>
  <sheetViews>
    <sheetView topLeftCell="F1" workbookViewId="0">
      <pane ySplit="1" topLeftCell="A96" activePane="bottomLeft" state="frozen"/>
      <selection pane="bottomLeft" activeCell="N109" sqref="N109"/>
    </sheetView>
  </sheetViews>
  <sheetFormatPr defaultColWidth="12.5703125" defaultRowHeight="12.95" customHeight="1" x14ac:dyDescent="0.2"/>
  <cols>
    <col min="1" max="1" width="8.28515625" bestFit="1" customWidth="1"/>
    <col min="2" max="2" width="17.7109375" customWidth="1"/>
    <col min="3" max="3" width="13" customWidth="1"/>
    <col min="4" max="4" width="6.85546875" bestFit="1" customWidth="1"/>
    <col min="5" max="5" width="27.28515625" bestFit="1" customWidth="1"/>
    <col min="6" max="6" width="21.28515625" customWidth="1"/>
    <col min="7" max="7" width="21.85546875" customWidth="1"/>
    <col min="8" max="8" width="36" customWidth="1"/>
    <col min="9" max="9" width="16.5703125" bestFit="1" customWidth="1"/>
    <col min="10" max="10" width="8.42578125" bestFit="1" customWidth="1"/>
    <col min="11" max="11" width="25.140625" customWidth="1"/>
    <col min="12" max="12" width="19.140625" customWidth="1"/>
    <col min="13" max="13" width="24.85546875" customWidth="1"/>
    <col min="14" max="14" width="37.28515625" style="6" customWidth="1"/>
    <col min="15" max="15" width="25.7109375" customWidth="1"/>
  </cols>
  <sheetData>
    <row r="1" spans="1:15" ht="12.75" x14ac:dyDescent="0.2">
      <c r="A1" t="s">
        <v>1600</v>
      </c>
      <c r="B1" t="s">
        <v>3</v>
      </c>
      <c r="C1" t="s">
        <v>1604</v>
      </c>
      <c r="D1" t="s">
        <v>4</v>
      </c>
      <c r="E1" t="s">
        <v>5</v>
      </c>
      <c r="F1" t="s">
        <v>16</v>
      </c>
      <c r="G1" t="s">
        <v>8</v>
      </c>
      <c r="H1" t="s">
        <v>1601</v>
      </c>
      <c r="I1" t="s">
        <v>1603</v>
      </c>
      <c r="J1" t="s">
        <v>1033</v>
      </c>
      <c r="K1" t="s">
        <v>1034</v>
      </c>
      <c r="L1" t="s">
        <v>1035</v>
      </c>
      <c r="M1" t="s">
        <v>1602</v>
      </c>
      <c r="N1" t="s">
        <v>1036</v>
      </c>
      <c r="O1" t="s">
        <v>1382</v>
      </c>
    </row>
    <row r="2" spans="1:15" ht="12.75" x14ac:dyDescent="0.2">
      <c r="A2">
        <v>1</v>
      </c>
      <c r="B2" t="s">
        <v>108</v>
      </c>
      <c r="C2" t="s">
        <v>1037</v>
      </c>
      <c r="D2">
        <v>2014</v>
      </c>
      <c r="E2" t="s">
        <v>32</v>
      </c>
      <c r="F2" t="s">
        <v>117</v>
      </c>
      <c r="G2" t="s">
        <v>110</v>
      </c>
      <c r="H2" t="s">
        <v>1038</v>
      </c>
      <c r="I2" t="s">
        <v>115</v>
      </c>
      <c r="J2" t="s">
        <v>1039</v>
      </c>
      <c r="K2" t="s">
        <v>1040</v>
      </c>
      <c r="N2" t="s">
        <v>1041</v>
      </c>
    </row>
    <row r="3" spans="1:15" ht="12.75" x14ac:dyDescent="0.2">
      <c r="A3">
        <v>2</v>
      </c>
      <c r="B3" t="s">
        <v>108</v>
      </c>
      <c r="C3" t="s">
        <v>1037</v>
      </c>
      <c r="D3">
        <v>2013</v>
      </c>
      <c r="E3" t="s">
        <v>32</v>
      </c>
      <c r="F3" t="s">
        <v>130</v>
      </c>
      <c r="G3" t="s">
        <v>127</v>
      </c>
      <c r="H3" t="s">
        <v>1042</v>
      </c>
      <c r="I3" t="s">
        <v>115</v>
      </c>
      <c r="J3" t="s">
        <v>1039</v>
      </c>
      <c r="K3" t="s">
        <v>1040</v>
      </c>
      <c r="N3" t="s">
        <v>1041</v>
      </c>
    </row>
    <row r="4" spans="1:15" ht="12.75" x14ac:dyDescent="0.2">
      <c r="A4">
        <v>3</v>
      </c>
      <c r="B4" t="s">
        <v>845</v>
      </c>
      <c r="C4" t="s">
        <v>1037</v>
      </c>
      <c r="D4">
        <v>2020</v>
      </c>
      <c r="E4" t="s">
        <v>32</v>
      </c>
      <c r="F4" t="s">
        <v>849</v>
      </c>
      <c r="G4" t="s">
        <v>847</v>
      </c>
      <c r="H4" t="s">
        <v>1043</v>
      </c>
      <c r="I4" t="s">
        <v>36</v>
      </c>
      <c r="J4" t="s">
        <v>1039</v>
      </c>
      <c r="K4" t="s">
        <v>1040</v>
      </c>
      <c r="N4" t="s">
        <v>1044</v>
      </c>
    </row>
    <row r="5" spans="1:15" ht="12.75" x14ac:dyDescent="0.2">
      <c r="A5">
        <v>4</v>
      </c>
      <c r="B5" t="s">
        <v>831</v>
      </c>
      <c r="C5" t="s">
        <v>1037</v>
      </c>
      <c r="D5">
        <v>2012</v>
      </c>
      <c r="E5" t="s">
        <v>32</v>
      </c>
      <c r="F5" t="s">
        <v>836</v>
      </c>
      <c r="G5" t="s">
        <v>832</v>
      </c>
      <c r="H5" t="s">
        <v>1045</v>
      </c>
      <c r="I5" t="s">
        <v>834</v>
      </c>
      <c r="J5" t="s">
        <v>1039</v>
      </c>
      <c r="K5" t="s">
        <v>1040</v>
      </c>
      <c r="N5" t="s">
        <v>1046</v>
      </c>
    </row>
    <row r="6" spans="1:15" ht="12.75" x14ac:dyDescent="0.2">
      <c r="A6">
        <v>5</v>
      </c>
      <c r="B6" t="s">
        <v>315</v>
      </c>
      <c r="C6" t="s">
        <v>1037</v>
      </c>
      <c r="D6">
        <v>1951</v>
      </c>
      <c r="E6" t="s">
        <v>32</v>
      </c>
      <c r="F6" t="s">
        <v>318</v>
      </c>
      <c r="G6" t="s">
        <v>316</v>
      </c>
      <c r="H6" t="s">
        <v>1047</v>
      </c>
      <c r="I6" t="s">
        <v>36</v>
      </c>
      <c r="J6" t="s">
        <v>1039</v>
      </c>
      <c r="K6" t="s">
        <v>782</v>
      </c>
      <c r="N6" t="s">
        <v>1048</v>
      </c>
    </row>
    <row r="7" spans="1:15" ht="12.75" x14ac:dyDescent="0.2">
      <c r="A7">
        <v>6</v>
      </c>
      <c r="B7" t="s">
        <v>857</v>
      </c>
      <c r="C7" t="s">
        <v>1037</v>
      </c>
      <c r="D7">
        <v>2012</v>
      </c>
      <c r="E7" t="s">
        <v>32</v>
      </c>
      <c r="F7" t="s">
        <v>861</v>
      </c>
      <c r="G7" t="s">
        <v>858</v>
      </c>
      <c r="H7" t="s">
        <v>1049</v>
      </c>
      <c r="I7" t="s">
        <v>860</v>
      </c>
      <c r="J7" t="s">
        <v>1039</v>
      </c>
      <c r="K7" t="s">
        <v>1040</v>
      </c>
      <c r="N7" t="s">
        <v>1050</v>
      </c>
    </row>
    <row r="8" spans="1:15" ht="12.75" x14ac:dyDescent="0.2">
      <c r="A8">
        <v>7</v>
      </c>
      <c r="B8" t="s">
        <v>526</v>
      </c>
      <c r="C8" t="s">
        <v>1039</v>
      </c>
      <c r="D8">
        <v>2009</v>
      </c>
      <c r="E8" t="s">
        <v>32</v>
      </c>
      <c r="F8" t="s">
        <v>531</v>
      </c>
      <c r="G8" t="s">
        <v>527</v>
      </c>
      <c r="H8" t="s">
        <v>1051</v>
      </c>
      <c r="I8" t="s">
        <v>171</v>
      </c>
      <c r="J8" t="s">
        <v>1039</v>
      </c>
      <c r="K8" t="s">
        <v>1040</v>
      </c>
      <c r="N8" t="s">
        <v>1052</v>
      </c>
    </row>
    <row r="9" spans="1:15" ht="12.75" x14ac:dyDescent="0.2">
      <c r="A9">
        <v>8</v>
      </c>
      <c r="B9" t="s">
        <v>561</v>
      </c>
      <c r="C9" t="s">
        <v>1037</v>
      </c>
      <c r="D9">
        <v>2014</v>
      </c>
      <c r="E9" t="s">
        <v>32</v>
      </c>
      <c r="F9" t="s">
        <v>567</v>
      </c>
      <c r="G9" t="s">
        <v>562</v>
      </c>
      <c r="H9" t="s">
        <v>264</v>
      </c>
      <c r="I9" t="s">
        <v>565</v>
      </c>
      <c r="J9" t="s">
        <v>1039</v>
      </c>
      <c r="K9" t="s">
        <v>1040</v>
      </c>
      <c r="N9" t="s">
        <v>264</v>
      </c>
    </row>
    <row r="10" spans="1:15" ht="12.75" x14ac:dyDescent="0.2">
      <c r="A10">
        <v>9</v>
      </c>
      <c r="B10" t="s">
        <v>167</v>
      </c>
      <c r="C10" t="s">
        <v>1037</v>
      </c>
      <c r="D10">
        <v>2013</v>
      </c>
      <c r="E10" t="s">
        <v>32</v>
      </c>
      <c r="F10" t="s">
        <v>173</v>
      </c>
      <c r="G10" t="s">
        <v>168</v>
      </c>
      <c r="H10" t="s">
        <v>436</v>
      </c>
      <c r="I10" t="s">
        <v>171</v>
      </c>
      <c r="J10" t="s">
        <v>1039</v>
      </c>
      <c r="N10" t="s">
        <v>1053</v>
      </c>
    </row>
    <row r="11" spans="1:15" ht="12.75" x14ac:dyDescent="0.2">
      <c r="A11">
        <v>10</v>
      </c>
      <c r="B11" t="s">
        <v>404</v>
      </c>
      <c r="C11" t="s">
        <v>1037</v>
      </c>
      <c r="D11">
        <v>2010</v>
      </c>
      <c r="E11" t="s">
        <v>32</v>
      </c>
      <c r="F11" t="s">
        <v>410</v>
      </c>
      <c r="G11" t="s">
        <v>405</v>
      </c>
      <c r="H11" t="s">
        <v>1054</v>
      </c>
      <c r="I11" t="s">
        <v>408</v>
      </c>
      <c r="J11" t="s">
        <v>1039</v>
      </c>
      <c r="K11" t="s">
        <v>1040</v>
      </c>
      <c r="N11"/>
    </row>
    <row r="12" spans="1:15" ht="12.75" x14ac:dyDescent="0.2">
      <c r="A12">
        <v>11</v>
      </c>
      <c r="B12" t="s">
        <v>207</v>
      </c>
      <c r="C12" t="s">
        <v>1037</v>
      </c>
      <c r="D12">
        <v>2003</v>
      </c>
      <c r="E12" t="s">
        <v>32</v>
      </c>
      <c r="F12" t="s">
        <v>215</v>
      </c>
      <c r="G12" t="s">
        <v>209</v>
      </c>
      <c r="H12" t="s">
        <v>1055</v>
      </c>
      <c r="I12" t="s">
        <v>213</v>
      </c>
      <c r="J12" t="s">
        <v>1056</v>
      </c>
      <c r="K12" t="s">
        <v>1040</v>
      </c>
      <c r="M12" t="s">
        <v>1057</v>
      </c>
      <c r="N12" t="s">
        <v>1058</v>
      </c>
    </row>
    <row r="13" spans="1:15" ht="12.75" x14ac:dyDescent="0.2">
      <c r="A13">
        <v>12</v>
      </c>
      <c r="B13" t="s">
        <v>666</v>
      </c>
      <c r="C13" t="s">
        <v>1037</v>
      </c>
      <c r="D13">
        <v>1998</v>
      </c>
      <c r="E13" t="s">
        <v>32</v>
      </c>
      <c r="F13" t="s">
        <v>670</v>
      </c>
      <c r="G13" t="s">
        <v>667</v>
      </c>
      <c r="I13" t="s">
        <v>669</v>
      </c>
      <c r="J13" t="s">
        <v>1039</v>
      </c>
      <c r="N13" t="s">
        <v>1059</v>
      </c>
    </row>
    <row r="14" spans="1:15" ht="12.75" x14ac:dyDescent="0.2">
      <c r="A14">
        <v>13</v>
      </c>
      <c r="B14" t="s">
        <v>938</v>
      </c>
      <c r="C14" t="s">
        <v>1037</v>
      </c>
      <c r="D14">
        <v>2007</v>
      </c>
      <c r="E14" t="s">
        <v>32</v>
      </c>
      <c r="F14" t="s">
        <v>943</v>
      </c>
      <c r="G14" t="s">
        <v>939</v>
      </c>
      <c r="H14" t="s">
        <v>60</v>
      </c>
      <c r="I14" t="s">
        <v>941</v>
      </c>
      <c r="J14" t="s">
        <v>1039</v>
      </c>
      <c r="K14" t="s">
        <v>1040</v>
      </c>
      <c r="N14" t="s">
        <v>1060</v>
      </c>
    </row>
    <row r="15" spans="1:15" ht="12.75" x14ac:dyDescent="0.2">
      <c r="A15">
        <v>14</v>
      </c>
      <c r="B15" t="s">
        <v>55</v>
      </c>
      <c r="C15" t="s">
        <v>1037</v>
      </c>
      <c r="D15">
        <v>1998</v>
      </c>
      <c r="E15" t="s">
        <v>32</v>
      </c>
      <c r="F15" t="s">
        <v>65</v>
      </c>
      <c r="G15" t="s">
        <v>58</v>
      </c>
      <c r="I15" t="s">
        <v>36</v>
      </c>
      <c r="J15" t="s">
        <v>1039</v>
      </c>
      <c r="K15" t="s">
        <v>1040</v>
      </c>
      <c r="N15" t="s">
        <v>1061</v>
      </c>
    </row>
    <row r="16" spans="1:15" ht="12.75" x14ac:dyDescent="0.2">
      <c r="A16">
        <v>15</v>
      </c>
      <c r="B16" t="s">
        <v>1016</v>
      </c>
      <c r="C16" t="s">
        <v>1037</v>
      </c>
      <c r="D16">
        <v>2007</v>
      </c>
      <c r="E16" t="s">
        <v>32</v>
      </c>
      <c r="F16" t="s">
        <v>1024</v>
      </c>
      <c r="G16" t="s">
        <v>1018</v>
      </c>
      <c r="H16" t="s">
        <v>1062</v>
      </c>
      <c r="I16" t="s">
        <v>1022</v>
      </c>
      <c r="J16" t="s">
        <v>1037</v>
      </c>
      <c r="K16" t="s">
        <v>1040</v>
      </c>
      <c r="L16" t="s">
        <v>1065</v>
      </c>
      <c r="M16" t="s">
        <v>1080</v>
      </c>
      <c r="N16" t="s">
        <v>1321</v>
      </c>
      <c r="O16" t="s">
        <v>1383</v>
      </c>
    </row>
    <row r="17" spans="1:15" ht="12.75" x14ac:dyDescent="0.2">
      <c r="A17">
        <v>16</v>
      </c>
      <c r="B17" t="s">
        <v>904</v>
      </c>
      <c r="C17" t="s">
        <v>1037</v>
      </c>
      <c r="D17">
        <v>2000</v>
      </c>
      <c r="E17" t="s">
        <v>32</v>
      </c>
      <c r="F17" t="s">
        <v>910</v>
      </c>
      <c r="G17" t="s">
        <v>905</v>
      </c>
      <c r="H17" t="s">
        <v>1067</v>
      </c>
      <c r="I17" t="s">
        <v>908</v>
      </c>
      <c r="J17" t="s">
        <v>1039</v>
      </c>
      <c r="K17" t="s">
        <v>1068</v>
      </c>
      <c r="N17" t="s">
        <v>1069</v>
      </c>
    </row>
    <row r="18" spans="1:15" ht="12.75" x14ac:dyDescent="0.2">
      <c r="A18">
        <v>17</v>
      </c>
      <c r="B18" t="s">
        <v>154</v>
      </c>
      <c r="C18" t="s">
        <v>1037</v>
      </c>
      <c r="D18">
        <v>1974</v>
      </c>
      <c r="E18" t="s">
        <v>32</v>
      </c>
      <c r="F18" t="s">
        <v>160</v>
      </c>
      <c r="G18" t="s">
        <v>155</v>
      </c>
      <c r="H18" t="s">
        <v>1070</v>
      </c>
      <c r="I18" t="s">
        <v>36</v>
      </c>
      <c r="J18" t="s">
        <v>1039</v>
      </c>
      <c r="K18" t="s">
        <v>36</v>
      </c>
      <c r="N18" t="s">
        <v>1071</v>
      </c>
    </row>
    <row r="19" spans="1:15" ht="12.75" x14ac:dyDescent="0.2">
      <c r="A19">
        <v>18</v>
      </c>
      <c r="B19" t="s">
        <v>380</v>
      </c>
      <c r="C19" t="s">
        <v>1037</v>
      </c>
      <c r="D19">
        <v>1991</v>
      </c>
      <c r="E19" t="s">
        <v>32</v>
      </c>
      <c r="F19" t="s">
        <v>385</v>
      </c>
      <c r="G19" t="s">
        <v>381</v>
      </c>
      <c r="H19" t="s">
        <v>1072</v>
      </c>
      <c r="I19" t="s">
        <v>383</v>
      </c>
      <c r="J19" t="s">
        <v>1073</v>
      </c>
      <c r="K19" t="s">
        <v>1040</v>
      </c>
      <c r="M19" t="s">
        <v>1074</v>
      </c>
      <c r="N19" t="s">
        <v>1075</v>
      </c>
    </row>
    <row r="20" spans="1:15" ht="12.75" x14ac:dyDescent="0.2">
      <c r="A20">
        <v>19</v>
      </c>
      <c r="B20" t="s">
        <v>537</v>
      </c>
      <c r="C20" t="s">
        <v>1037</v>
      </c>
      <c r="D20">
        <v>1999</v>
      </c>
      <c r="E20" t="s">
        <v>538</v>
      </c>
      <c r="F20" t="s">
        <v>543</v>
      </c>
      <c r="G20" t="s">
        <v>539</v>
      </c>
      <c r="H20" t="s">
        <v>1076</v>
      </c>
      <c r="I20" t="s">
        <v>541</v>
      </c>
      <c r="J20" t="s">
        <v>1039</v>
      </c>
      <c r="K20" t="s">
        <v>1040</v>
      </c>
      <c r="N20" t="s">
        <v>1077</v>
      </c>
    </row>
    <row r="21" spans="1:15" ht="12.75" x14ac:dyDescent="0.2">
      <c r="A21">
        <v>20</v>
      </c>
      <c r="B21" t="s">
        <v>551</v>
      </c>
      <c r="C21" t="s">
        <v>1039</v>
      </c>
      <c r="D21">
        <v>2000</v>
      </c>
      <c r="E21" t="s">
        <v>32</v>
      </c>
      <c r="F21" t="s">
        <v>555</v>
      </c>
      <c r="G21" t="s">
        <v>552</v>
      </c>
      <c r="H21" t="s">
        <v>1129</v>
      </c>
      <c r="I21" t="s">
        <v>541</v>
      </c>
      <c r="J21" t="s">
        <v>1037</v>
      </c>
      <c r="K21" t="s">
        <v>1040</v>
      </c>
      <c r="M21" t="s">
        <v>1196</v>
      </c>
      <c r="N21" t="s">
        <v>1229</v>
      </c>
      <c r="O21" t="s">
        <v>1383</v>
      </c>
    </row>
    <row r="22" spans="1:15" ht="12.75" x14ac:dyDescent="0.2">
      <c r="A22">
        <v>21</v>
      </c>
      <c r="B22" t="s">
        <v>730</v>
      </c>
      <c r="C22" t="s">
        <v>1037</v>
      </c>
      <c r="D22">
        <v>2001</v>
      </c>
      <c r="E22" t="s">
        <v>538</v>
      </c>
      <c r="F22" t="s">
        <v>736</v>
      </c>
      <c r="G22" t="s">
        <v>731</v>
      </c>
      <c r="I22" t="s">
        <v>734</v>
      </c>
      <c r="J22" t="s">
        <v>1039</v>
      </c>
      <c r="K22" t="s">
        <v>1040</v>
      </c>
      <c r="N22" t="s">
        <v>1081</v>
      </c>
    </row>
    <row r="23" spans="1:15" ht="12.75" x14ac:dyDescent="0.2">
      <c r="A23">
        <v>22</v>
      </c>
      <c r="B23" t="s">
        <v>824</v>
      </c>
      <c r="C23" t="s">
        <v>1037</v>
      </c>
      <c r="D23">
        <v>1998</v>
      </c>
      <c r="E23" t="s">
        <v>32</v>
      </c>
      <c r="F23" t="s">
        <v>826</v>
      </c>
      <c r="G23" t="s">
        <v>825</v>
      </c>
      <c r="H23" t="s">
        <v>1082</v>
      </c>
      <c r="I23" t="s">
        <v>36</v>
      </c>
      <c r="J23" t="s">
        <v>1039</v>
      </c>
      <c r="N23" t="s">
        <v>1083</v>
      </c>
    </row>
    <row r="24" spans="1:15" ht="12.75" x14ac:dyDescent="0.2">
      <c r="A24">
        <v>23</v>
      </c>
      <c r="B24" t="s">
        <v>181</v>
      </c>
      <c r="C24" t="s">
        <v>1037</v>
      </c>
      <c r="D24">
        <v>1997</v>
      </c>
      <c r="E24" t="s">
        <v>32</v>
      </c>
      <c r="F24" t="s">
        <v>189</v>
      </c>
      <c r="G24" t="s">
        <v>183</v>
      </c>
      <c r="H24" t="s">
        <v>1084</v>
      </c>
      <c r="I24" t="s">
        <v>187</v>
      </c>
      <c r="J24" t="s">
        <v>1039</v>
      </c>
      <c r="K24" t="s">
        <v>1085</v>
      </c>
      <c r="N24" t="s">
        <v>1086</v>
      </c>
    </row>
    <row r="25" spans="1:15" ht="12.75" x14ac:dyDescent="0.2">
      <c r="A25">
        <v>24</v>
      </c>
      <c r="B25" t="s">
        <v>261</v>
      </c>
      <c r="C25" t="s">
        <v>1037</v>
      </c>
      <c r="D25">
        <v>1986</v>
      </c>
      <c r="E25" t="s">
        <v>32</v>
      </c>
      <c r="F25" t="s">
        <v>269</v>
      </c>
      <c r="G25" t="s">
        <v>262</v>
      </c>
      <c r="H25" t="s">
        <v>264</v>
      </c>
      <c r="I25" t="s">
        <v>267</v>
      </c>
      <c r="J25" t="s">
        <v>1039</v>
      </c>
      <c r="K25" t="s">
        <v>1040</v>
      </c>
      <c r="N25" t="s">
        <v>1083</v>
      </c>
    </row>
    <row r="26" spans="1:15" ht="12.75" x14ac:dyDescent="0.2">
      <c r="A26">
        <v>25</v>
      </c>
      <c r="B26" t="s">
        <v>811</v>
      </c>
      <c r="C26" t="s">
        <v>1037</v>
      </c>
      <c r="D26">
        <v>2007</v>
      </c>
      <c r="E26" t="s">
        <v>32</v>
      </c>
      <c r="F26" t="s">
        <v>817</v>
      </c>
      <c r="G26" t="s">
        <v>812</v>
      </c>
      <c r="H26" t="s">
        <v>1087</v>
      </c>
      <c r="I26" t="s">
        <v>815</v>
      </c>
      <c r="J26" t="s">
        <v>1039</v>
      </c>
      <c r="K26" t="s">
        <v>1040</v>
      </c>
      <c r="N26" t="s">
        <v>1088</v>
      </c>
    </row>
    <row r="27" spans="1:15" ht="12.75" x14ac:dyDescent="0.2">
      <c r="A27">
        <v>26</v>
      </c>
      <c r="B27" t="s">
        <v>391</v>
      </c>
      <c r="C27" t="s">
        <v>1037</v>
      </c>
      <c r="D27">
        <v>2020</v>
      </c>
      <c r="E27" t="s">
        <v>32</v>
      </c>
      <c r="F27" t="s">
        <v>397</v>
      </c>
      <c r="G27" t="s">
        <v>392</v>
      </c>
      <c r="H27" t="s">
        <v>800</v>
      </c>
      <c r="I27" t="s">
        <v>395</v>
      </c>
      <c r="J27" t="s">
        <v>1037</v>
      </c>
      <c r="K27" t="s">
        <v>1040</v>
      </c>
      <c r="M27" t="s">
        <v>1163</v>
      </c>
      <c r="N27" t="s">
        <v>1164</v>
      </c>
      <c r="O27" t="s">
        <v>1383</v>
      </c>
    </row>
    <row r="28" spans="1:15" ht="12.75" x14ac:dyDescent="0.2">
      <c r="A28">
        <v>27</v>
      </c>
      <c r="B28" t="s">
        <v>502</v>
      </c>
      <c r="C28" t="s">
        <v>1037</v>
      </c>
      <c r="D28">
        <v>1996</v>
      </c>
      <c r="E28" t="s">
        <v>32</v>
      </c>
      <c r="F28" t="s">
        <v>504</v>
      </c>
      <c r="G28" t="s">
        <v>503</v>
      </c>
      <c r="I28" t="s">
        <v>36</v>
      </c>
      <c r="J28" t="s">
        <v>1039</v>
      </c>
      <c r="K28" t="s">
        <v>1040</v>
      </c>
      <c r="M28" t="s">
        <v>1095</v>
      </c>
      <c r="N28" t="s">
        <v>1096</v>
      </c>
    </row>
    <row r="29" spans="1:15" ht="12.75" x14ac:dyDescent="0.2">
      <c r="A29">
        <v>28</v>
      </c>
      <c r="B29" t="s">
        <v>92</v>
      </c>
      <c r="C29" t="s">
        <v>1037</v>
      </c>
      <c r="D29">
        <v>2013</v>
      </c>
      <c r="E29" t="s">
        <v>32</v>
      </c>
      <c r="F29" t="s">
        <v>99</v>
      </c>
      <c r="G29" t="s">
        <v>93</v>
      </c>
      <c r="H29" t="s">
        <v>1097</v>
      </c>
      <c r="I29" t="s">
        <v>97</v>
      </c>
      <c r="J29" t="s">
        <v>1039</v>
      </c>
      <c r="N29" t="s">
        <v>1098</v>
      </c>
    </row>
    <row r="30" spans="1:15" ht="12.75" x14ac:dyDescent="0.2">
      <c r="A30">
        <v>29</v>
      </c>
      <c r="B30" t="s">
        <v>880</v>
      </c>
      <c r="C30" t="s">
        <v>1037</v>
      </c>
      <c r="D30">
        <v>2017</v>
      </c>
      <c r="E30" t="s">
        <v>32</v>
      </c>
      <c r="F30" t="s">
        <v>885</v>
      </c>
      <c r="G30" t="s">
        <v>881</v>
      </c>
      <c r="H30" t="s">
        <v>1099</v>
      </c>
      <c r="I30" t="s">
        <v>745</v>
      </c>
      <c r="J30" t="s">
        <v>1039</v>
      </c>
      <c r="K30" t="s">
        <v>1040</v>
      </c>
      <c r="N30" t="s">
        <v>1100</v>
      </c>
    </row>
    <row r="31" spans="1:15" ht="12.75" x14ac:dyDescent="0.2">
      <c r="A31">
        <v>30</v>
      </c>
      <c r="B31" t="s">
        <v>623</v>
      </c>
      <c r="C31" t="s">
        <v>1037</v>
      </c>
      <c r="D31">
        <v>2011</v>
      </c>
      <c r="E31" t="s">
        <v>32</v>
      </c>
      <c r="F31" t="s">
        <v>628</v>
      </c>
      <c r="G31" t="s">
        <v>624</v>
      </c>
      <c r="H31" t="s">
        <v>1101</v>
      </c>
      <c r="I31" t="s">
        <v>626</v>
      </c>
      <c r="J31" t="s">
        <v>1039</v>
      </c>
      <c r="K31" t="s">
        <v>1040</v>
      </c>
      <c r="N31" t="s">
        <v>1102</v>
      </c>
    </row>
    <row r="32" spans="1:15" ht="12.75" x14ac:dyDescent="0.2">
      <c r="A32">
        <v>31</v>
      </c>
      <c r="B32" t="s">
        <v>756</v>
      </c>
      <c r="C32" t="s">
        <v>1037</v>
      </c>
      <c r="D32">
        <v>2018</v>
      </c>
      <c r="E32" t="s">
        <v>32</v>
      </c>
      <c r="F32" t="s">
        <v>762</v>
      </c>
      <c r="G32" t="s">
        <v>757</v>
      </c>
      <c r="H32" t="s">
        <v>1103</v>
      </c>
      <c r="I32" t="s">
        <v>761</v>
      </c>
      <c r="J32" t="s">
        <v>1039</v>
      </c>
      <c r="K32" t="s">
        <v>1040</v>
      </c>
      <c r="N32" t="s">
        <v>1104</v>
      </c>
    </row>
    <row r="33" spans="1:15" ht="12.75" x14ac:dyDescent="0.2">
      <c r="A33">
        <v>32</v>
      </c>
      <c r="B33" t="s">
        <v>573</v>
      </c>
      <c r="C33" t="s">
        <v>1037</v>
      </c>
      <c r="D33">
        <v>2015</v>
      </c>
      <c r="E33" t="s">
        <v>32</v>
      </c>
      <c r="F33" t="s">
        <v>579</v>
      </c>
      <c r="G33" t="s">
        <v>574</v>
      </c>
      <c r="H33" t="s">
        <v>1062</v>
      </c>
      <c r="I33" t="s">
        <v>577</v>
      </c>
      <c r="J33" t="s">
        <v>1037</v>
      </c>
      <c r="K33" t="s">
        <v>1040</v>
      </c>
      <c r="L33" t="s">
        <v>1230</v>
      </c>
      <c r="M33" t="s">
        <v>1080</v>
      </c>
      <c r="N33" t="s">
        <v>1231</v>
      </c>
      <c r="O33" t="s">
        <v>1383</v>
      </c>
    </row>
    <row r="34" spans="1:15" ht="12.75" x14ac:dyDescent="0.2">
      <c r="A34" s="8">
        <v>33</v>
      </c>
      <c r="B34" s="9" t="s">
        <v>31</v>
      </c>
      <c r="C34" t="s">
        <v>1037</v>
      </c>
      <c r="D34">
        <v>2013</v>
      </c>
      <c r="E34" t="s">
        <v>32</v>
      </c>
      <c r="F34" t="s">
        <v>43</v>
      </c>
      <c r="G34" t="s">
        <v>35</v>
      </c>
      <c r="H34" t="s">
        <v>1062</v>
      </c>
      <c r="I34" t="s">
        <v>1063</v>
      </c>
      <c r="J34" t="s">
        <v>1064</v>
      </c>
      <c r="K34" t="s">
        <v>1040</v>
      </c>
      <c r="L34" t="s">
        <v>1065</v>
      </c>
      <c r="M34" t="s">
        <v>1057</v>
      </c>
      <c r="N34" t="s">
        <v>1066</v>
      </c>
      <c r="O34" t="s">
        <v>1516</v>
      </c>
    </row>
    <row r="35" spans="1:15" ht="12.75" x14ac:dyDescent="0.2">
      <c r="A35">
        <v>34</v>
      </c>
      <c r="B35" t="s">
        <v>238</v>
      </c>
      <c r="C35" t="s">
        <v>1039</v>
      </c>
      <c r="D35">
        <v>1993</v>
      </c>
      <c r="E35" t="s">
        <v>32</v>
      </c>
      <c r="F35" t="s">
        <v>245</v>
      </c>
      <c r="G35" t="s">
        <v>239</v>
      </c>
      <c r="H35" t="s">
        <v>1118</v>
      </c>
      <c r="I35" t="s">
        <v>243</v>
      </c>
      <c r="J35" t="s">
        <v>1039</v>
      </c>
      <c r="K35" t="s">
        <v>1040</v>
      </c>
      <c r="N35" t="s">
        <v>1119</v>
      </c>
    </row>
    <row r="36" spans="1:15" ht="12.75" x14ac:dyDescent="0.2">
      <c r="A36">
        <v>35</v>
      </c>
      <c r="B36" t="s">
        <v>291</v>
      </c>
      <c r="C36" t="s">
        <v>1037</v>
      </c>
      <c r="D36">
        <v>1986</v>
      </c>
      <c r="E36" t="s">
        <v>32</v>
      </c>
      <c r="F36" t="s">
        <v>296</v>
      </c>
      <c r="G36" t="s">
        <v>292</v>
      </c>
      <c r="I36" t="s">
        <v>294</v>
      </c>
      <c r="J36" t="s">
        <v>1039</v>
      </c>
      <c r="K36" t="s">
        <v>1040</v>
      </c>
      <c r="N36" t="s">
        <v>1120</v>
      </c>
    </row>
    <row r="37" spans="1:15" ht="12.75" x14ac:dyDescent="0.2">
      <c r="A37">
        <v>36</v>
      </c>
      <c r="B37" t="s">
        <v>303</v>
      </c>
      <c r="C37" t="s">
        <v>1037</v>
      </c>
      <c r="D37">
        <v>1986</v>
      </c>
      <c r="E37" t="s">
        <v>32</v>
      </c>
      <c r="F37" t="s">
        <v>309</v>
      </c>
      <c r="G37" t="s">
        <v>1121</v>
      </c>
      <c r="H37" t="s">
        <v>264</v>
      </c>
      <c r="I37" t="s">
        <v>307</v>
      </c>
      <c r="J37" t="s">
        <v>1039</v>
      </c>
      <c r="N37" t="s">
        <v>1122</v>
      </c>
    </row>
    <row r="38" spans="1:15" ht="12.75" x14ac:dyDescent="0.2">
      <c r="A38">
        <v>37</v>
      </c>
      <c r="B38" t="s">
        <v>702</v>
      </c>
      <c r="C38" t="s">
        <v>1037</v>
      </c>
      <c r="D38">
        <v>1998</v>
      </c>
      <c r="E38" t="s">
        <v>32</v>
      </c>
      <c r="F38" t="s">
        <v>708</v>
      </c>
      <c r="G38" t="s">
        <v>703</v>
      </c>
      <c r="H38" t="s">
        <v>1123</v>
      </c>
      <c r="I38" t="s">
        <v>706</v>
      </c>
      <c r="J38" t="s">
        <v>1039</v>
      </c>
      <c r="K38" t="s">
        <v>1040</v>
      </c>
      <c r="L38" t="s">
        <v>1124</v>
      </c>
      <c r="M38" t="s">
        <v>1125</v>
      </c>
      <c r="N38" t="s">
        <v>1126</v>
      </c>
    </row>
    <row r="39" spans="1:15" ht="12.75" x14ac:dyDescent="0.2">
      <c r="A39">
        <v>38</v>
      </c>
      <c r="B39" t="s">
        <v>741</v>
      </c>
      <c r="C39" t="s">
        <v>1037</v>
      </c>
      <c r="D39">
        <v>2016</v>
      </c>
      <c r="E39" t="s">
        <v>32</v>
      </c>
      <c r="F39" t="s">
        <v>747</v>
      </c>
      <c r="G39" t="s">
        <v>742</v>
      </c>
      <c r="I39" t="s">
        <v>745</v>
      </c>
      <c r="J39" t="s">
        <v>1039</v>
      </c>
      <c r="N39" t="s">
        <v>1127</v>
      </c>
    </row>
    <row r="40" spans="1:15" ht="12.75" x14ac:dyDescent="0.2">
      <c r="A40">
        <v>39</v>
      </c>
      <c r="B40" t="s">
        <v>988</v>
      </c>
      <c r="C40" t="s">
        <v>1037</v>
      </c>
      <c r="D40">
        <v>2019</v>
      </c>
      <c r="E40" t="s">
        <v>32</v>
      </c>
      <c r="F40" t="s">
        <v>994</v>
      </c>
      <c r="G40" t="s">
        <v>989</v>
      </c>
      <c r="I40" t="s">
        <v>992</v>
      </c>
      <c r="J40" t="s">
        <v>1039</v>
      </c>
      <c r="N40" t="s">
        <v>1128</v>
      </c>
    </row>
    <row r="41" spans="1:15" ht="12.75" x14ac:dyDescent="0.2">
      <c r="A41">
        <v>40</v>
      </c>
      <c r="B41" t="s">
        <v>475</v>
      </c>
      <c r="C41" t="s">
        <v>1037</v>
      </c>
      <c r="D41">
        <v>2010</v>
      </c>
      <c r="E41" t="s">
        <v>32</v>
      </c>
      <c r="F41" t="s">
        <v>481</v>
      </c>
      <c r="G41" t="s">
        <v>1202</v>
      </c>
      <c r="H41" t="s">
        <v>1062</v>
      </c>
      <c r="I41" t="s">
        <v>479</v>
      </c>
      <c r="J41" t="s">
        <v>1037</v>
      </c>
      <c r="K41" t="s">
        <v>1040</v>
      </c>
      <c r="L41" t="s">
        <v>1056</v>
      </c>
      <c r="M41" t="s">
        <v>1203</v>
      </c>
      <c r="N41" t="s">
        <v>1204</v>
      </c>
      <c r="O41" t="s">
        <v>1383</v>
      </c>
    </row>
    <row r="42" spans="1:15" ht="12.75" x14ac:dyDescent="0.2">
      <c r="A42">
        <v>41</v>
      </c>
      <c r="B42" t="s">
        <v>915</v>
      </c>
      <c r="C42" t="s">
        <v>1037</v>
      </c>
      <c r="D42">
        <v>1997</v>
      </c>
      <c r="E42" t="s">
        <v>538</v>
      </c>
      <c r="G42" t="s">
        <v>916</v>
      </c>
      <c r="H42" t="s">
        <v>1134</v>
      </c>
      <c r="I42" t="s">
        <v>918</v>
      </c>
      <c r="J42" t="s">
        <v>1039</v>
      </c>
      <c r="K42" t="s">
        <v>1040</v>
      </c>
      <c r="N42" t="s">
        <v>1135</v>
      </c>
    </row>
    <row r="43" spans="1:15" ht="12.75" x14ac:dyDescent="0.2">
      <c r="A43">
        <v>42</v>
      </c>
      <c r="B43" t="s">
        <v>358</v>
      </c>
      <c r="C43" t="s">
        <v>1037</v>
      </c>
      <c r="D43">
        <v>2002</v>
      </c>
      <c r="E43" t="s">
        <v>32</v>
      </c>
      <c r="F43" t="s">
        <v>362</v>
      </c>
      <c r="G43" t="s">
        <v>359</v>
      </c>
      <c r="H43" t="s">
        <v>1062</v>
      </c>
      <c r="I43">
        <v>1998</v>
      </c>
      <c r="J43" t="s">
        <v>1073</v>
      </c>
      <c r="K43" t="s">
        <v>1136</v>
      </c>
      <c r="N43" t="s">
        <v>1137</v>
      </c>
    </row>
    <row r="44" spans="1:15" ht="12.75" x14ac:dyDescent="0.2">
      <c r="A44">
        <v>43</v>
      </c>
      <c r="B44" t="s">
        <v>207</v>
      </c>
      <c r="C44" t="s">
        <v>1037</v>
      </c>
      <c r="D44">
        <v>2007</v>
      </c>
      <c r="E44" t="s">
        <v>32</v>
      </c>
      <c r="F44" t="s">
        <v>228</v>
      </c>
      <c r="G44" t="s">
        <v>222</v>
      </c>
      <c r="I44" t="s">
        <v>213</v>
      </c>
      <c r="J44" t="s">
        <v>1039</v>
      </c>
      <c r="N44" t="s">
        <v>1138</v>
      </c>
    </row>
    <row r="45" spans="1:15" ht="12.75" x14ac:dyDescent="0.2">
      <c r="A45">
        <v>44</v>
      </c>
      <c r="B45" t="s">
        <v>195</v>
      </c>
      <c r="C45" t="s">
        <v>1037</v>
      </c>
      <c r="D45">
        <v>1990</v>
      </c>
      <c r="E45" t="s">
        <v>32</v>
      </c>
      <c r="F45" t="s">
        <v>202</v>
      </c>
      <c r="G45" t="s">
        <v>196</v>
      </c>
      <c r="H45" t="s">
        <v>1139</v>
      </c>
      <c r="I45" t="s">
        <v>200</v>
      </c>
      <c r="J45" t="s">
        <v>1039</v>
      </c>
      <c r="K45" t="s">
        <v>1136</v>
      </c>
      <c r="N45" t="s">
        <v>1140</v>
      </c>
    </row>
    <row r="46" spans="1:15" ht="12.75" x14ac:dyDescent="0.2">
      <c r="A46">
        <v>45</v>
      </c>
      <c r="B46" t="s">
        <v>251</v>
      </c>
      <c r="C46" t="s">
        <v>1037</v>
      </c>
      <c r="D46">
        <v>1987</v>
      </c>
      <c r="E46" t="s">
        <v>32</v>
      </c>
      <c r="F46" t="s">
        <v>256</v>
      </c>
      <c r="G46" t="s">
        <v>252</v>
      </c>
      <c r="H46" t="s">
        <v>782</v>
      </c>
      <c r="I46" t="s">
        <v>255</v>
      </c>
      <c r="J46" t="s">
        <v>1073</v>
      </c>
      <c r="N46" t="s">
        <v>1141</v>
      </c>
    </row>
    <row r="47" spans="1:15" ht="12.75" x14ac:dyDescent="0.2">
      <c r="A47">
        <v>46</v>
      </c>
      <c r="B47" t="s">
        <v>487</v>
      </c>
      <c r="C47" t="s">
        <v>1037</v>
      </c>
      <c r="D47">
        <v>1996</v>
      </c>
      <c r="E47" t="s">
        <v>78</v>
      </c>
      <c r="F47" t="s">
        <v>493</v>
      </c>
      <c r="G47" t="s">
        <v>489</v>
      </c>
      <c r="I47">
        <v>1991</v>
      </c>
      <c r="J47" t="s">
        <v>1039</v>
      </c>
      <c r="N47"/>
    </row>
    <row r="48" spans="1:15" ht="12.75" x14ac:dyDescent="0.2">
      <c r="A48">
        <v>47</v>
      </c>
      <c r="B48" t="s">
        <v>779</v>
      </c>
      <c r="C48" t="s">
        <v>1037</v>
      </c>
      <c r="D48">
        <v>1991</v>
      </c>
      <c r="E48" t="s">
        <v>780</v>
      </c>
      <c r="F48" t="s">
        <v>785</v>
      </c>
      <c r="G48" t="s">
        <v>1142</v>
      </c>
      <c r="I48" t="s">
        <v>36</v>
      </c>
      <c r="J48" t="s">
        <v>1039</v>
      </c>
      <c r="N48" t="s">
        <v>1143</v>
      </c>
    </row>
    <row r="49" spans="1:15" ht="12.75" x14ac:dyDescent="0.2">
      <c r="A49">
        <v>48</v>
      </c>
      <c r="B49" t="s">
        <v>77</v>
      </c>
      <c r="C49" t="s">
        <v>1037</v>
      </c>
      <c r="D49">
        <v>2014</v>
      </c>
      <c r="E49" t="s">
        <v>78</v>
      </c>
      <c r="G49" t="s">
        <v>80</v>
      </c>
      <c r="H49" t="s">
        <v>1144</v>
      </c>
      <c r="J49" t="s">
        <v>1039</v>
      </c>
      <c r="N49" t="s">
        <v>1143</v>
      </c>
    </row>
    <row r="50" spans="1:15" ht="12.75" x14ac:dyDescent="0.2">
      <c r="A50">
        <v>49</v>
      </c>
      <c r="B50" t="s">
        <v>327</v>
      </c>
      <c r="C50" t="s">
        <v>1037</v>
      </c>
      <c r="D50">
        <v>2019</v>
      </c>
      <c r="E50" t="s">
        <v>32</v>
      </c>
      <c r="F50" t="s">
        <v>335</v>
      </c>
      <c r="G50" t="s">
        <v>329</v>
      </c>
      <c r="I50" t="s">
        <v>333</v>
      </c>
      <c r="J50" t="s">
        <v>1039</v>
      </c>
      <c r="N50" t="s">
        <v>1145</v>
      </c>
    </row>
    <row r="51" spans="1:15" ht="12.75" x14ac:dyDescent="0.2">
      <c r="A51">
        <v>50</v>
      </c>
      <c r="B51" t="s">
        <v>417</v>
      </c>
      <c r="C51" t="s">
        <v>1037</v>
      </c>
      <c r="D51">
        <v>2017</v>
      </c>
      <c r="E51" t="s">
        <v>32</v>
      </c>
      <c r="F51" t="s">
        <v>424</v>
      </c>
      <c r="G51" t="s">
        <v>419</v>
      </c>
      <c r="H51" t="s">
        <v>436</v>
      </c>
      <c r="I51" t="s">
        <v>422</v>
      </c>
      <c r="J51" t="s">
        <v>1533</v>
      </c>
      <c r="K51" t="s">
        <v>1040</v>
      </c>
      <c r="L51" t="s">
        <v>1181</v>
      </c>
      <c r="M51" t="s">
        <v>1182</v>
      </c>
      <c r="N51" t="s">
        <v>1575</v>
      </c>
    </row>
    <row r="52" spans="1:15" ht="12.75" x14ac:dyDescent="0.2">
      <c r="A52">
        <v>51</v>
      </c>
      <c r="B52" t="s">
        <v>924</v>
      </c>
      <c r="C52" t="s">
        <v>1037</v>
      </c>
      <c r="D52">
        <v>2020</v>
      </c>
      <c r="E52" t="s">
        <v>32</v>
      </c>
      <c r="F52" t="s">
        <v>931</v>
      </c>
      <c r="G52" t="s">
        <v>926</v>
      </c>
      <c r="I52" t="s">
        <v>929</v>
      </c>
      <c r="J52" t="s">
        <v>1039</v>
      </c>
      <c r="N52" t="s">
        <v>1153</v>
      </c>
    </row>
    <row r="53" spans="1:15" ht="12.75" x14ac:dyDescent="0.2">
      <c r="A53">
        <v>52</v>
      </c>
      <c r="B53" t="s">
        <v>891</v>
      </c>
      <c r="C53" t="s">
        <v>1037</v>
      </c>
      <c r="D53">
        <v>2010</v>
      </c>
      <c r="E53" t="s">
        <v>32</v>
      </c>
      <c r="F53" t="s">
        <v>897</v>
      </c>
      <c r="G53" t="s">
        <v>892</v>
      </c>
      <c r="I53" t="s">
        <v>895</v>
      </c>
      <c r="J53" t="s">
        <v>1039</v>
      </c>
      <c r="M53" t="s">
        <v>1154</v>
      </c>
      <c r="N53" t="s">
        <v>1155</v>
      </c>
    </row>
    <row r="54" spans="1:15" ht="12.75" x14ac:dyDescent="0.2">
      <c r="A54">
        <v>53</v>
      </c>
      <c r="B54" t="s">
        <v>867</v>
      </c>
      <c r="C54" t="s">
        <v>1037</v>
      </c>
      <c r="D54">
        <v>2020</v>
      </c>
      <c r="E54" t="s">
        <v>32</v>
      </c>
      <c r="F54" t="s">
        <v>874</v>
      </c>
      <c r="G54" t="s">
        <v>868</v>
      </c>
      <c r="I54" t="s">
        <v>872</v>
      </c>
      <c r="J54" t="s">
        <v>1039</v>
      </c>
      <c r="N54" t="s">
        <v>1156</v>
      </c>
    </row>
    <row r="55" spans="1:15" ht="12.75" x14ac:dyDescent="0.2">
      <c r="A55">
        <v>54</v>
      </c>
      <c r="B55" t="s">
        <v>651</v>
      </c>
      <c r="C55" t="s">
        <v>1037</v>
      </c>
      <c r="D55">
        <v>2017</v>
      </c>
      <c r="E55" t="s">
        <v>32</v>
      </c>
      <c r="F55" t="s">
        <v>658</v>
      </c>
      <c r="G55" t="s">
        <v>652</v>
      </c>
      <c r="H55" t="s">
        <v>436</v>
      </c>
      <c r="I55" t="s">
        <v>745</v>
      </c>
      <c r="J55" t="s">
        <v>1039</v>
      </c>
      <c r="K55" t="s">
        <v>1040</v>
      </c>
      <c r="L55" t="s">
        <v>1232</v>
      </c>
      <c r="M55" t="s">
        <v>1233</v>
      </c>
      <c r="N55" t="s">
        <v>1576</v>
      </c>
      <c r="O55" t="s">
        <v>1383</v>
      </c>
    </row>
    <row r="56" spans="1:15" ht="12.75" x14ac:dyDescent="0.2">
      <c r="A56">
        <v>55</v>
      </c>
      <c r="B56" t="s">
        <v>801</v>
      </c>
      <c r="C56" t="s">
        <v>1037</v>
      </c>
      <c r="D56">
        <v>2013</v>
      </c>
      <c r="E56" t="s">
        <v>32</v>
      </c>
      <c r="F56" t="s">
        <v>805</v>
      </c>
      <c r="G56" t="s">
        <v>802</v>
      </c>
      <c r="I56" t="s">
        <v>803</v>
      </c>
      <c r="J56" t="s">
        <v>1039</v>
      </c>
      <c r="N56" t="s">
        <v>1162</v>
      </c>
    </row>
    <row r="57" spans="1:15" ht="12.75" x14ac:dyDescent="0.2">
      <c r="A57">
        <v>56</v>
      </c>
      <c r="B57" t="s">
        <v>139</v>
      </c>
      <c r="C57" t="s">
        <v>1037</v>
      </c>
      <c r="D57">
        <v>2019</v>
      </c>
      <c r="E57" t="s">
        <v>32</v>
      </c>
      <c r="F57" t="s">
        <v>145</v>
      </c>
      <c r="H57" t="s">
        <v>1078</v>
      </c>
      <c r="I57" t="s">
        <v>143</v>
      </c>
      <c r="J57" t="s">
        <v>1533</v>
      </c>
      <c r="K57" t="s">
        <v>1040</v>
      </c>
      <c r="L57" t="s">
        <v>1079</v>
      </c>
      <c r="M57" t="s">
        <v>1080</v>
      </c>
      <c r="N57" t="s">
        <v>1534</v>
      </c>
      <c r="O57" t="s">
        <v>1383</v>
      </c>
    </row>
    <row r="58" spans="1:15" ht="12.75" x14ac:dyDescent="0.2">
      <c r="A58">
        <v>57</v>
      </c>
      <c r="B58" t="s">
        <v>714</v>
      </c>
      <c r="C58" t="s">
        <v>1037</v>
      </c>
      <c r="D58">
        <v>2015</v>
      </c>
      <c r="E58" t="s">
        <v>32</v>
      </c>
      <c r="F58" t="s">
        <v>721</v>
      </c>
      <c r="G58" t="s">
        <v>715</v>
      </c>
      <c r="I58" t="s">
        <v>719</v>
      </c>
      <c r="J58" t="s">
        <v>1039</v>
      </c>
      <c r="N58" t="s">
        <v>1165</v>
      </c>
    </row>
    <row r="59" spans="1:15" ht="12.75" x14ac:dyDescent="0.2">
      <c r="A59">
        <v>58</v>
      </c>
      <c r="B59" t="s">
        <v>688</v>
      </c>
      <c r="C59" t="s">
        <v>1037</v>
      </c>
      <c r="D59">
        <v>2017</v>
      </c>
      <c r="E59" t="s">
        <v>32</v>
      </c>
      <c r="F59" t="s">
        <v>694</v>
      </c>
      <c r="G59" t="s">
        <v>689</v>
      </c>
      <c r="H59" t="s">
        <v>1166</v>
      </c>
      <c r="I59" t="s">
        <v>692</v>
      </c>
      <c r="J59" t="s">
        <v>1056</v>
      </c>
      <c r="K59" t="s">
        <v>1040</v>
      </c>
      <c r="L59" t="s">
        <v>1065</v>
      </c>
      <c r="M59" t="s">
        <v>1167</v>
      </c>
      <c r="N59" t="s">
        <v>1168</v>
      </c>
    </row>
    <row r="60" spans="1:15" ht="12.75" x14ac:dyDescent="0.2">
      <c r="A60">
        <v>59</v>
      </c>
      <c r="B60" t="s">
        <v>417</v>
      </c>
      <c r="C60" t="s">
        <v>1037</v>
      </c>
      <c r="D60">
        <v>2013</v>
      </c>
      <c r="E60" t="s">
        <v>32</v>
      </c>
      <c r="F60" t="s">
        <v>439</v>
      </c>
      <c r="G60" t="s">
        <v>434</v>
      </c>
      <c r="I60" t="s">
        <v>437</v>
      </c>
      <c r="J60" t="s">
        <v>1039</v>
      </c>
      <c r="N60" t="s">
        <v>1169</v>
      </c>
    </row>
    <row r="61" spans="1:15" ht="12.75" x14ac:dyDescent="0.2">
      <c r="A61">
        <v>60</v>
      </c>
      <c r="B61" t="s">
        <v>327</v>
      </c>
      <c r="C61" t="s">
        <v>1037</v>
      </c>
      <c r="D61">
        <v>2013</v>
      </c>
      <c r="E61" t="s">
        <v>32</v>
      </c>
      <c r="F61" t="s">
        <v>348</v>
      </c>
      <c r="G61" t="s">
        <v>343</v>
      </c>
      <c r="H61" t="s">
        <v>1062</v>
      </c>
      <c r="I61" t="s">
        <v>1170</v>
      </c>
      <c r="J61" t="s">
        <v>1056</v>
      </c>
      <c r="K61" t="s">
        <v>1150</v>
      </c>
      <c r="M61" t="s">
        <v>1171</v>
      </c>
      <c r="N61" t="s">
        <v>1172</v>
      </c>
    </row>
    <row r="62" spans="1:15" ht="12.75" x14ac:dyDescent="0.2">
      <c r="A62">
        <v>61</v>
      </c>
      <c r="B62" t="s">
        <v>962</v>
      </c>
      <c r="C62" t="s">
        <v>1037</v>
      </c>
      <c r="D62">
        <v>2007</v>
      </c>
      <c r="E62" t="s">
        <v>32</v>
      </c>
      <c r="F62" t="s">
        <v>968</v>
      </c>
      <c r="G62" t="s">
        <v>963</v>
      </c>
      <c r="I62" t="s">
        <v>966</v>
      </c>
      <c r="J62" t="s">
        <v>1073</v>
      </c>
      <c r="M62" t="s">
        <v>1074</v>
      </c>
      <c r="N62" t="s">
        <v>1173</v>
      </c>
    </row>
    <row r="63" spans="1:15" ht="12.75" x14ac:dyDescent="0.2">
      <c r="A63">
        <v>62</v>
      </c>
      <c r="B63" t="s">
        <v>638</v>
      </c>
      <c r="C63" t="s">
        <v>1037</v>
      </c>
      <c r="D63">
        <v>2017</v>
      </c>
      <c r="E63" t="s">
        <v>32</v>
      </c>
      <c r="F63" t="s">
        <v>645</v>
      </c>
      <c r="G63" t="s">
        <v>640</v>
      </c>
      <c r="I63" t="s">
        <v>643</v>
      </c>
      <c r="J63" t="s">
        <v>1039</v>
      </c>
      <c r="N63"/>
    </row>
    <row r="64" spans="1:15" ht="12.75" x14ac:dyDescent="0.2">
      <c r="A64">
        <v>63</v>
      </c>
      <c r="B64" t="s">
        <v>446</v>
      </c>
      <c r="C64" t="s">
        <v>1037</v>
      </c>
      <c r="D64">
        <v>2019</v>
      </c>
      <c r="E64" t="s">
        <v>32</v>
      </c>
      <c r="F64" t="s">
        <v>452</v>
      </c>
      <c r="G64" t="s">
        <v>447</v>
      </c>
      <c r="H64" t="s">
        <v>1062</v>
      </c>
      <c r="I64" t="s">
        <v>450</v>
      </c>
      <c r="J64" t="s">
        <v>1056</v>
      </c>
      <c r="K64" t="s">
        <v>1040</v>
      </c>
      <c r="L64" t="s">
        <v>1174</v>
      </c>
      <c r="M64" t="s">
        <v>1074</v>
      </c>
      <c r="N64" t="s">
        <v>1175</v>
      </c>
    </row>
    <row r="65" spans="1:15" ht="12.75" x14ac:dyDescent="0.2">
      <c r="A65">
        <v>64</v>
      </c>
      <c r="B65" t="s">
        <v>951</v>
      </c>
      <c r="C65" t="s">
        <v>1037</v>
      </c>
      <c r="D65">
        <v>2021</v>
      </c>
      <c r="E65" t="s">
        <v>32</v>
      </c>
      <c r="F65" t="s">
        <v>956</v>
      </c>
      <c r="G65" t="s">
        <v>952</v>
      </c>
      <c r="H65" t="s">
        <v>782</v>
      </c>
      <c r="I65" t="s">
        <v>954</v>
      </c>
      <c r="J65" t="s">
        <v>1037</v>
      </c>
      <c r="K65" t="s">
        <v>1040</v>
      </c>
      <c r="L65" t="s">
        <v>1314</v>
      </c>
      <c r="M65" t="s">
        <v>1315</v>
      </c>
      <c r="N65"/>
      <c r="O65" t="s">
        <v>1383</v>
      </c>
    </row>
    <row r="66" spans="1:15" ht="12.75" x14ac:dyDescent="0.2">
      <c r="A66">
        <v>65</v>
      </c>
      <c r="B66" t="s">
        <v>509</v>
      </c>
      <c r="C66" t="s">
        <v>1037</v>
      </c>
      <c r="D66">
        <v>2012</v>
      </c>
      <c r="E66" t="s">
        <v>32</v>
      </c>
      <c r="F66" t="s">
        <v>516</v>
      </c>
      <c r="G66" t="s">
        <v>510</v>
      </c>
      <c r="I66" t="s">
        <v>514</v>
      </c>
      <c r="J66" t="s">
        <v>1039</v>
      </c>
      <c r="M66" t="s">
        <v>1179</v>
      </c>
      <c r="N66" t="s">
        <v>1180</v>
      </c>
    </row>
    <row r="67" spans="1:15" ht="12.75" x14ac:dyDescent="0.2">
      <c r="A67">
        <v>66</v>
      </c>
      <c r="B67" t="s">
        <v>369</v>
      </c>
      <c r="C67" t="s">
        <v>1037</v>
      </c>
      <c r="D67">
        <v>2001</v>
      </c>
      <c r="E67" t="s">
        <v>32</v>
      </c>
      <c r="F67" t="s">
        <v>373</v>
      </c>
      <c r="G67" t="s">
        <v>370</v>
      </c>
      <c r="I67">
        <v>1998</v>
      </c>
      <c r="J67" t="s">
        <v>1039</v>
      </c>
      <c r="N67" t="s">
        <v>1169</v>
      </c>
    </row>
    <row r="68" spans="1:15" ht="12.75" x14ac:dyDescent="0.2">
      <c r="A68">
        <v>67</v>
      </c>
      <c r="B68" t="s">
        <v>277</v>
      </c>
      <c r="C68" t="s">
        <v>1037</v>
      </c>
      <c r="D68">
        <v>2007</v>
      </c>
      <c r="E68" t="s">
        <v>32</v>
      </c>
      <c r="F68" t="s">
        <v>283</v>
      </c>
      <c r="G68" t="s">
        <v>278</v>
      </c>
      <c r="H68" t="s">
        <v>1129</v>
      </c>
      <c r="I68" t="s">
        <v>1130</v>
      </c>
      <c r="J68" t="s">
        <v>1037</v>
      </c>
      <c r="K68" t="s">
        <v>1040</v>
      </c>
      <c r="L68" t="s">
        <v>1131</v>
      </c>
      <c r="M68" t="s">
        <v>1132</v>
      </c>
      <c r="N68" t="s">
        <v>1133</v>
      </c>
      <c r="O68" t="s">
        <v>1422</v>
      </c>
    </row>
    <row r="69" spans="1:15" ht="12.75" x14ac:dyDescent="0.2">
      <c r="A69">
        <v>68</v>
      </c>
      <c r="B69" t="s">
        <v>1003</v>
      </c>
      <c r="C69" t="s">
        <v>1037</v>
      </c>
      <c r="D69">
        <v>2020</v>
      </c>
      <c r="E69" t="s">
        <v>32</v>
      </c>
      <c r="F69" t="s">
        <v>1008</v>
      </c>
      <c r="G69" t="s">
        <v>1004</v>
      </c>
      <c r="I69" t="s">
        <v>36</v>
      </c>
      <c r="J69" t="s">
        <v>1039</v>
      </c>
      <c r="N69" t="s">
        <v>1183</v>
      </c>
    </row>
    <row r="70" spans="1:15" ht="12.75" x14ac:dyDescent="0.2">
      <c r="A70">
        <v>69</v>
      </c>
      <c r="B70" t="s">
        <v>609</v>
      </c>
      <c r="C70" t="s">
        <v>1037</v>
      </c>
      <c r="D70">
        <v>2007</v>
      </c>
      <c r="E70" t="s">
        <v>538</v>
      </c>
      <c r="F70" t="s">
        <v>616</v>
      </c>
      <c r="G70" t="s">
        <v>610</v>
      </c>
      <c r="I70" t="s">
        <v>614</v>
      </c>
      <c r="J70" t="s">
        <v>1039</v>
      </c>
      <c r="N70" t="s">
        <v>1184</v>
      </c>
    </row>
    <row r="71" spans="1:15" ht="12.75" x14ac:dyDescent="0.2">
      <c r="A71">
        <v>70</v>
      </c>
      <c r="B71" t="s">
        <v>790</v>
      </c>
      <c r="C71" t="s">
        <v>1037</v>
      </c>
      <c r="D71">
        <v>2015</v>
      </c>
      <c r="E71" t="s">
        <v>538</v>
      </c>
      <c r="F71" t="s">
        <v>796</v>
      </c>
      <c r="G71" t="s">
        <v>791</v>
      </c>
      <c r="I71" t="s">
        <v>795</v>
      </c>
      <c r="J71" t="s">
        <v>1039</v>
      </c>
      <c r="N71"/>
    </row>
    <row r="72" spans="1:15" ht="12.75" x14ac:dyDescent="0.2">
      <c r="A72">
        <v>71</v>
      </c>
      <c r="B72" t="s">
        <v>462</v>
      </c>
      <c r="C72" t="s">
        <v>1037</v>
      </c>
      <c r="D72">
        <v>2000</v>
      </c>
      <c r="E72" t="s">
        <v>78</v>
      </c>
      <c r="F72" t="s">
        <v>470</v>
      </c>
      <c r="G72" t="s">
        <v>463</v>
      </c>
      <c r="H72" t="s">
        <v>1191</v>
      </c>
      <c r="I72" t="s">
        <v>468</v>
      </c>
      <c r="J72" t="s">
        <v>1037</v>
      </c>
      <c r="K72" t="s">
        <v>1040</v>
      </c>
      <c r="L72" t="s">
        <v>1192</v>
      </c>
      <c r="M72" t="s">
        <v>1193</v>
      </c>
      <c r="N72"/>
      <c r="O72" t="s">
        <v>1383</v>
      </c>
    </row>
    <row r="73" spans="1:15" ht="12.75" x14ac:dyDescent="0.2">
      <c r="A73">
        <v>72</v>
      </c>
      <c r="B73" t="s">
        <v>677</v>
      </c>
      <c r="C73" t="s">
        <v>1037</v>
      </c>
      <c r="D73">
        <v>2015</v>
      </c>
      <c r="E73" t="s">
        <v>538</v>
      </c>
      <c r="F73" t="s">
        <v>684</v>
      </c>
      <c r="G73" t="s">
        <v>678</v>
      </c>
      <c r="H73" t="s">
        <v>1225</v>
      </c>
      <c r="I73" t="s">
        <v>682</v>
      </c>
      <c r="J73" t="s">
        <v>1037</v>
      </c>
      <c r="K73" t="s">
        <v>1249</v>
      </c>
      <c r="L73" t="s">
        <v>1250</v>
      </c>
      <c r="M73" t="s">
        <v>1251</v>
      </c>
      <c r="N73"/>
      <c r="O73" t="s">
        <v>1383</v>
      </c>
    </row>
    <row r="74" spans="1:15" ht="12.75" x14ac:dyDescent="0.2">
      <c r="A74">
        <v>73</v>
      </c>
      <c r="B74" t="s">
        <v>1194</v>
      </c>
      <c r="C74" t="s">
        <v>1037</v>
      </c>
      <c r="D74">
        <v>2019</v>
      </c>
      <c r="E74" t="s">
        <v>538</v>
      </c>
      <c r="F74" t="s">
        <v>604</v>
      </c>
      <c r="G74" t="s">
        <v>600</v>
      </c>
      <c r="H74" t="s">
        <v>1129</v>
      </c>
      <c r="I74" t="s">
        <v>602</v>
      </c>
      <c r="J74" t="s">
        <v>1056</v>
      </c>
      <c r="K74" t="s">
        <v>1040</v>
      </c>
      <c r="L74" t="s">
        <v>1195</v>
      </c>
      <c r="M74" t="s">
        <v>1196</v>
      </c>
      <c r="N74" t="s">
        <v>1197</v>
      </c>
    </row>
    <row r="75" spans="1:15" ht="12.75" x14ac:dyDescent="0.2">
      <c r="A75">
        <v>74</v>
      </c>
      <c r="B75" t="s">
        <v>978</v>
      </c>
      <c r="C75" t="s">
        <v>1037</v>
      </c>
      <c r="D75">
        <v>2015</v>
      </c>
      <c r="E75" t="s">
        <v>32</v>
      </c>
      <c r="F75" t="s">
        <v>981</v>
      </c>
      <c r="G75" t="s">
        <v>979</v>
      </c>
      <c r="I75">
        <v>2012</v>
      </c>
      <c r="J75" t="s">
        <v>1039</v>
      </c>
      <c r="N75"/>
    </row>
    <row r="76" spans="1:15" ht="12.75" x14ac:dyDescent="0.2">
      <c r="A76">
        <v>75</v>
      </c>
      <c r="B76" t="s">
        <v>768</v>
      </c>
      <c r="C76" t="s">
        <v>1037</v>
      </c>
      <c r="D76">
        <v>2010</v>
      </c>
      <c r="E76" t="s">
        <v>538</v>
      </c>
      <c r="F76" t="s">
        <v>773</v>
      </c>
      <c r="G76" t="s">
        <v>769</v>
      </c>
      <c r="I76" t="s">
        <v>771</v>
      </c>
      <c r="J76" t="s">
        <v>1039</v>
      </c>
      <c r="N76" t="s">
        <v>1198</v>
      </c>
    </row>
    <row r="77" spans="1:15" ht="12.75" x14ac:dyDescent="0.2">
      <c r="A77">
        <v>77</v>
      </c>
      <c r="B77" t="s">
        <v>573</v>
      </c>
      <c r="C77" t="s">
        <v>1037</v>
      </c>
      <c r="D77">
        <v>2019</v>
      </c>
      <c r="E77" t="s">
        <v>32</v>
      </c>
      <c r="F77" t="s">
        <v>590</v>
      </c>
      <c r="G77" t="s">
        <v>585</v>
      </c>
      <c r="I77" t="s">
        <v>588</v>
      </c>
      <c r="J77" t="s">
        <v>1039</v>
      </c>
      <c r="N77" t="s">
        <v>1153</v>
      </c>
    </row>
    <row r="78" spans="1:15" ht="12.75" x14ac:dyDescent="0.2">
      <c r="A78">
        <v>78</v>
      </c>
      <c r="B78" t="s">
        <v>181</v>
      </c>
      <c r="C78" t="s">
        <v>1039</v>
      </c>
      <c r="D78">
        <v>1995</v>
      </c>
      <c r="E78" t="s">
        <v>32</v>
      </c>
      <c r="F78" t="s">
        <v>1199</v>
      </c>
      <c r="G78" t="s">
        <v>1200</v>
      </c>
      <c r="H78" t="s">
        <v>1129</v>
      </c>
      <c r="J78" t="s">
        <v>1073</v>
      </c>
      <c r="K78" t="s">
        <v>1040</v>
      </c>
      <c r="N78" t="s">
        <v>1201</v>
      </c>
    </row>
    <row r="79" spans="1:15" ht="12.75" x14ac:dyDescent="0.2">
      <c r="A79">
        <v>79</v>
      </c>
      <c r="B79" t="s">
        <v>1303</v>
      </c>
      <c r="C79" t="s">
        <v>1039</v>
      </c>
      <c r="D79">
        <v>1997</v>
      </c>
      <c r="E79" t="s">
        <v>32</v>
      </c>
      <c r="F79" t="s">
        <v>1304</v>
      </c>
      <c r="G79" t="s">
        <v>1305</v>
      </c>
      <c r="H79" t="s">
        <v>1129</v>
      </c>
      <c r="I79" t="s">
        <v>1306</v>
      </c>
      <c r="J79" t="s">
        <v>1037</v>
      </c>
      <c r="K79" t="s">
        <v>1040</v>
      </c>
      <c r="M79" t="s">
        <v>1080</v>
      </c>
      <c r="N79"/>
      <c r="O79" t="s">
        <v>1383</v>
      </c>
    </row>
    <row r="80" spans="1:15" ht="12.75" x14ac:dyDescent="0.2">
      <c r="A80">
        <v>80</v>
      </c>
      <c r="B80" t="s">
        <v>1244</v>
      </c>
      <c r="C80" t="s">
        <v>1039</v>
      </c>
      <c r="D80">
        <v>1998</v>
      </c>
      <c r="E80" t="s">
        <v>32</v>
      </c>
      <c r="F80" t="s">
        <v>1245</v>
      </c>
      <c r="G80" t="s">
        <v>1246</v>
      </c>
      <c r="H80" t="s">
        <v>800</v>
      </c>
      <c r="I80" t="s">
        <v>1247</v>
      </c>
      <c r="J80" t="s">
        <v>1037</v>
      </c>
      <c r="K80" t="s">
        <v>1040</v>
      </c>
      <c r="M80" t="s">
        <v>1074</v>
      </c>
      <c r="N80" t="s">
        <v>1248</v>
      </c>
      <c r="O80" t="s">
        <v>1383</v>
      </c>
    </row>
    <row r="81" spans="1:15" ht="12.75" x14ac:dyDescent="0.2">
      <c r="A81">
        <v>81</v>
      </c>
      <c r="B81" t="s">
        <v>1211</v>
      </c>
      <c r="C81" t="s">
        <v>1039</v>
      </c>
      <c r="D81">
        <v>2000</v>
      </c>
      <c r="E81" t="s">
        <v>32</v>
      </c>
      <c r="F81" t="s">
        <v>1212</v>
      </c>
      <c r="G81" t="s">
        <v>1213</v>
      </c>
      <c r="H81" t="s">
        <v>1214</v>
      </c>
      <c r="I81" t="s">
        <v>1215</v>
      </c>
      <c r="J81" t="s">
        <v>1039</v>
      </c>
      <c r="K81" t="s">
        <v>1040</v>
      </c>
      <c r="N81"/>
    </row>
    <row r="82" spans="1:15" ht="12.75" x14ac:dyDescent="0.2">
      <c r="A82">
        <v>82</v>
      </c>
      <c r="B82" t="s">
        <v>1234</v>
      </c>
      <c r="C82" t="s">
        <v>1039</v>
      </c>
      <c r="D82">
        <v>2002</v>
      </c>
      <c r="E82" t="s">
        <v>32</v>
      </c>
      <c r="F82" t="s">
        <v>1235</v>
      </c>
      <c r="G82" t="s">
        <v>1236</v>
      </c>
      <c r="H82" t="s">
        <v>800</v>
      </c>
      <c r="I82" t="s">
        <v>1237</v>
      </c>
      <c r="J82" t="s">
        <v>1037</v>
      </c>
      <c r="K82" t="s">
        <v>1040</v>
      </c>
      <c r="M82" t="s">
        <v>1080</v>
      </c>
      <c r="N82" t="s">
        <v>1238</v>
      </c>
      <c r="O82" t="s">
        <v>1383</v>
      </c>
    </row>
    <row r="83" spans="1:15" ht="12.75" x14ac:dyDescent="0.2">
      <c r="A83">
        <v>90</v>
      </c>
      <c r="B83" t="s">
        <v>1252</v>
      </c>
      <c r="C83" t="s">
        <v>1039</v>
      </c>
      <c r="D83">
        <v>2003</v>
      </c>
      <c r="E83" t="s">
        <v>32</v>
      </c>
      <c r="F83" t="s">
        <v>1258</v>
      </c>
      <c r="G83" t="s">
        <v>1259</v>
      </c>
      <c r="H83" t="s">
        <v>1129</v>
      </c>
      <c r="I83" t="s">
        <v>1260</v>
      </c>
      <c r="J83" t="s">
        <v>1037</v>
      </c>
      <c r="K83" t="s">
        <v>1040</v>
      </c>
      <c r="L83" t="s">
        <v>1261</v>
      </c>
      <c r="M83" t="s">
        <v>1221</v>
      </c>
      <c r="N83"/>
      <c r="O83" t="s">
        <v>1514</v>
      </c>
    </row>
    <row r="84" spans="1:15" ht="12.75" x14ac:dyDescent="0.2">
      <c r="A84">
        <v>83</v>
      </c>
      <c r="B84" t="s">
        <v>1222</v>
      </c>
      <c r="C84" t="s">
        <v>1039</v>
      </c>
      <c r="D84">
        <v>2012</v>
      </c>
      <c r="E84" t="s">
        <v>32</v>
      </c>
      <c r="F84" t="s">
        <v>1223</v>
      </c>
      <c r="G84" t="s">
        <v>1224</v>
      </c>
      <c r="H84" t="s">
        <v>1225</v>
      </c>
      <c r="I84" t="s">
        <v>1226</v>
      </c>
      <c r="J84" t="s">
        <v>1037</v>
      </c>
      <c r="K84" t="s">
        <v>1040</v>
      </c>
      <c r="M84" t="s">
        <v>1080</v>
      </c>
      <c r="N84"/>
      <c r="O84" t="s">
        <v>1383</v>
      </c>
    </row>
    <row r="85" spans="1:15" ht="12.75" x14ac:dyDescent="0.2">
      <c r="A85">
        <v>84</v>
      </c>
      <c r="B85" t="s">
        <v>1227</v>
      </c>
      <c r="C85" t="s">
        <v>1039</v>
      </c>
      <c r="D85">
        <v>2003</v>
      </c>
      <c r="E85" t="s">
        <v>78</v>
      </c>
      <c r="G85" t="s">
        <v>1228</v>
      </c>
      <c r="J85" t="s">
        <v>1039</v>
      </c>
      <c r="N85"/>
    </row>
    <row r="86" spans="1:15" ht="12.75" x14ac:dyDescent="0.2">
      <c r="A86">
        <v>85</v>
      </c>
      <c r="B86" t="s">
        <v>1176</v>
      </c>
      <c r="C86" t="s">
        <v>1039</v>
      </c>
      <c r="D86">
        <v>2009</v>
      </c>
      <c r="E86" t="s">
        <v>78</v>
      </c>
      <c r="G86" t="s">
        <v>1177</v>
      </c>
      <c r="J86" t="s">
        <v>1037</v>
      </c>
      <c r="K86" t="s">
        <v>1178</v>
      </c>
      <c r="M86" t="s">
        <v>1080</v>
      </c>
      <c r="N86"/>
      <c r="O86" t="s">
        <v>1551</v>
      </c>
    </row>
    <row r="87" spans="1:15" ht="12.75" x14ac:dyDescent="0.2">
      <c r="A87">
        <v>86</v>
      </c>
      <c r="B87" t="s">
        <v>1252</v>
      </c>
      <c r="C87" t="s">
        <v>1039</v>
      </c>
      <c r="D87">
        <v>2019</v>
      </c>
      <c r="E87" t="s">
        <v>78</v>
      </c>
      <c r="F87" t="s">
        <v>1253</v>
      </c>
      <c r="G87" t="s">
        <v>1254</v>
      </c>
      <c r="H87" t="s">
        <v>1255</v>
      </c>
      <c r="I87" t="s">
        <v>872</v>
      </c>
      <c r="J87" t="s">
        <v>1037</v>
      </c>
      <c r="K87" t="s">
        <v>1040</v>
      </c>
      <c r="L87" t="s">
        <v>1256</v>
      </c>
      <c r="M87" t="s">
        <v>1080</v>
      </c>
      <c r="N87" t="s">
        <v>1257</v>
      </c>
      <c r="O87" t="s">
        <v>1383</v>
      </c>
    </row>
    <row r="88" spans="1:15" ht="12.75" x14ac:dyDescent="0.2">
      <c r="A88">
        <v>87</v>
      </c>
      <c r="B88" t="s">
        <v>1216</v>
      </c>
      <c r="C88" t="s">
        <v>1039</v>
      </c>
      <c r="D88">
        <v>2013</v>
      </c>
      <c r="E88" t="s">
        <v>32</v>
      </c>
      <c r="F88" t="s">
        <v>1217</v>
      </c>
      <c r="G88" t="s">
        <v>1218</v>
      </c>
      <c r="H88" t="s">
        <v>1129</v>
      </c>
      <c r="I88" t="s">
        <v>1219</v>
      </c>
      <c r="J88" t="s">
        <v>1037</v>
      </c>
      <c r="K88" t="s">
        <v>1040</v>
      </c>
      <c r="L88" t="s">
        <v>1220</v>
      </c>
      <c r="M88" t="s">
        <v>1221</v>
      </c>
      <c r="N88"/>
      <c r="O88" t="s">
        <v>1383</v>
      </c>
    </row>
    <row r="89" spans="1:15" ht="12.75" x14ac:dyDescent="0.2">
      <c r="A89">
        <v>91</v>
      </c>
      <c r="B89" t="s">
        <v>1089</v>
      </c>
      <c r="C89" t="s">
        <v>1039</v>
      </c>
      <c r="D89">
        <v>2007</v>
      </c>
      <c r="E89" t="s">
        <v>32</v>
      </c>
      <c r="F89" t="s">
        <v>1090</v>
      </c>
      <c r="G89" t="s">
        <v>1091</v>
      </c>
      <c r="H89" t="s">
        <v>436</v>
      </c>
      <c r="I89" t="s">
        <v>1092</v>
      </c>
      <c r="J89" t="s">
        <v>1037</v>
      </c>
      <c r="K89" t="s">
        <v>1040</v>
      </c>
      <c r="L89" t="s">
        <v>1093</v>
      </c>
      <c r="M89" t="s">
        <v>1094</v>
      </c>
      <c r="N89"/>
      <c r="O89" t="s">
        <v>1383</v>
      </c>
    </row>
    <row r="90" spans="1:15" ht="12.75" x14ac:dyDescent="0.2">
      <c r="A90">
        <v>92</v>
      </c>
      <c r="B90" t="s">
        <v>1272</v>
      </c>
      <c r="C90" t="s">
        <v>1039</v>
      </c>
      <c r="D90">
        <v>1998</v>
      </c>
      <c r="E90" t="s">
        <v>32</v>
      </c>
      <c r="F90" t="s">
        <v>1273</v>
      </c>
      <c r="G90" t="s">
        <v>1274</v>
      </c>
      <c r="H90" t="s">
        <v>1255</v>
      </c>
      <c r="I90" t="s">
        <v>1275</v>
      </c>
      <c r="J90" t="s">
        <v>1037</v>
      </c>
      <c r="K90" t="s">
        <v>1040</v>
      </c>
      <c r="L90" t="s">
        <v>1276</v>
      </c>
      <c r="M90" t="s">
        <v>1152</v>
      </c>
      <c r="N90"/>
      <c r="O90" t="s">
        <v>1383</v>
      </c>
    </row>
    <row r="91" spans="1:15" ht="12.75" x14ac:dyDescent="0.2">
      <c r="A91">
        <v>93</v>
      </c>
      <c r="B91" t="s">
        <v>1016</v>
      </c>
      <c r="C91" t="s">
        <v>1039</v>
      </c>
      <c r="D91">
        <v>2005</v>
      </c>
      <c r="E91" t="s">
        <v>32</v>
      </c>
      <c r="F91" t="s">
        <v>1332</v>
      </c>
      <c r="G91" t="s">
        <v>1333</v>
      </c>
      <c r="H91" t="s">
        <v>1062</v>
      </c>
      <c r="I91" t="s">
        <v>1334</v>
      </c>
      <c r="J91" t="s">
        <v>1037</v>
      </c>
      <c r="K91" t="s">
        <v>1040</v>
      </c>
      <c r="L91" t="s">
        <v>1065</v>
      </c>
      <c r="M91" t="s">
        <v>1152</v>
      </c>
      <c r="N91"/>
      <c r="O91" t="s">
        <v>1383</v>
      </c>
    </row>
    <row r="92" spans="1:15" ht="12.75" x14ac:dyDescent="0.2">
      <c r="A92">
        <v>94</v>
      </c>
      <c r="B92" t="s">
        <v>1146</v>
      </c>
      <c r="C92" t="s">
        <v>1039</v>
      </c>
      <c r="D92">
        <v>2012</v>
      </c>
      <c r="E92" t="s">
        <v>32</v>
      </c>
      <c r="F92" t="s">
        <v>1147</v>
      </c>
      <c r="G92" t="s">
        <v>1148</v>
      </c>
      <c r="H92" t="s">
        <v>1129</v>
      </c>
      <c r="I92" t="s">
        <v>1149</v>
      </c>
      <c r="J92" t="s">
        <v>1037</v>
      </c>
      <c r="K92" t="s">
        <v>1150</v>
      </c>
      <c r="L92" t="s">
        <v>1151</v>
      </c>
      <c r="M92" t="s">
        <v>1152</v>
      </c>
      <c r="N92" t="s">
        <v>1419</v>
      </c>
      <c r="O92" t="s">
        <v>1552</v>
      </c>
    </row>
    <row r="93" spans="1:15" ht="12.75" x14ac:dyDescent="0.2">
      <c r="A93">
        <v>95</v>
      </c>
      <c r="B93" t="s">
        <v>1016</v>
      </c>
      <c r="C93" t="s">
        <v>1039</v>
      </c>
      <c r="D93">
        <v>2010</v>
      </c>
      <c r="E93" t="s">
        <v>32</v>
      </c>
      <c r="F93" t="s">
        <v>1335</v>
      </c>
      <c r="G93" t="s">
        <v>1336</v>
      </c>
      <c r="H93" t="s">
        <v>1062</v>
      </c>
      <c r="I93" t="s">
        <v>1022</v>
      </c>
      <c r="J93" t="s">
        <v>1037</v>
      </c>
      <c r="K93" t="s">
        <v>1337</v>
      </c>
      <c r="L93" t="s">
        <v>1065</v>
      </c>
      <c r="M93" t="s">
        <v>1338</v>
      </c>
      <c r="N93" t="s">
        <v>1339</v>
      </c>
      <c r="O93" t="s">
        <v>1497</v>
      </c>
    </row>
    <row r="94" spans="1:15" ht="12.75" x14ac:dyDescent="0.2">
      <c r="A94">
        <v>96</v>
      </c>
      <c r="B94" t="s">
        <v>1262</v>
      </c>
      <c r="C94" t="s">
        <v>1039</v>
      </c>
      <c r="D94">
        <v>2011</v>
      </c>
      <c r="E94" t="s">
        <v>32</v>
      </c>
      <c r="F94" t="s">
        <v>1263</v>
      </c>
      <c r="G94" t="s">
        <v>1264</v>
      </c>
      <c r="H94" t="s">
        <v>436</v>
      </c>
      <c r="I94" t="s">
        <v>171</v>
      </c>
      <c r="J94" t="s">
        <v>1037</v>
      </c>
      <c r="K94" t="s">
        <v>1040</v>
      </c>
      <c r="L94" t="s">
        <v>1265</v>
      </c>
      <c r="M94" t="s">
        <v>1266</v>
      </c>
      <c r="N94"/>
      <c r="O94" t="s">
        <v>1383</v>
      </c>
    </row>
    <row r="95" spans="1:15" ht="12.75" x14ac:dyDescent="0.2">
      <c r="A95">
        <v>97</v>
      </c>
      <c r="B95" t="s">
        <v>1089</v>
      </c>
      <c r="C95" t="s">
        <v>1039</v>
      </c>
      <c r="D95">
        <v>2008</v>
      </c>
      <c r="E95" t="s">
        <v>32</v>
      </c>
      <c r="F95" t="s">
        <v>1105</v>
      </c>
      <c r="G95" t="s">
        <v>1106</v>
      </c>
      <c r="H95" t="s">
        <v>436</v>
      </c>
      <c r="I95" t="s">
        <v>1107</v>
      </c>
      <c r="J95" t="s">
        <v>1037</v>
      </c>
      <c r="K95" t="s">
        <v>1040</v>
      </c>
      <c r="L95" t="s">
        <v>1108</v>
      </c>
      <c r="M95" t="s">
        <v>1109</v>
      </c>
      <c r="N95" t="s">
        <v>1110</v>
      </c>
      <c r="O95" t="s">
        <v>1383</v>
      </c>
    </row>
    <row r="96" spans="1:15" ht="12.75" x14ac:dyDescent="0.2">
      <c r="A96">
        <v>98</v>
      </c>
      <c r="B96" t="s">
        <v>1277</v>
      </c>
      <c r="C96" t="s">
        <v>1039</v>
      </c>
      <c r="D96">
        <v>2017</v>
      </c>
      <c r="E96" t="s">
        <v>32</v>
      </c>
      <c r="F96" t="s">
        <v>1278</v>
      </c>
      <c r="G96" t="s">
        <v>1279</v>
      </c>
      <c r="H96" t="s">
        <v>436</v>
      </c>
      <c r="I96" t="s">
        <v>1280</v>
      </c>
      <c r="J96" t="s">
        <v>1037</v>
      </c>
      <c r="K96" t="s">
        <v>1040</v>
      </c>
      <c r="L96" t="s">
        <v>1281</v>
      </c>
      <c r="M96" t="s">
        <v>1282</v>
      </c>
      <c r="N96" t="s">
        <v>1283</v>
      </c>
      <c r="O96" t="s">
        <v>1383</v>
      </c>
    </row>
    <row r="97" spans="1:15" ht="12.75" x14ac:dyDescent="0.2">
      <c r="A97">
        <v>99</v>
      </c>
      <c r="B97" t="s">
        <v>1298</v>
      </c>
      <c r="C97" t="s">
        <v>1039</v>
      </c>
      <c r="D97">
        <v>2008</v>
      </c>
      <c r="E97" t="s">
        <v>32</v>
      </c>
      <c r="F97" t="s">
        <v>1299</v>
      </c>
      <c r="G97" t="s">
        <v>1300</v>
      </c>
      <c r="H97" t="s">
        <v>1129</v>
      </c>
      <c r="I97" t="s">
        <v>1301</v>
      </c>
      <c r="J97" t="s">
        <v>1037</v>
      </c>
      <c r="K97" t="s">
        <v>1040</v>
      </c>
      <c r="L97" t="s">
        <v>1261</v>
      </c>
      <c r="M97" t="s">
        <v>1080</v>
      </c>
      <c r="N97" t="s">
        <v>1302</v>
      </c>
      <c r="O97" t="s">
        <v>1496</v>
      </c>
    </row>
    <row r="98" spans="1:15" ht="12.75" x14ac:dyDescent="0.2">
      <c r="A98">
        <v>100</v>
      </c>
      <c r="B98" t="s">
        <v>1284</v>
      </c>
      <c r="C98" t="s">
        <v>1039</v>
      </c>
      <c r="D98">
        <v>2007</v>
      </c>
      <c r="E98" t="s">
        <v>32</v>
      </c>
      <c r="F98" t="s">
        <v>1285</v>
      </c>
      <c r="G98" t="s">
        <v>1286</v>
      </c>
      <c r="H98" t="s">
        <v>1225</v>
      </c>
      <c r="I98" t="s">
        <v>213</v>
      </c>
      <c r="J98" t="s">
        <v>1039</v>
      </c>
      <c r="K98" t="s">
        <v>1040</v>
      </c>
      <c r="L98" t="s">
        <v>1287</v>
      </c>
      <c r="M98" t="s">
        <v>1288</v>
      </c>
      <c r="N98" t="s">
        <v>1289</v>
      </c>
    </row>
    <row r="99" spans="1:15" ht="12.75" x14ac:dyDescent="0.2">
      <c r="A99">
        <v>101</v>
      </c>
      <c r="B99" t="s">
        <v>1239</v>
      </c>
      <c r="C99" t="s">
        <v>1039</v>
      </c>
      <c r="D99">
        <v>2003</v>
      </c>
      <c r="E99" t="s">
        <v>32</v>
      </c>
      <c r="F99" t="s">
        <v>1240</v>
      </c>
      <c r="G99" t="s">
        <v>1241</v>
      </c>
      <c r="H99" t="s">
        <v>800</v>
      </c>
      <c r="I99" t="s">
        <v>541</v>
      </c>
      <c r="J99" t="s">
        <v>1037</v>
      </c>
      <c r="K99" t="s">
        <v>1040</v>
      </c>
      <c r="L99" t="s">
        <v>1242</v>
      </c>
      <c r="M99" t="s">
        <v>1243</v>
      </c>
      <c r="N99"/>
      <c r="O99" t="s">
        <v>1383</v>
      </c>
    </row>
    <row r="100" spans="1:15" ht="63.75" hidden="1" x14ac:dyDescent="0.2">
      <c r="A100" s="15">
        <v>102</v>
      </c>
      <c r="B100" s="10" t="s">
        <v>1290</v>
      </c>
      <c r="C100" s="10" t="s">
        <v>1039</v>
      </c>
      <c r="D100" s="10">
        <v>1999</v>
      </c>
      <c r="E100" s="10" t="s">
        <v>32</v>
      </c>
      <c r="F100" s="11" t="s">
        <v>1291</v>
      </c>
      <c r="G100" s="10" t="s">
        <v>1292</v>
      </c>
      <c r="H100" s="10" t="s">
        <v>1293</v>
      </c>
      <c r="I100" s="10" t="s">
        <v>1294</v>
      </c>
      <c r="J100" s="10" t="s">
        <v>1533</v>
      </c>
      <c r="K100" s="12" t="s">
        <v>1189</v>
      </c>
      <c r="L100" s="10" t="s">
        <v>1295</v>
      </c>
      <c r="M100" s="10" t="s">
        <v>1296</v>
      </c>
      <c r="N100" s="14" t="s">
        <v>1297</v>
      </c>
      <c r="O100" s="13" t="s">
        <v>1549</v>
      </c>
    </row>
    <row r="101" spans="1:15" ht="12.75" x14ac:dyDescent="0.2">
      <c r="A101">
        <v>103</v>
      </c>
      <c r="B101" t="s">
        <v>1185</v>
      </c>
      <c r="C101" t="s">
        <v>1039</v>
      </c>
      <c r="D101">
        <v>2020</v>
      </c>
      <c r="E101" t="s">
        <v>32</v>
      </c>
      <c r="F101" t="s">
        <v>1186</v>
      </c>
      <c r="G101" t="s">
        <v>1187</v>
      </c>
      <c r="H101" t="s">
        <v>782</v>
      </c>
      <c r="I101" t="s">
        <v>1188</v>
      </c>
      <c r="J101" t="s">
        <v>1037</v>
      </c>
      <c r="K101" t="s">
        <v>1189</v>
      </c>
      <c r="L101" t="s">
        <v>1056</v>
      </c>
      <c r="M101" t="s">
        <v>1190</v>
      </c>
      <c r="N101"/>
      <c r="O101" t="s">
        <v>1383</v>
      </c>
    </row>
    <row r="102" spans="1:15" ht="12.75" x14ac:dyDescent="0.2">
      <c r="A102">
        <v>104</v>
      </c>
      <c r="B102" t="s">
        <v>1307</v>
      </c>
      <c r="C102" t="s">
        <v>1039</v>
      </c>
      <c r="D102">
        <v>2005</v>
      </c>
      <c r="E102" t="s">
        <v>32</v>
      </c>
      <c r="F102" t="s">
        <v>1308</v>
      </c>
      <c r="G102" t="s">
        <v>1309</v>
      </c>
      <c r="H102" t="s">
        <v>264</v>
      </c>
      <c r="I102" t="s">
        <v>1310</v>
      </c>
      <c r="J102" t="s">
        <v>1039</v>
      </c>
      <c r="K102" t="s">
        <v>1040</v>
      </c>
      <c r="L102" t="s">
        <v>1311</v>
      </c>
      <c r="M102" t="s">
        <v>1312</v>
      </c>
      <c r="N102" t="s">
        <v>1313</v>
      </c>
    </row>
    <row r="103" spans="1:15" ht="12.75" x14ac:dyDescent="0.2">
      <c r="A103">
        <v>105</v>
      </c>
      <c r="B103" t="s">
        <v>1267</v>
      </c>
      <c r="C103" t="s">
        <v>1039</v>
      </c>
      <c r="D103">
        <v>2014</v>
      </c>
      <c r="E103" t="s">
        <v>32</v>
      </c>
      <c r="F103" t="s">
        <v>1268</v>
      </c>
      <c r="G103" t="s">
        <v>1269</v>
      </c>
      <c r="H103" t="s">
        <v>1078</v>
      </c>
      <c r="I103" t="s">
        <v>1270</v>
      </c>
      <c r="J103" t="s">
        <v>1037</v>
      </c>
      <c r="K103" t="s">
        <v>1461</v>
      </c>
      <c r="L103" t="s">
        <v>1115</v>
      </c>
      <c r="M103" t="s">
        <v>1190</v>
      </c>
      <c r="N103" t="s">
        <v>1271</v>
      </c>
      <c r="O103" t="s">
        <v>1550</v>
      </c>
    </row>
    <row r="104" spans="1:15" ht="12.75" x14ac:dyDescent="0.2">
      <c r="A104">
        <v>106</v>
      </c>
      <c r="B104" t="s">
        <v>1316</v>
      </c>
      <c r="C104" t="s">
        <v>1039</v>
      </c>
      <c r="D104">
        <v>2019</v>
      </c>
      <c r="E104" t="s">
        <v>32</v>
      </c>
      <c r="F104" t="s">
        <v>1317</v>
      </c>
      <c r="G104" t="s">
        <v>1318</v>
      </c>
      <c r="H104" t="s">
        <v>436</v>
      </c>
      <c r="I104" t="s">
        <v>1280</v>
      </c>
      <c r="J104" t="s">
        <v>1039</v>
      </c>
      <c r="L104" t="s">
        <v>1319</v>
      </c>
      <c r="N104" t="s">
        <v>1320</v>
      </c>
    </row>
    <row r="105" spans="1:15" ht="12.75" x14ac:dyDescent="0.2">
      <c r="A105">
        <v>107</v>
      </c>
      <c r="B105" t="s">
        <v>1111</v>
      </c>
      <c r="C105" t="s">
        <v>1039</v>
      </c>
      <c r="D105">
        <v>1996</v>
      </c>
      <c r="E105" t="s">
        <v>32</v>
      </c>
      <c r="F105" t="s">
        <v>1112</v>
      </c>
      <c r="G105" t="s">
        <v>1113</v>
      </c>
      <c r="H105" t="s">
        <v>436</v>
      </c>
      <c r="I105" t="s">
        <v>1114</v>
      </c>
      <c r="J105" t="s">
        <v>1064</v>
      </c>
      <c r="K105" t="s">
        <v>1040</v>
      </c>
      <c r="L105" t="s">
        <v>1115</v>
      </c>
      <c r="M105" t="s">
        <v>1116</v>
      </c>
      <c r="N105" t="s">
        <v>1117</v>
      </c>
      <c r="O105" t="s">
        <v>1383</v>
      </c>
    </row>
    <row r="106" spans="1:15" ht="12.75" x14ac:dyDescent="0.2">
      <c r="A106">
        <v>108</v>
      </c>
      <c r="B106" t="s">
        <v>327</v>
      </c>
      <c r="C106" t="s">
        <v>1039</v>
      </c>
      <c r="D106">
        <v>2021</v>
      </c>
      <c r="E106" t="s">
        <v>32</v>
      </c>
      <c r="F106" t="s">
        <v>1322</v>
      </c>
      <c r="G106" t="s">
        <v>1323</v>
      </c>
      <c r="H106" t="s">
        <v>1324</v>
      </c>
      <c r="I106" t="s">
        <v>1325</v>
      </c>
      <c r="J106" t="s">
        <v>1056</v>
      </c>
      <c r="K106" t="s">
        <v>1040</v>
      </c>
      <c r="L106" t="s">
        <v>1065</v>
      </c>
      <c r="M106" t="s">
        <v>1326</v>
      </c>
      <c r="N106" t="s">
        <v>1327</v>
      </c>
    </row>
    <row r="107" spans="1:15" ht="12.75" x14ac:dyDescent="0.2">
      <c r="A107">
        <v>109</v>
      </c>
      <c r="B107" t="s">
        <v>1252</v>
      </c>
      <c r="C107" t="s">
        <v>1039</v>
      </c>
      <c r="D107">
        <v>2005</v>
      </c>
      <c r="E107" t="s">
        <v>32</v>
      </c>
      <c r="F107" t="s">
        <v>1328</v>
      </c>
      <c r="G107" t="s">
        <v>1329</v>
      </c>
      <c r="H107" t="s">
        <v>1129</v>
      </c>
      <c r="I107" t="s">
        <v>1260</v>
      </c>
      <c r="J107" t="s">
        <v>1056</v>
      </c>
      <c r="K107" t="s">
        <v>1040</v>
      </c>
      <c r="L107" t="s">
        <v>1330</v>
      </c>
      <c r="M107" t="s">
        <v>1167</v>
      </c>
      <c r="N107" t="s">
        <v>1331</v>
      </c>
    </row>
    <row r="108" spans="1:15" ht="12.75" x14ac:dyDescent="0.2">
      <c r="A108">
        <v>110</v>
      </c>
      <c r="B108" t="s">
        <v>380</v>
      </c>
      <c r="C108" t="s">
        <v>1039</v>
      </c>
      <c r="D108">
        <v>1988</v>
      </c>
      <c r="E108" t="s">
        <v>32</v>
      </c>
      <c r="F108" t="s">
        <v>1157</v>
      </c>
      <c r="G108" t="s">
        <v>1158</v>
      </c>
      <c r="H108" t="s">
        <v>1129</v>
      </c>
      <c r="I108" t="s">
        <v>1159</v>
      </c>
      <c r="J108" t="s">
        <v>1064</v>
      </c>
      <c r="K108" t="s">
        <v>1040</v>
      </c>
      <c r="L108" t="s">
        <v>1160</v>
      </c>
      <c r="M108" t="s">
        <v>1161</v>
      </c>
      <c r="N108" t="s">
        <v>1515</v>
      </c>
      <c r="O108" t="s">
        <v>1500</v>
      </c>
    </row>
    <row r="109" spans="1:15" ht="12.75" x14ac:dyDescent="0.2">
      <c r="A109">
        <v>111</v>
      </c>
      <c r="B109" t="s">
        <v>509</v>
      </c>
      <c r="C109" t="s">
        <v>1039</v>
      </c>
      <c r="D109">
        <v>2010</v>
      </c>
      <c r="E109" t="s">
        <v>32</v>
      </c>
      <c r="F109" t="s">
        <v>1205</v>
      </c>
      <c r="G109" t="s">
        <v>1206</v>
      </c>
      <c r="H109" t="s">
        <v>1207</v>
      </c>
      <c r="I109" t="s">
        <v>514</v>
      </c>
      <c r="J109" t="s">
        <v>1064</v>
      </c>
      <c r="K109" t="s">
        <v>1136</v>
      </c>
      <c r="L109" t="s">
        <v>1208</v>
      </c>
      <c r="M109" t="s">
        <v>1209</v>
      </c>
      <c r="N109" t="s">
        <v>1210</v>
      </c>
      <c r="O109" t="s">
        <v>1383</v>
      </c>
    </row>
    <row r="110" spans="1:15" ht="12.75" x14ac:dyDescent="0.2">
      <c r="A110">
        <v>112</v>
      </c>
      <c r="B110" t="s">
        <v>207</v>
      </c>
      <c r="C110" t="s">
        <v>1039</v>
      </c>
      <c r="D110">
        <v>2000</v>
      </c>
      <c r="E110" t="s">
        <v>32</v>
      </c>
      <c r="F110" t="s">
        <v>1490</v>
      </c>
      <c r="G110" t="s">
        <v>1491</v>
      </c>
      <c r="H110" t="s">
        <v>1225</v>
      </c>
      <c r="I110" t="s">
        <v>1492</v>
      </c>
      <c r="J110" t="s">
        <v>1037</v>
      </c>
      <c r="K110" t="s">
        <v>1493</v>
      </c>
      <c r="L110" t="s">
        <v>1494</v>
      </c>
      <c r="M110" t="s">
        <v>1495</v>
      </c>
      <c r="N110"/>
      <c r="O110" t="s">
        <v>1383</v>
      </c>
    </row>
    <row r="111" spans="1:15" ht="12.75" x14ac:dyDescent="0.2">
      <c r="A111">
        <v>113</v>
      </c>
      <c r="B111" t="s">
        <v>1517</v>
      </c>
      <c r="C111" t="s">
        <v>1039</v>
      </c>
      <c r="D111">
        <v>1992</v>
      </c>
      <c r="E111" t="s">
        <v>32</v>
      </c>
      <c r="F111" t="s">
        <v>1518</v>
      </c>
      <c r="G111" t="s">
        <v>1519</v>
      </c>
      <c r="H111" t="s">
        <v>1062</v>
      </c>
      <c r="I111" t="s">
        <v>1520</v>
      </c>
      <c r="J111" t="s">
        <v>1037</v>
      </c>
      <c r="K111" t="s">
        <v>1040</v>
      </c>
      <c r="L111" t="s">
        <v>1521</v>
      </c>
      <c r="M111" t="s">
        <v>1522</v>
      </c>
      <c r="N111" t="s">
        <v>1527</v>
      </c>
      <c r="O111" t="s">
        <v>1383</v>
      </c>
    </row>
    <row r="112" spans="1:15" ht="12.75" x14ac:dyDescent="0.2">
      <c r="A112">
        <v>114</v>
      </c>
      <c r="B112" t="s">
        <v>573</v>
      </c>
      <c r="C112" t="s">
        <v>1039</v>
      </c>
      <c r="D112">
        <v>2005</v>
      </c>
      <c r="E112" t="s">
        <v>32</v>
      </c>
      <c r="F112" t="s">
        <v>1531</v>
      </c>
      <c r="G112" t="s">
        <v>1530</v>
      </c>
      <c r="J112" t="s">
        <v>1039</v>
      </c>
      <c r="L112" t="s">
        <v>1532</v>
      </c>
      <c r="N112"/>
    </row>
    <row r="113" spans="1:15" ht="12.75" x14ac:dyDescent="0.2">
      <c r="A113">
        <v>115</v>
      </c>
      <c r="B113" t="s">
        <v>1553</v>
      </c>
      <c r="C113" t="s">
        <v>1039</v>
      </c>
      <c r="D113">
        <v>2013</v>
      </c>
      <c r="E113" t="s">
        <v>78</v>
      </c>
      <c r="G113" t="s">
        <v>1554</v>
      </c>
      <c r="H113" t="s">
        <v>1555</v>
      </c>
      <c r="I113">
        <v>2013</v>
      </c>
      <c r="J113" t="s">
        <v>1037</v>
      </c>
      <c r="K113" t="s">
        <v>1555</v>
      </c>
      <c r="L113" t="s">
        <v>1556</v>
      </c>
      <c r="M113" t="s">
        <v>1557</v>
      </c>
      <c r="N113" t="s">
        <v>1558</v>
      </c>
      <c r="O113" t="s">
        <v>1383</v>
      </c>
    </row>
    <row r="114" spans="1:15" ht="12.75" x14ac:dyDescent="0.2">
      <c r="A114">
        <v>116</v>
      </c>
      <c r="B114" t="s">
        <v>1577</v>
      </c>
      <c r="C114" t="s">
        <v>1039</v>
      </c>
      <c r="D114">
        <v>2017</v>
      </c>
      <c r="E114" t="s">
        <v>538</v>
      </c>
      <c r="F114" t="s">
        <v>1578</v>
      </c>
      <c r="G114" t="s">
        <v>1579</v>
      </c>
      <c r="H114" t="s">
        <v>436</v>
      </c>
      <c r="I114" t="s">
        <v>1580</v>
      </c>
      <c r="J114" t="s">
        <v>1037</v>
      </c>
      <c r="L114" t="s">
        <v>1232</v>
      </c>
      <c r="M114" t="s">
        <v>1594</v>
      </c>
      <c r="N114" t="s">
        <v>1595</v>
      </c>
      <c r="O114" t="s">
        <v>1383</v>
      </c>
    </row>
  </sheetData>
  <customSheetViews>
    <customSheetView guid="{DDF332C4-B375-45B2-87DF-0444D13E4F0C}" filter="1" showAutoFilter="1">
      <pageMargins left="0.7" right="0.7" top="0.75" bottom="0.75" header="0.3" footer="0.3"/>
      <autoFilter ref="A1:N91" xr:uid="{793DA00C-52BD-4D16-A4CF-C2DD8652D146}">
        <filterColumn colId="9">
          <filters>
            <filter val="Unsure"/>
            <filter val="Yes"/>
            <filter val="Yes but"/>
          </filters>
        </filterColumn>
      </autoFilter>
    </customSheetView>
  </customSheetViews>
  <hyperlinks>
    <hyperlink ref="F2" r:id="rId1" xr:uid="{00000000-0004-0000-0100-000000000000}"/>
    <hyperlink ref="K2" r:id="rId2" xr:uid="{00000000-0004-0000-0100-000001000000}"/>
    <hyperlink ref="F3" r:id="rId3" xr:uid="{00000000-0004-0000-0100-000002000000}"/>
    <hyperlink ref="K3" r:id="rId4" xr:uid="{00000000-0004-0000-0100-000003000000}"/>
    <hyperlink ref="F4" r:id="rId5" location="fig0030" xr:uid="{00000000-0004-0000-0100-000004000000}"/>
    <hyperlink ref="K4" r:id="rId6" xr:uid="{00000000-0004-0000-0100-000005000000}"/>
    <hyperlink ref="F5" r:id="rId7" xr:uid="{00000000-0004-0000-0100-000006000000}"/>
    <hyperlink ref="K5" r:id="rId8" xr:uid="{00000000-0004-0000-0100-000007000000}"/>
    <hyperlink ref="F6" r:id="rId9" xr:uid="{00000000-0004-0000-0100-000008000000}"/>
    <hyperlink ref="F7" r:id="rId10" xr:uid="{00000000-0004-0000-0100-000009000000}"/>
    <hyperlink ref="K7" r:id="rId11" xr:uid="{00000000-0004-0000-0100-00000A000000}"/>
    <hyperlink ref="F8" r:id="rId12" location="!" xr:uid="{00000000-0004-0000-0100-00000B000000}"/>
    <hyperlink ref="K8" r:id="rId13" xr:uid="{00000000-0004-0000-0100-00000C000000}"/>
    <hyperlink ref="F9" r:id="rId14" location="!" xr:uid="{00000000-0004-0000-0100-00000D000000}"/>
    <hyperlink ref="K9" r:id="rId15" xr:uid="{00000000-0004-0000-0100-00000E000000}"/>
    <hyperlink ref="F10" r:id="rId16" xr:uid="{00000000-0004-0000-0100-00000F000000}"/>
    <hyperlink ref="F11" r:id="rId17" xr:uid="{00000000-0004-0000-0100-000010000000}"/>
    <hyperlink ref="K11" r:id="rId18" xr:uid="{00000000-0004-0000-0100-000011000000}"/>
    <hyperlink ref="F12" r:id="rId19" xr:uid="{00000000-0004-0000-0100-000012000000}"/>
    <hyperlink ref="K12" r:id="rId20" xr:uid="{00000000-0004-0000-0100-000013000000}"/>
    <hyperlink ref="F13" r:id="rId21" xr:uid="{00000000-0004-0000-0100-000014000000}"/>
    <hyperlink ref="F14" r:id="rId22" xr:uid="{00000000-0004-0000-0100-000015000000}"/>
    <hyperlink ref="K14" r:id="rId23" xr:uid="{00000000-0004-0000-0100-000016000000}"/>
    <hyperlink ref="F15" r:id="rId24" xr:uid="{00000000-0004-0000-0100-000017000000}"/>
    <hyperlink ref="K15" r:id="rId25" xr:uid="{00000000-0004-0000-0100-000018000000}"/>
    <hyperlink ref="F34" r:id="rId26" xr:uid="{00000000-0004-0000-0100-000019000000}"/>
    <hyperlink ref="K34" r:id="rId27" xr:uid="{00000000-0004-0000-0100-00001A000000}"/>
    <hyperlink ref="F17" r:id="rId28" xr:uid="{00000000-0004-0000-0100-00001B000000}"/>
    <hyperlink ref="K17" r:id="rId29" xr:uid="{00000000-0004-0000-0100-00001C000000}"/>
    <hyperlink ref="N17" r:id="rId30" xr:uid="{00000000-0004-0000-0100-00001D000000}"/>
    <hyperlink ref="F18" r:id="rId31" location="metadata_info_tab_contents" xr:uid="{00000000-0004-0000-0100-00001E000000}"/>
    <hyperlink ref="F19" r:id="rId32" xr:uid="{00000000-0004-0000-0100-00001F000000}"/>
    <hyperlink ref="K19" r:id="rId33" xr:uid="{00000000-0004-0000-0100-000020000000}"/>
    <hyperlink ref="F20" r:id="rId34" xr:uid="{00000000-0004-0000-0100-000021000000}"/>
    <hyperlink ref="K20" r:id="rId35" xr:uid="{00000000-0004-0000-0100-000022000000}"/>
    <hyperlink ref="F57" r:id="rId36" xr:uid="{00000000-0004-0000-0100-000023000000}"/>
    <hyperlink ref="K57" r:id="rId37" xr:uid="{00000000-0004-0000-0100-000024000000}"/>
    <hyperlink ref="F22" r:id="rId38" xr:uid="{00000000-0004-0000-0100-000025000000}"/>
    <hyperlink ref="K22" r:id="rId39" xr:uid="{00000000-0004-0000-0100-000026000000}"/>
    <hyperlink ref="F23" r:id="rId40" xr:uid="{00000000-0004-0000-0100-000027000000}"/>
    <hyperlink ref="F24" r:id="rId41" xr:uid="{00000000-0004-0000-0100-000028000000}"/>
    <hyperlink ref="F25" r:id="rId42" location="page/232/mode/1up" xr:uid="{00000000-0004-0000-0100-000029000000}"/>
    <hyperlink ref="K25" r:id="rId43" xr:uid="{00000000-0004-0000-0100-00002A000000}"/>
    <hyperlink ref="F26" r:id="rId44" xr:uid="{00000000-0004-0000-0100-00002B000000}"/>
    <hyperlink ref="K26" r:id="rId45" xr:uid="{00000000-0004-0000-0100-00002C000000}"/>
    <hyperlink ref="K89" r:id="rId46" xr:uid="{00000000-0004-0000-0100-00002D000000}"/>
    <hyperlink ref="F28" r:id="rId47" xr:uid="{00000000-0004-0000-0100-00002E000000}"/>
    <hyperlink ref="K28" r:id="rId48" xr:uid="{00000000-0004-0000-0100-00002F000000}"/>
    <hyperlink ref="F29" r:id="rId49" location="refg58" xr:uid="{00000000-0004-0000-0100-000030000000}"/>
    <hyperlink ref="F30" r:id="rId50" xr:uid="{00000000-0004-0000-0100-000031000000}"/>
    <hyperlink ref="K30" r:id="rId51" xr:uid="{00000000-0004-0000-0100-000032000000}"/>
    <hyperlink ref="F31" r:id="rId52" location="metadata_info_tab_contents" xr:uid="{00000000-0004-0000-0100-000033000000}"/>
    <hyperlink ref="K31" r:id="rId53" xr:uid="{00000000-0004-0000-0100-000034000000}"/>
    <hyperlink ref="F32" r:id="rId54" location="f0005" xr:uid="{00000000-0004-0000-0100-000035000000}"/>
    <hyperlink ref="K32" r:id="rId55" xr:uid="{00000000-0004-0000-0100-000036000000}"/>
    <hyperlink ref="F95" r:id="rId56" xr:uid="{00000000-0004-0000-0100-000037000000}"/>
    <hyperlink ref="K95" r:id="rId57" xr:uid="{00000000-0004-0000-0100-000038000000}"/>
    <hyperlink ref="F105" r:id="rId58" xr:uid="{00000000-0004-0000-0100-000039000000}"/>
    <hyperlink ref="K105" r:id="rId59" xr:uid="{00000000-0004-0000-0100-00003A000000}"/>
    <hyperlink ref="F35" r:id="rId60" xr:uid="{00000000-0004-0000-0100-00003B000000}"/>
    <hyperlink ref="K35" r:id="rId61" xr:uid="{00000000-0004-0000-0100-00003C000000}"/>
    <hyperlink ref="F36" r:id="rId62" xr:uid="{00000000-0004-0000-0100-00003D000000}"/>
    <hyperlink ref="K36" r:id="rId63" xr:uid="{00000000-0004-0000-0100-00003E000000}"/>
    <hyperlink ref="F37" r:id="rId64" xr:uid="{00000000-0004-0000-0100-00003F000000}"/>
    <hyperlink ref="F38" r:id="rId65" xr:uid="{00000000-0004-0000-0100-000040000000}"/>
    <hyperlink ref="K38" r:id="rId66" xr:uid="{00000000-0004-0000-0100-000041000000}"/>
    <hyperlink ref="F39" r:id="rId67" xr:uid="{00000000-0004-0000-0100-000042000000}"/>
    <hyperlink ref="F40" r:id="rId68" xr:uid="{00000000-0004-0000-0100-000043000000}"/>
    <hyperlink ref="F68" r:id="rId69" xr:uid="{00000000-0004-0000-0100-000044000000}"/>
    <hyperlink ref="K68" r:id="rId70" xr:uid="{00000000-0004-0000-0100-000045000000}"/>
    <hyperlink ref="K42" r:id="rId71" xr:uid="{00000000-0004-0000-0100-000046000000}"/>
    <hyperlink ref="F43" r:id="rId72" xr:uid="{00000000-0004-0000-0100-000047000000}"/>
    <hyperlink ref="F44" r:id="rId73" xr:uid="{00000000-0004-0000-0100-000048000000}"/>
    <hyperlink ref="F45" r:id="rId74" location="metadata_info_tab_contents" xr:uid="{00000000-0004-0000-0100-000049000000}"/>
    <hyperlink ref="F46" r:id="rId75" location="metadata_info_tab_contents" xr:uid="{00000000-0004-0000-0100-00004A000000}"/>
    <hyperlink ref="F48" r:id="rId76" xr:uid="{00000000-0004-0000-0100-00004B000000}"/>
    <hyperlink ref="F50" r:id="rId77" xr:uid="{00000000-0004-0000-0100-00004C000000}"/>
    <hyperlink ref="F92" r:id="rId78" xr:uid="{00000000-0004-0000-0100-00004D000000}"/>
    <hyperlink ref="F52" r:id="rId79" xr:uid="{00000000-0004-0000-0100-00004E000000}"/>
    <hyperlink ref="F53" r:id="rId80" xr:uid="{00000000-0004-0000-0100-00004F000000}"/>
    <hyperlink ref="F54" r:id="rId81" xr:uid="{00000000-0004-0000-0100-000050000000}"/>
    <hyperlink ref="F108" r:id="rId82" xr:uid="{00000000-0004-0000-0100-000051000000}"/>
    <hyperlink ref="K108" r:id="rId83" xr:uid="{00000000-0004-0000-0100-000052000000}"/>
    <hyperlink ref="F56" r:id="rId84" xr:uid="{00000000-0004-0000-0100-000053000000}"/>
    <hyperlink ref="F27" r:id="rId85" xr:uid="{00000000-0004-0000-0100-000054000000}"/>
    <hyperlink ref="K27" r:id="rId86" xr:uid="{00000000-0004-0000-0100-000055000000}"/>
    <hyperlink ref="F58" r:id="rId87" xr:uid="{00000000-0004-0000-0100-000056000000}"/>
    <hyperlink ref="F59" r:id="rId88" xr:uid="{00000000-0004-0000-0100-000057000000}"/>
    <hyperlink ref="K59" r:id="rId89" xr:uid="{00000000-0004-0000-0100-000058000000}"/>
    <hyperlink ref="F60" r:id="rId90" location="metadata_info_tab_contents" xr:uid="{00000000-0004-0000-0100-000059000000}"/>
    <hyperlink ref="F61" r:id="rId91" xr:uid="{00000000-0004-0000-0100-00005A000000}"/>
    <hyperlink ref="F63" r:id="rId92" xr:uid="{00000000-0004-0000-0100-00005B000000}"/>
    <hyperlink ref="F64" r:id="rId93" xr:uid="{00000000-0004-0000-0100-00005C000000}"/>
    <hyperlink ref="K64" r:id="rId94" xr:uid="{00000000-0004-0000-0100-00005D000000}"/>
    <hyperlink ref="F66" r:id="rId95" location="Tab1" xr:uid="{00000000-0004-0000-0100-00005E000000}"/>
    <hyperlink ref="F67" r:id="rId96" location="metadata_info_tab_contents" xr:uid="{00000000-0004-0000-0100-00005F000000}"/>
    <hyperlink ref="F51" r:id="rId97" location="citeas" xr:uid="{00000000-0004-0000-0100-000060000000}"/>
    <hyperlink ref="K51" r:id="rId98" xr:uid="{00000000-0004-0000-0100-000061000000}"/>
    <hyperlink ref="F69" r:id="rId99" location="h3" xr:uid="{00000000-0004-0000-0100-000062000000}"/>
    <hyperlink ref="F70" r:id="rId100" xr:uid="{00000000-0004-0000-0100-000063000000}"/>
    <hyperlink ref="F71" r:id="rId101" xr:uid="{00000000-0004-0000-0100-000064000000}"/>
    <hyperlink ref="F101" r:id="rId102" xr:uid="{00000000-0004-0000-0100-000065000000}"/>
    <hyperlink ref="K101" r:id="rId103" xr:uid="{00000000-0004-0000-0100-000066000000}"/>
    <hyperlink ref="F72" r:id="rId104" xr:uid="{00000000-0004-0000-0100-000067000000}"/>
    <hyperlink ref="K72" r:id="rId105" xr:uid="{00000000-0004-0000-0100-000068000000}"/>
    <hyperlink ref="F74" r:id="rId106" xr:uid="{00000000-0004-0000-0100-000069000000}"/>
    <hyperlink ref="K74" r:id="rId107" xr:uid="{00000000-0004-0000-0100-00006A000000}"/>
    <hyperlink ref="F75" r:id="rId108" xr:uid="{00000000-0004-0000-0100-00006B000000}"/>
    <hyperlink ref="F76" r:id="rId109" xr:uid="{00000000-0004-0000-0100-00006C000000}"/>
    <hyperlink ref="F77" r:id="rId110" xr:uid="{00000000-0004-0000-0100-00006D000000}"/>
    <hyperlink ref="F78" r:id="rId111" xr:uid="{00000000-0004-0000-0100-00006E000000}"/>
    <hyperlink ref="K78" r:id="rId112" xr:uid="{00000000-0004-0000-0100-00006F000000}"/>
    <hyperlink ref="F41" r:id="rId113" xr:uid="{00000000-0004-0000-0100-000070000000}"/>
    <hyperlink ref="K41" r:id="rId114" xr:uid="{00000000-0004-0000-0100-000071000000}"/>
    <hyperlink ref="F109" r:id="rId115" xr:uid="{00000000-0004-0000-0100-000072000000}"/>
    <hyperlink ref="F81" r:id="rId116" xr:uid="{00000000-0004-0000-0100-000073000000}"/>
    <hyperlink ref="K81" r:id="rId117" xr:uid="{00000000-0004-0000-0100-000074000000}"/>
    <hyperlink ref="F88" r:id="rId118" xr:uid="{00000000-0004-0000-0100-000075000000}"/>
    <hyperlink ref="K88" r:id="rId119" xr:uid="{00000000-0004-0000-0100-000076000000}"/>
    <hyperlink ref="F84" r:id="rId120" xr:uid="{00000000-0004-0000-0100-000077000000}"/>
    <hyperlink ref="K84" r:id="rId121" xr:uid="{00000000-0004-0000-0100-000078000000}"/>
    <hyperlink ref="F21" r:id="rId122" xr:uid="{00000000-0004-0000-0100-000079000000}"/>
    <hyperlink ref="K21" r:id="rId123" xr:uid="{00000000-0004-0000-0100-00007A000000}"/>
    <hyperlink ref="F33" r:id="rId124" location="t0005" xr:uid="{00000000-0004-0000-0100-00007B000000}"/>
    <hyperlink ref="K33" r:id="rId125" xr:uid="{00000000-0004-0000-0100-00007C000000}"/>
    <hyperlink ref="F55" r:id="rId126" xr:uid="{00000000-0004-0000-0100-00007D000000}"/>
    <hyperlink ref="K55" r:id="rId127" xr:uid="{00000000-0004-0000-0100-00007E000000}"/>
    <hyperlink ref="F82" r:id="rId128" xr:uid="{00000000-0004-0000-0100-00007F000000}"/>
    <hyperlink ref="K82" r:id="rId129" xr:uid="{00000000-0004-0000-0100-000080000000}"/>
    <hyperlink ref="F99" r:id="rId130" xr:uid="{00000000-0004-0000-0100-000081000000}"/>
    <hyperlink ref="K99" r:id="rId131" xr:uid="{00000000-0004-0000-0100-000082000000}"/>
    <hyperlink ref="F80" r:id="rId132" xr:uid="{00000000-0004-0000-0100-000083000000}"/>
    <hyperlink ref="K80" r:id="rId133" xr:uid="{00000000-0004-0000-0100-000084000000}"/>
    <hyperlink ref="F73" r:id="rId134" xr:uid="{00000000-0004-0000-0100-000085000000}"/>
    <hyperlink ref="F87" r:id="rId135" xr:uid="{00000000-0004-0000-0100-000086000000}"/>
    <hyperlink ref="K87" r:id="rId136" xr:uid="{00000000-0004-0000-0100-000087000000}"/>
    <hyperlink ref="F83" r:id="rId137" xr:uid="{00000000-0004-0000-0100-000088000000}"/>
    <hyperlink ref="K83" r:id="rId138" xr:uid="{00000000-0004-0000-0100-000089000000}"/>
    <hyperlink ref="F94" r:id="rId139" xr:uid="{00000000-0004-0000-0100-00008A000000}"/>
    <hyperlink ref="K94" r:id="rId140" xr:uid="{00000000-0004-0000-0100-00008B000000}"/>
    <hyperlink ref="F103" r:id="rId141" xr:uid="{00000000-0004-0000-0100-00008C000000}"/>
    <hyperlink ref="F90" r:id="rId142" xr:uid="{00000000-0004-0000-0100-00008D000000}"/>
    <hyperlink ref="K90" r:id="rId143" xr:uid="{00000000-0004-0000-0100-00008E000000}"/>
    <hyperlink ref="F96" r:id="rId144" xr:uid="{00000000-0004-0000-0100-00008F000000}"/>
    <hyperlink ref="K96" r:id="rId145" xr:uid="{00000000-0004-0000-0100-000090000000}"/>
    <hyperlink ref="F98" r:id="rId146" xr:uid="{00000000-0004-0000-0100-000091000000}"/>
    <hyperlink ref="K98" r:id="rId147" xr:uid="{00000000-0004-0000-0100-000092000000}"/>
    <hyperlink ref="F100" r:id="rId148" xr:uid="{00000000-0004-0000-0100-000093000000}"/>
    <hyperlink ref="K100" r:id="rId149" xr:uid="{00000000-0004-0000-0100-000094000000}"/>
    <hyperlink ref="F97" r:id="rId150" xr:uid="{00000000-0004-0000-0100-000095000000}"/>
    <hyperlink ref="K97" r:id="rId151" xr:uid="{00000000-0004-0000-0100-000096000000}"/>
    <hyperlink ref="F79" r:id="rId152" xr:uid="{00000000-0004-0000-0100-000097000000}"/>
    <hyperlink ref="K79" r:id="rId153" xr:uid="{00000000-0004-0000-0100-000098000000}"/>
    <hyperlink ref="F102" r:id="rId154" xr:uid="{00000000-0004-0000-0100-000099000000}"/>
    <hyperlink ref="K102" r:id="rId155" xr:uid="{00000000-0004-0000-0100-00009A000000}"/>
    <hyperlink ref="F65" r:id="rId156" xr:uid="{00000000-0004-0000-0100-00009B000000}"/>
    <hyperlink ref="K65" r:id="rId157" xr:uid="{00000000-0004-0000-0100-00009C000000}"/>
    <hyperlink ref="F104" r:id="rId158" xr:uid="{00000000-0004-0000-0100-00009D000000}"/>
    <hyperlink ref="F16" r:id="rId159" xr:uid="{00000000-0004-0000-0100-00009E000000}"/>
    <hyperlink ref="K16" r:id="rId160" xr:uid="{00000000-0004-0000-0100-00009F000000}"/>
    <hyperlink ref="F106" r:id="rId161" xr:uid="{00000000-0004-0000-0100-0000A0000000}"/>
    <hyperlink ref="K106" r:id="rId162" xr:uid="{00000000-0004-0000-0100-0000A1000000}"/>
    <hyperlink ref="F107" r:id="rId163" xr:uid="{00000000-0004-0000-0100-0000A2000000}"/>
    <hyperlink ref="K107" r:id="rId164" xr:uid="{00000000-0004-0000-0100-0000A3000000}"/>
    <hyperlink ref="K91" r:id="rId165" xr:uid="{00000000-0004-0000-0100-0000A4000000}"/>
    <hyperlink ref="F93" r:id="rId166" xr:uid="{00000000-0004-0000-0100-0000A5000000}"/>
    <hyperlink ref="K111" r:id="rId167" xr:uid="{00000000-0004-0000-0100-0000A6000000}"/>
  </hyperlinks>
  <pageMargins left="0.7" right="0.7" top="0.75" bottom="0.75" header="0.3" footer="0.3"/>
  <pageSetup orientation="portrait" horizontalDpi="90" verticalDpi="90" r:id="rId168"/>
  <tableParts count="1">
    <tablePart r:id="rId16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83"/>
  <sheetViews>
    <sheetView tabSelected="1" zoomScaleNormal="100" workbookViewId="0">
      <pane ySplit="1" topLeftCell="A19" activePane="bottomLeft" state="frozen"/>
      <selection pane="bottomLeft" activeCell="C24" sqref="C24"/>
    </sheetView>
  </sheetViews>
  <sheetFormatPr defaultColWidth="12.5703125" defaultRowHeight="15.75" customHeight="1" x14ac:dyDescent="0.2"/>
  <cols>
    <col min="1" max="1" width="16.85546875" customWidth="1"/>
    <col min="5" max="5" width="40.85546875" customWidth="1"/>
    <col min="10" max="10" width="12.5703125" style="7"/>
  </cols>
  <sheetData>
    <row r="1" spans="1:15" ht="16.5" customHeight="1" x14ac:dyDescent="0.2">
      <c r="A1" s="1" t="s">
        <v>1340</v>
      </c>
      <c r="B1" s="1" t="s">
        <v>1600</v>
      </c>
      <c r="C1" s="1" t="s">
        <v>3</v>
      </c>
      <c r="D1" s="1" t="s">
        <v>1605</v>
      </c>
      <c r="E1" s="1" t="s">
        <v>1599</v>
      </c>
      <c r="F1" s="1" t="s">
        <v>1341</v>
      </c>
      <c r="G1" s="1" t="s">
        <v>1342</v>
      </c>
      <c r="H1" s="1" t="s">
        <v>1392</v>
      </c>
      <c r="I1" s="1" t="s">
        <v>1343</v>
      </c>
      <c r="J1" s="16" t="s">
        <v>1154</v>
      </c>
      <c r="K1" s="1" t="s">
        <v>1344</v>
      </c>
      <c r="L1" s="1" t="s">
        <v>1452</v>
      </c>
      <c r="M1" s="1" t="s">
        <v>1454</v>
      </c>
      <c r="N1" s="1" t="s">
        <v>1591</v>
      </c>
      <c r="O1" s="1" t="s">
        <v>1345</v>
      </c>
    </row>
    <row r="2" spans="1:15" ht="16.5" customHeight="1" x14ac:dyDescent="0.2">
      <c r="A2" s="1" t="s">
        <v>1360</v>
      </c>
      <c r="B2" s="1">
        <v>15</v>
      </c>
      <c r="C2" s="1" t="s">
        <v>1016</v>
      </c>
      <c r="D2" s="1">
        <v>2005</v>
      </c>
      <c r="E2" s="1" t="s">
        <v>1361</v>
      </c>
      <c r="F2" s="1">
        <v>1993</v>
      </c>
      <c r="G2" s="1">
        <v>1998</v>
      </c>
      <c r="H2" s="1">
        <v>1500000</v>
      </c>
      <c r="I2" s="1">
        <v>0.67</v>
      </c>
      <c r="J2" s="7">
        <v>0.82</v>
      </c>
      <c r="K2" s="3">
        <f>8/9</f>
        <v>0.88888888888888884</v>
      </c>
      <c r="L2" s="3"/>
      <c r="M2" s="3"/>
      <c r="N2" s="3" t="s">
        <v>1592</v>
      </c>
      <c r="O2" s="4" t="s">
        <v>1381</v>
      </c>
    </row>
    <row r="3" spans="1:15" ht="16.5" customHeight="1" x14ac:dyDescent="0.2">
      <c r="A3" s="1" t="s">
        <v>1364</v>
      </c>
      <c r="B3" s="1">
        <v>15</v>
      </c>
      <c r="C3" s="1" t="s">
        <v>1016</v>
      </c>
      <c r="D3" s="1">
        <v>2005</v>
      </c>
      <c r="E3" s="1" t="s">
        <v>1362</v>
      </c>
      <c r="F3" s="1">
        <v>1995</v>
      </c>
      <c r="G3" s="1">
        <v>2000</v>
      </c>
      <c r="H3" s="1">
        <v>1500000</v>
      </c>
      <c r="I3" s="1">
        <v>0.85</v>
      </c>
      <c r="J3" s="7">
        <v>0.92</v>
      </c>
      <c r="K3" s="3">
        <f>53/59</f>
        <v>0.89830508474576276</v>
      </c>
      <c r="L3" s="3"/>
      <c r="M3" s="3"/>
      <c r="N3" s="3" t="s">
        <v>1592</v>
      </c>
    </row>
    <row r="4" spans="1:15" ht="16.5" customHeight="1" x14ac:dyDescent="0.2">
      <c r="A4" s="1" t="s">
        <v>1363</v>
      </c>
      <c r="B4" s="1">
        <v>15</v>
      </c>
      <c r="C4" s="1" t="s">
        <v>1016</v>
      </c>
      <c r="D4" s="1">
        <v>2005</v>
      </c>
      <c r="E4" s="1" t="s">
        <v>1372</v>
      </c>
      <c r="F4" s="1">
        <v>1994</v>
      </c>
      <c r="G4" s="1">
        <v>2004</v>
      </c>
      <c r="H4" s="1">
        <v>1500000</v>
      </c>
      <c r="I4" s="1">
        <v>0.9</v>
      </c>
      <c r="J4" s="7">
        <v>0.96</v>
      </c>
      <c r="K4" s="3">
        <f>10/13</f>
        <v>0.76923076923076927</v>
      </c>
      <c r="L4" s="3"/>
      <c r="M4" s="3"/>
      <c r="N4" s="3" t="s">
        <v>1592</v>
      </c>
    </row>
    <row r="5" spans="1:15" ht="15.75" customHeight="1" x14ac:dyDescent="0.2">
      <c r="A5" s="1" t="s">
        <v>1365</v>
      </c>
      <c r="B5" s="1">
        <v>15</v>
      </c>
      <c r="C5" s="1" t="s">
        <v>1016</v>
      </c>
      <c r="D5" s="1">
        <v>2005</v>
      </c>
      <c r="E5" s="1" t="s">
        <v>1373</v>
      </c>
      <c r="F5" s="1">
        <v>1992</v>
      </c>
      <c r="G5" s="1">
        <v>2004</v>
      </c>
      <c r="H5" s="1">
        <v>1500000</v>
      </c>
      <c r="I5" s="1">
        <v>0.86</v>
      </c>
      <c r="J5" s="7">
        <v>0.96</v>
      </c>
      <c r="K5" s="3">
        <f>19/22</f>
        <v>0.86363636363636365</v>
      </c>
      <c r="L5" s="3"/>
      <c r="M5" s="3"/>
      <c r="N5" s="3" t="s">
        <v>1592</v>
      </c>
    </row>
    <row r="6" spans="1:15" ht="15.75" customHeight="1" x14ac:dyDescent="0.2">
      <c r="A6" s="1" t="s">
        <v>1366</v>
      </c>
      <c r="B6" s="1">
        <v>15</v>
      </c>
      <c r="C6" s="1" t="s">
        <v>1016</v>
      </c>
      <c r="D6" s="1">
        <v>2005</v>
      </c>
      <c r="E6" s="1" t="s">
        <v>1374</v>
      </c>
      <c r="F6" s="1">
        <v>1992</v>
      </c>
      <c r="G6" s="1">
        <v>2004</v>
      </c>
      <c r="H6" s="1">
        <v>1500000</v>
      </c>
      <c r="I6" s="1">
        <v>0.81</v>
      </c>
      <c r="J6" s="7">
        <v>0.92</v>
      </c>
      <c r="K6" s="3">
        <f>64/73</f>
        <v>0.87671232876712324</v>
      </c>
      <c r="L6" s="3"/>
      <c r="M6" s="3"/>
      <c r="N6" s="3" t="s">
        <v>1592</v>
      </c>
    </row>
    <row r="7" spans="1:15" ht="15.75" customHeight="1" x14ac:dyDescent="0.2">
      <c r="A7" s="1" t="s">
        <v>1367</v>
      </c>
      <c r="B7" s="1">
        <v>15</v>
      </c>
      <c r="C7" s="1" t="s">
        <v>1016</v>
      </c>
      <c r="D7" s="1">
        <v>2005</v>
      </c>
      <c r="E7" s="1" t="s">
        <v>1376</v>
      </c>
      <c r="F7" s="1">
        <v>1997</v>
      </c>
      <c r="G7" s="1">
        <v>2004</v>
      </c>
      <c r="H7" s="1">
        <v>1500000</v>
      </c>
      <c r="I7" s="1">
        <v>0.79</v>
      </c>
      <c r="J7" s="7">
        <v>0.92</v>
      </c>
      <c r="K7" s="3">
        <f>9/11</f>
        <v>0.81818181818181823</v>
      </c>
      <c r="L7" s="3"/>
      <c r="M7" s="3"/>
      <c r="N7" s="3" t="s">
        <v>1592</v>
      </c>
    </row>
    <row r="8" spans="1:15" ht="15.75" customHeight="1" x14ac:dyDescent="0.2">
      <c r="A8" s="1" t="s">
        <v>1368</v>
      </c>
      <c r="B8" s="1">
        <v>15</v>
      </c>
      <c r="C8" s="1" t="s">
        <v>1016</v>
      </c>
      <c r="D8" s="1">
        <v>2005</v>
      </c>
      <c r="E8" s="1" t="s">
        <v>1375</v>
      </c>
      <c r="F8" s="1">
        <v>1994</v>
      </c>
      <c r="G8" s="1">
        <v>2004</v>
      </c>
      <c r="H8" s="1">
        <v>1500000</v>
      </c>
      <c r="I8" s="1">
        <v>0.85</v>
      </c>
      <c r="J8" s="7">
        <v>0.92</v>
      </c>
      <c r="K8" s="3">
        <f>144/173</f>
        <v>0.83236994219653182</v>
      </c>
      <c r="L8" s="3"/>
      <c r="M8" s="3"/>
      <c r="N8" s="3" t="s">
        <v>1592</v>
      </c>
    </row>
    <row r="9" spans="1:15" ht="15.75" customHeight="1" x14ac:dyDescent="0.2">
      <c r="A9" s="1" t="s">
        <v>1369</v>
      </c>
      <c r="B9" s="1">
        <v>15</v>
      </c>
      <c r="C9" s="1" t="s">
        <v>1016</v>
      </c>
      <c r="D9" s="1">
        <v>2005</v>
      </c>
      <c r="E9" s="1" t="s">
        <v>1377</v>
      </c>
      <c r="F9" s="1">
        <v>1993</v>
      </c>
      <c r="G9" s="1">
        <v>2004</v>
      </c>
      <c r="H9" s="1">
        <v>1500000</v>
      </c>
      <c r="I9" s="1">
        <v>0.88</v>
      </c>
      <c r="J9" s="7">
        <v>1.03</v>
      </c>
      <c r="K9" s="3">
        <f>27/29</f>
        <v>0.93103448275862066</v>
      </c>
      <c r="L9" s="3"/>
      <c r="M9" s="3"/>
      <c r="N9" s="3" t="s">
        <v>1592</v>
      </c>
    </row>
    <row r="10" spans="1:15" ht="15.75" customHeight="1" x14ac:dyDescent="0.2">
      <c r="A10" s="1" t="s">
        <v>1370</v>
      </c>
      <c r="B10" s="1">
        <v>15</v>
      </c>
      <c r="C10" s="1" t="s">
        <v>1016</v>
      </c>
      <c r="D10" s="1">
        <v>2005</v>
      </c>
      <c r="E10" s="1" t="s">
        <v>1378</v>
      </c>
      <c r="F10" s="1">
        <v>1988</v>
      </c>
      <c r="G10" s="1">
        <v>1991</v>
      </c>
      <c r="H10" s="1">
        <v>1500000</v>
      </c>
      <c r="I10" s="1">
        <v>0.9</v>
      </c>
      <c r="J10" s="7">
        <v>1</v>
      </c>
      <c r="K10" s="3">
        <f>143/154</f>
        <v>0.9285714285714286</v>
      </c>
      <c r="L10" s="3"/>
      <c r="M10" s="3"/>
      <c r="N10" s="3" t="s">
        <v>1592</v>
      </c>
    </row>
    <row r="11" spans="1:15" ht="15.75" customHeight="1" x14ac:dyDescent="0.2">
      <c r="A11" s="1" t="s">
        <v>1371</v>
      </c>
      <c r="B11" s="1">
        <v>15</v>
      </c>
      <c r="C11" s="1" t="s">
        <v>1016</v>
      </c>
      <c r="D11" s="1">
        <v>2005</v>
      </c>
      <c r="E11" s="1" t="s">
        <v>1379</v>
      </c>
      <c r="F11" s="1">
        <v>1988</v>
      </c>
      <c r="G11" s="1">
        <v>2004</v>
      </c>
      <c r="H11" s="1">
        <v>1500000</v>
      </c>
      <c r="I11" s="1">
        <v>0.93</v>
      </c>
      <c r="J11" s="7">
        <v>0.99</v>
      </c>
      <c r="K11" s="3">
        <f>153/183</f>
        <v>0.83606557377049184</v>
      </c>
      <c r="L11" s="3"/>
      <c r="M11" s="3"/>
      <c r="N11" s="3" t="s">
        <v>1592</v>
      </c>
      <c r="O11" t="s">
        <v>1380</v>
      </c>
    </row>
    <row r="12" spans="1:15" ht="15.75" customHeight="1" x14ac:dyDescent="0.2">
      <c r="A12" s="1" t="s">
        <v>1436</v>
      </c>
      <c r="B12" s="1">
        <v>20</v>
      </c>
      <c r="C12" s="1" t="s">
        <v>1437</v>
      </c>
      <c r="D12" s="1">
        <v>2000</v>
      </c>
      <c r="E12" t="s">
        <v>1438</v>
      </c>
      <c r="F12" s="1">
        <v>1991</v>
      </c>
      <c r="G12" s="1">
        <v>1997</v>
      </c>
      <c r="H12">
        <v>600000</v>
      </c>
      <c r="I12" t="s">
        <v>1435</v>
      </c>
      <c r="N12" s="3" t="s">
        <v>1592</v>
      </c>
      <c r="O12" t="s">
        <v>1439</v>
      </c>
    </row>
    <row r="13" spans="1:15" ht="15.75" customHeight="1" x14ac:dyDescent="0.2">
      <c r="A13" s="1" t="s">
        <v>1429</v>
      </c>
      <c r="B13" s="1">
        <v>26</v>
      </c>
      <c r="C13" s="1" t="s">
        <v>391</v>
      </c>
      <c r="D13" s="1">
        <v>2020</v>
      </c>
      <c r="E13" t="s">
        <v>1432</v>
      </c>
      <c r="F13" s="1">
        <v>1979</v>
      </c>
      <c r="G13" s="1">
        <v>2013</v>
      </c>
      <c r="H13">
        <v>750000</v>
      </c>
      <c r="I13" t="s">
        <v>1435</v>
      </c>
      <c r="N13" s="3" t="s">
        <v>1592</v>
      </c>
    </row>
    <row r="14" spans="1:15" ht="15.75" customHeight="1" x14ac:dyDescent="0.2">
      <c r="A14" s="1" t="s">
        <v>1430</v>
      </c>
      <c r="B14" s="1">
        <v>26</v>
      </c>
      <c r="C14" s="1" t="s">
        <v>391</v>
      </c>
      <c r="D14" s="1">
        <v>2020</v>
      </c>
      <c r="E14" t="s">
        <v>1433</v>
      </c>
      <c r="F14" s="1">
        <v>1979</v>
      </c>
      <c r="G14" s="1">
        <v>2013</v>
      </c>
      <c r="H14">
        <v>750000</v>
      </c>
      <c r="I14" t="s">
        <v>1435</v>
      </c>
      <c r="N14" s="3" t="s">
        <v>1592</v>
      </c>
    </row>
    <row r="15" spans="1:15" ht="15.75" customHeight="1" x14ac:dyDescent="0.2">
      <c r="A15" s="1" t="s">
        <v>1431</v>
      </c>
      <c r="B15" s="1">
        <v>26</v>
      </c>
      <c r="C15" s="1" t="s">
        <v>391</v>
      </c>
      <c r="D15" s="1">
        <v>2020</v>
      </c>
      <c r="E15" t="s">
        <v>1434</v>
      </c>
      <c r="F15" s="1">
        <v>1979</v>
      </c>
      <c r="G15" s="1">
        <v>2013</v>
      </c>
      <c r="H15">
        <v>750000</v>
      </c>
      <c r="I15" t="s">
        <v>1435</v>
      </c>
      <c r="N15" s="3" t="s">
        <v>1592</v>
      </c>
    </row>
    <row r="16" spans="1:15" ht="15.75" customHeight="1" x14ac:dyDescent="0.2">
      <c r="A16" s="1" t="s">
        <v>1440</v>
      </c>
      <c r="B16" s="1">
        <v>32</v>
      </c>
      <c r="C16" s="1" t="s">
        <v>573</v>
      </c>
      <c r="D16" s="1">
        <v>2015</v>
      </c>
      <c r="E16" t="s">
        <v>1441</v>
      </c>
      <c r="F16" s="1">
        <v>1990</v>
      </c>
      <c r="G16" s="1">
        <v>2012</v>
      </c>
      <c r="H16">
        <v>600000</v>
      </c>
      <c r="J16" s="7">
        <v>0.9</v>
      </c>
      <c r="N16" s="3" t="s">
        <v>1592</v>
      </c>
    </row>
    <row r="17" spans="1:15" ht="15.75" customHeight="1" x14ac:dyDescent="0.2">
      <c r="A17" s="1" t="s">
        <v>1442</v>
      </c>
      <c r="B17" s="1">
        <v>32</v>
      </c>
      <c r="C17" s="1" t="s">
        <v>573</v>
      </c>
      <c r="D17" s="1">
        <v>2015</v>
      </c>
      <c r="E17" t="s">
        <v>1443</v>
      </c>
      <c r="F17" s="1">
        <v>1990</v>
      </c>
      <c r="G17" s="1">
        <v>2012</v>
      </c>
      <c r="H17" s="1">
        <v>600000</v>
      </c>
      <c r="J17" s="7">
        <v>0.91300000000000003</v>
      </c>
      <c r="N17" s="3" t="s">
        <v>1592</v>
      </c>
    </row>
    <row r="18" spans="1:15" ht="15.75" customHeight="1" x14ac:dyDescent="0.2">
      <c r="A18" s="1" t="s">
        <v>1444</v>
      </c>
      <c r="B18" s="1">
        <v>32</v>
      </c>
      <c r="C18" s="1" t="s">
        <v>573</v>
      </c>
      <c r="D18" s="1">
        <v>2015</v>
      </c>
      <c r="E18" t="s">
        <v>1447</v>
      </c>
      <c r="F18" s="1">
        <v>1990</v>
      </c>
      <c r="G18" s="1">
        <v>2012</v>
      </c>
      <c r="H18" s="1">
        <v>600000</v>
      </c>
      <c r="J18" s="7">
        <v>0.81200000000000006</v>
      </c>
      <c r="N18" s="3" t="s">
        <v>1592</v>
      </c>
    </row>
    <row r="19" spans="1:15" ht="15.75" customHeight="1" x14ac:dyDescent="0.2">
      <c r="A19" s="1" t="s">
        <v>1445</v>
      </c>
      <c r="B19" s="1">
        <v>32</v>
      </c>
      <c r="C19" s="1" t="s">
        <v>573</v>
      </c>
      <c r="D19" s="1">
        <v>2015</v>
      </c>
      <c r="E19" t="s">
        <v>1448</v>
      </c>
      <c r="F19" s="1">
        <v>1990</v>
      </c>
      <c r="G19" s="1">
        <v>2012</v>
      </c>
      <c r="H19" s="1">
        <v>600000</v>
      </c>
      <c r="J19" s="7">
        <v>0.624</v>
      </c>
      <c r="N19" s="3" t="s">
        <v>1592</v>
      </c>
    </row>
    <row r="20" spans="1:15" ht="15.75" customHeight="1" x14ac:dyDescent="0.2">
      <c r="A20" s="1" t="s">
        <v>1446</v>
      </c>
      <c r="B20" s="1">
        <v>32</v>
      </c>
      <c r="C20" s="1" t="s">
        <v>573</v>
      </c>
      <c r="D20" s="1">
        <v>2015</v>
      </c>
      <c r="E20" t="s">
        <v>1449</v>
      </c>
      <c r="F20" s="1">
        <v>1990</v>
      </c>
      <c r="G20" s="1">
        <v>2012</v>
      </c>
      <c r="H20" s="1">
        <v>600000</v>
      </c>
      <c r="J20" s="7">
        <v>0.873</v>
      </c>
      <c r="N20" s="3" t="s">
        <v>1592</v>
      </c>
    </row>
    <row r="21" spans="1:15" ht="15.75" customHeight="1" x14ac:dyDescent="0.2">
      <c r="A21" s="1" t="s">
        <v>1479</v>
      </c>
      <c r="B21" s="1">
        <v>64</v>
      </c>
      <c r="C21" s="1" t="s">
        <v>951</v>
      </c>
      <c r="D21" s="1">
        <v>2021</v>
      </c>
      <c r="E21" t="s">
        <v>1482</v>
      </c>
      <c r="F21" s="1">
        <v>2010</v>
      </c>
      <c r="G21" s="1">
        <v>2013</v>
      </c>
      <c r="H21" s="1">
        <v>2000000</v>
      </c>
      <c r="M21">
        <v>0.92</v>
      </c>
      <c r="N21" s="3" t="s">
        <v>1592</v>
      </c>
      <c r="O21" t="s">
        <v>1477</v>
      </c>
    </row>
    <row r="22" spans="1:15" ht="15.75" customHeight="1" x14ac:dyDescent="0.2">
      <c r="A22" s="1" t="s">
        <v>1480</v>
      </c>
      <c r="B22" s="1">
        <v>64</v>
      </c>
      <c r="C22" s="1" t="s">
        <v>951</v>
      </c>
      <c r="D22" s="1">
        <v>2021</v>
      </c>
      <c r="E22" t="s">
        <v>1483</v>
      </c>
      <c r="F22" s="1">
        <v>2010</v>
      </c>
      <c r="G22" s="1">
        <v>2013</v>
      </c>
      <c r="H22" s="1">
        <v>2000000</v>
      </c>
      <c r="M22">
        <v>0.82</v>
      </c>
      <c r="N22" s="3" t="s">
        <v>1592</v>
      </c>
      <c r="O22" t="s">
        <v>1486</v>
      </c>
    </row>
    <row r="23" spans="1:15" ht="15.75" customHeight="1" x14ac:dyDescent="0.2">
      <c r="A23" s="1" t="s">
        <v>1481</v>
      </c>
      <c r="B23" s="1">
        <v>64</v>
      </c>
      <c r="C23" s="1" t="s">
        <v>951</v>
      </c>
      <c r="D23" s="1">
        <v>2021</v>
      </c>
      <c r="E23" t="s">
        <v>1484</v>
      </c>
      <c r="F23" s="1">
        <v>2010</v>
      </c>
      <c r="G23" s="1">
        <v>2013</v>
      </c>
      <c r="H23" s="1">
        <v>2000000</v>
      </c>
      <c r="M23">
        <v>0.85</v>
      </c>
      <c r="N23" s="3" t="s">
        <v>1592</v>
      </c>
    </row>
    <row r="24" spans="1:15" ht="15.75" customHeight="1" x14ac:dyDescent="0.2">
      <c r="A24" s="1" t="s">
        <v>1394</v>
      </c>
      <c r="B24" s="1">
        <v>67</v>
      </c>
      <c r="C24" s="1" t="s">
        <v>277</v>
      </c>
      <c r="D24" s="1">
        <v>2007</v>
      </c>
      <c r="E24" s="1" t="s">
        <v>1396</v>
      </c>
      <c r="F24" s="1">
        <v>1992</v>
      </c>
      <c r="G24" s="1">
        <v>2001</v>
      </c>
      <c r="H24" s="1">
        <v>3000000</v>
      </c>
      <c r="I24" t="s">
        <v>1390</v>
      </c>
      <c r="K24" t="s">
        <v>1390</v>
      </c>
      <c r="N24" s="3" t="s">
        <v>1592</v>
      </c>
      <c r="O24" t="s">
        <v>1391</v>
      </c>
    </row>
    <row r="25" spans="1:15" ht="15.75" customHeight="1" x14ac:dyDescent="0.2">
      <c r="A25" s="1" t="s">
        <v>1393</v>
      </c>
      <c r="B25" s="1">
        <v>67</v>
      </c>
      <c r="C25" s="1" t="s">
        <v>277</v>
      </c>
      <c r="D25" s="1">
        <v>2007</v>
      </c>
      <c r="E25" s="1" t="s">
        <v>1397</v>
      </c>
      <c r="F25" s="1">
        <v>1992</v>
      </c>
      <c r="G25" s="1">
        <v>2001</v>
      </c>
      <c r="H25" s="1">
        <v>3000000</v>
      </c>
      <c r="I25" t="s">
        <v>1390</v>
      </c>
      <c r="K25" t="s">
        <v>1390</v>
      </c>
      <c r="N25" s="3" t="s">
        <v>1592</v>
      </c>
      <c r="O25" t="s">
        <v>1391</v>
      </c>
    </row>
    <row r="26" spans="1:15" ht="15.75" customHeight="1" x14ac:dyDescent="0.2">
      <c r="A26" s="1" t="s">
        <v>1395</v>
      </c>
      <c r="B26" s="1">
        <v>67</v>
      </c>
      <c r="C26" s="1" t="s">
        <v>277</v>
      </c>
      <c r="D26" s="1">
        <v>2007</v>
      </c>
      <c r="E26" s="1" t="s">
        <v>1398</v>
      </c>
      <c r="F26" s="1">
        <v>1992</v>
      </c>
      <c r="G26" s="1">
        <v>2001</v>
      </c>
      <c r="H26" s="1">
        <v>3000000</v>
      </c>
      <c r="I26" t="s">
        <v>1390</v>
      </c>
      <c r="K26" t="s">
        <v>1390</v>
      </c>
      <c r="N26" s="3" t="s">
        <v>1592</v>
      </c>
      <c r="O26" t="s">
        <v>1391</v>
      </c>
    </row>
    <row r="27" spans="1:15" ht="15.75" customHeight="1" x14ac:dyDescent="0.2">
      <c r="A27" s="1" t="s">
        <v>1402</v>
      </c>
      <c r="B27" s="1">
        <v>71</v>
      </c>
      <c r="C27" s="1" t="s">
        <v>1405</v>
      </c>
      <c r="D27" s="1">
        <v>2000</v>
      </c>
      <c r="E27" s="1" t="s">
        <v>1403</v>
      </c>
      <c r="F27" s="1">
        <v>1995</v>
      </c>
      <c r="G27" s="1">
        <v>1998</v>
      </c>
      <c r="H27" s="1">
        <v>1250000</v>
      </c>
      <c r="I27">
        <f>(0.875+0.75+0.6667)/3</f>
        <v>0.76390000000000002</v>
      </c>
      <c r="K27" s="7">
        <f>(0.171 +0.201 + 0.256)/3</f>
        <v>0.20933333333333334</v>
      </c>
      <c r="N27" s="3" t="s">
        <v>1592</v>
      </c>
      <c r="O27" t="s">
        <v>1404</v>
      </c>
    </row>
    <row r="28" spans="1:15" ht="15.75" customHeight="1" x14ac:dyDescent="0.2">
      <c r="A28" s="1" t="s">
        <v>1471</v>
      </c>
      <c r="B28" s="1">
        <v>79</v>
      </c>
      <c r="C28" s="1" t="s">
        <v>1303</v>
      </c>
      <c r="D28" s="1">
        <v>1997</v>
      </c>
      <c r="E28" t="s">
        <v>1474</v>
      </c>
      <c r="F28" s="1">
        <v>1991</v>
      </c>
      <c r="G28" s="1">
        <v>1994</v>
      </c>
      <c r="H28" s="1">
        <v>800000</v>
      </c>
      <c r="I28" s="1">
        <v>0.90700000000000003</v>
      </c>
      <c r="K28" s="1">
        <f xml:space="preserve"> (0.1 + 0.218)/2</f>
        <v>0.159</v>
      </c>
      <c r="N28" s="3" t="s">
        <v>1592</v>
      </c>
      <c r="O28" t="s">
        <v>1476</v>
      </c>
    </row>
    <row r="29" spans="1:15" ht="15.75" customHeight="1" x14ac:dyDescent="0.2">
      <c r="A29" s="1" t="s">
        <v>1472</v>
      </c>
      <c r="B29" s="1">
        <v>79</v>
      </c>
      <c r="C29" s="1" t="s">
        <v>1303</v>
      </c>
      <c r="D29" s="1">
        <v>1997</v>
      </c>
      <c r="E29" t="s">
        <v>1473</v>
      </c>
      <c r="F29" s="1">
        <v>1991</v>
      </c>
      <c r="G29" s="1">
        <v>1994</v>
      </c>
      <c r="H29" s="1">
        <v>800000</v>
      </c>
      <c r="I29" s="1">
        <v>0.84899999999999998</v>
      </c>
      <c r="K29" s="1">
        <f>(0.283 + 0.22)/2</f>
        <v>0.2515</v>
      </c>
      <c r="N29" s="3" t="s">
        <v>1592</v>
      </c>
      <c r="O29" t="s">
        <v>1475</v>
      </c>
    </row>
    <row r="30" spans="1:15" ht="15.75" customHeight="1" x14ac:dyDescent="0.2">
      <c r="A30" s="1" t="s">
        <v>1501</v>
      </c>
      <c r="B30" s="1">
        <v>80</v>
      </c>
      <c r="C30" s="1" t="s">
        <v>1244</v>
      </c>
      <c r="D30" s="1">
        <v>1998</v>
      </c>
      <c r="E30" t="s">
        <v>1511</v>
      </c>
      <c r="F30" s="1">
        <v>1986</v>
      </c>
      <c r="G30" s="1">
        <v>1992</v>
      </c>
      <c r="H30" s="1">
        <v>2000000</v>
      </c>
      <c r="N30" s="3" t="s">
        <v>1592</v>
      </c>
      <c r="O30" t="s">
        <v>1512</v>
      </c>
    </row>
    <row r="31" spans="1:15" ht="15.75" customHeight="1" x14ac:dyDescent="0.2">
      <c r="A31" s="1" t="s">
        <v>1502</v>
      </c>
      <c r="B31" s="1">
        <v>80</v>
      </c>
      <c r="C31" s="1" t="s">
        <v>1244</v>
      </c>
      <c r="D31" s="1">
        <v>1998</v>
      </c>
      <c r="E31" t="s">
        <v>1508</v>
      </c>
      <c r="F31" s="1">
        <v>1987</v>
      </c>
      <c r="G31" s="1">
        <v>1987</v>
      </c>
      <c r="H31" s="1">
        <v>2000000</v>
      </c>
      <c r="N31" s="3" t="s">
        <v>1592</v>
      </c>
      <c r="O31" t="s">
        <v>1513</v>
      </c>
    </row>
    <row r="32" spans="1:15" ht="15.75" customHeight="1" x14ac:dyDescent="0.2">
      <c r="A32" s="1" t="s">
        <v>1503</v>
      </c>
      <c r="B32" s="1">
        <v>80</v>
      </c>
      <c r="C32" s="1" t="s">
        <v>1244</v>
      </c>
      <c r="D32" s="1">
        <v>1998</v>
      </c>
      <c r="E32" t="s">
        <v>1509</v>
      </c>
      <c r="F32" s="1">
        <v>1987</v>
      </c>
      <c r="G32" s="1">
        <v>1987</v>
      </c>
      <c r="H32" s="1">
        <v>2000000</v>
      </c>
      <c r="N32" s="3" t="s">
        <v>1592</v>
      </c>
      <c r="O32" t="s">
        <v>1513</v>
      </c>
    </row>
    <row r="33" spans="1:15" ht="15.75" customHeight="1" x14ac:dyDescent="0.2">
      <c r="A33" s="1" t="s">
        <v>1504</v>
      </c>
      <c r="B33" s="1">
        <v>80</v>
      </c>
      <c r="C33" s="1" t="s">
        <v>1244</v>
      </c>
      <c r="D33" s="1">
        <v>1998</v>
      </c>
      <c r="E33" t="s">
        <v>1510</v>
      </c>
      <c r="F33" s="1">
        <v>1987</v>
      </c>
      <c r="G33" s="1">
        <v>1987</v>
      </c>
      <c r="H33" s="1">
        <v>2000000</v>
      </c>
      <c r="N33" s="3" t="s">
        <v>1592</v>
      </c>
      <c r="O33" t="s">
        <v>1513</v>
      </c>
    </row>
    <row r="34" spans="1:15" ht="15.75" customHeight="1" x14ac:dyDescent="0.2">
      <c r="A34" s="1" t="s">
        <v>1505</v>
      </c>
      <c r="B34" s="1">
        <v>80</v>
      </c>
      <c r="C34" s="1" t="s">
        <v>1244</v>
      </c>
      <c r="D34" s="1">
        <v>1998</v>
      </c>
      <c r="E34" t="s">
        <v>1434</v>
      </c>
      <c r="F34" s="1">
        <v>1985</v>
      </c>
      <c r="G34" s="1">
        <v>1995</v>
      </c>
      <c r="H34" s="1">
        <v>2000000</v>
      </c>
      <c r="N34" s="3" t="s">
        <v>1592</v>
      </c>
      <c r="O34" t="s">
        <v>1512</v>
      </c>
    </row>
    <row r="35" spans="1:15" ht="15.75" customHeight="1" x14ac:dyDescent="0.2">
      <c r="A35" s="1" t="s">
        <v>1506</v>
      </c>
      <c r="B35" s="1">
        <v>80</v>
      </c>
      <c r="C35" s="1" t="s">
        <v>1244</v>
      </c>
      <c r="D35" s="1">
        <v>1998</v>
      </c>
      <c r="E35" t="s">
        <v>1507</v>
      </c>
      <c r="F35" s="1">
        <v>1989</v>
      </c>
      <c r="G35" s="1">
        <v>1989</v>
      </c>
      <c r="H35" s="1">
        <v>2000000</v>
      </c>
      <c r="N35" s="3" t="s">
        <v>1592</v>
      </c>
      <c r="O35" t="s">
        <v>1513</v>
      </c>
    </row>
    <row r="36" spans="1:15" ht="15.75" customHeight="1" x14ac:dyDescent="0.2">
      <c r="A36" s="1" t="s">
        <v>1424</v>
      </c>
      <c r="B36" s="1">
        <v>83</v>
      </c>
      <c r="C36" s="1" t="s">
        <v>1425</v>
      </c>
      <c r="D36" s="1">
        <v>2012</v>
      </c>
      <c r="E36" t="s">
        <v>1427</v>
      </c>
      <c r="F36" s="1">
        <v>2004</v>
      </c>
      <c r="G36" s="1">
        <v>2009</v>
      </c>
      <c r="H36">
        <v>400000</v>
      </c>
      <c r="I36" s="1">
        <v>0.74</v>
      </c>
      <c r="J36" s="16">
        <v>0.87</v>
      </c>
      <c r="N36" s="3" t="s">
        <v>1592</v>
      </c>
      <c r="O36" t="s">
        <v>1428</v>
      </c>
    </row>
    <row r="37" spans="1:15" ht="15.75" customHeight="1" x14ac:dyDescent="0.2">
      <c r="A37" s="1" t="s">
        <v>1423</v>
      </c>
      <c r="B37" s="1">
        <v>83</v>
      </c>
      <c r="C37" s="1" t="s">
        <v>1425</v>
      </c>
      <c r="D37" s="1">
        <v>2012</v>
      </c>
      <c r="E37" t="s">
        <v>1426</v>
      </c>
      <c r="F37" s="1">
        <v>2004</v>
      </c>
      <c r="G37" s="1">
        <v>2009</v>
      </c>
      <c r="H37" s="1">
        <v>400000</v>
      </c>
      <c r="I37" s="1">
        <v>0.74</v>
      </c>
      <c r="J37" s="16">
        <v>0.93</v>
      </c>
      <c r="N37" s="3" t="s">
        <v>1592</v>
      </c>
      <c r="O37" t="s">
        <v>1428</v>
      </c>
    </row>
    <row r="38" spans="1:15" ht="15.75" customHeight="1" x14ac:dyDescent="0.2">
      <c r="A38" s="1" t="s">
        <v>1455</v>
      </c>
      <c r="B38" s="1">
        <v>86</v>
      </c>
      <c r="C38" s="1" t="s">
        <v>1456</v>
      </c>
      <c r="D38" s="1">
        <v>2019</v>
      </c>
      <c r="E38" t="s">
        <v>882</v>
      </c>
      <c r="F38" s="1">
        <v>2014</v>
      </c>
      <c r="G38" s="1">
        <v>2018</v>
      </c>
      <c r="H38" s="1">
        <v>1500000</v>
      </c>
      <c r="I38" s="1">
        <v>0.89500000000000002</v>
      </c>
      <c r="J38" s="16">
        <v>1.0001</v>
      </c>
      <c r="K38" s="1">
        <v>0.19500000000000001</v>
      </c>
      <c r="M38">
        <v>0.93300000000000005</v>
      </c>
      <c r="N38" s="3" t="s">
        <v>1592</v>
      </c>
    </row>
    <row r="39" spans="1:15" ht="15.75" customHeight="1" x14ac:dyDescent="0.2">
      <c r="A39" s="1" t="s">
        <v>1606</v>
      </c>
      <c r="B39" s="1">
        <v>87</v>
      </c>
      <c r="C39" s="1" t="s">
        <v>1406</v>
      </c>
      <c r="D39" s="1">
        <v>2013</v>
      </c>
      <c r="E39" s="1"/>
      <c r="F39" s="1">
        <v>2008</v>
      </c>
      <c r="G39" s="1">
        <v>2012</v>
      </c>
      <c r="H39" t="s">
        <v>158</v>
      </c>
      <c r="I39" s="1">
        <v>0.77600000000000002</v>
      </c>
      <c r="J39" s="7">
        <v>0.84199999999999997</v>
      </c>
      <c r="K39">
        <v>0.17100000000000001</v>
      </c>
      <c r="N39" s="3" t="s">
        <v>1592</v>
      </c>
    </row>
    <row r="40" spans="1:15" ht="15.75" customHeight="1" x14ac:dyDescent="0.2">
      <c r="A40" s="1" t="s">
        <v>1407</v>
      </c>
      <c r="B40" s="1">
        <v>87</v>
      </c>
      <c r="C40" s="1" t="s">
        <v>1406</v>
      </c>
      <c r="D40" s="1">
        <v>2013</v>
      </c>
      <c r="F40" s="1">
        <v>2002</v>
      </c>
      <c r="G40" s="1">
        <v>2012</v>
      </c>
      <c r="H40" t="s">
        <v>158</v>
      </c>
      <c r="I40" s="1">
        <v>0.83099999999999996</v>
      </c>
      <c r="J40" s="7">
        <v>0.88700000000000001</v>
      </c>
      <c r="K40">
        <v>0.13400000000000001</v>
      </c>
      <c r="N40" s="3" t="s">
        <v>1592</v>
      </c>
      <c r="O40" t="s">
        <v>1420</v>
      </c>
    </row>
    <row r="41" spans="1:15" ht="15.75" customHeight="1" x14ac:dyDescent="0.2">
      <c r="A41" s="1" t="s">
        <v>1408</v>
      </c>
      <c r="B41" s="1">
        <v>87</v>
      </c>
      <c r="C41" s="1" t="s">
        <v>1406</v>
      </c>
      <c r="D41" s="1">
        <v>2013</v>
      </c>
      <c r="F41" s="1">
        <v>1998</v>
      </c>
      <c r="G41" s="1">
        <v>2012</v>
      </c>
      <c r="H41" t="s">
        <v>158</v>
      </c>
      <c r="I41" s="1">
        <v>0.81399999999999995</v>
      </c>
      <c r="J41" s="7">
        <v>0.85499999999999998</v>
      </c>
      <c r="K41">
        <v>0.1</v>
      </c>
      <c r="N41" s="3" t="s">
        <v>1592</v>
      </c>
      <c r="O41" t="s">
        <v>1420</v>
      </c>
    </row>
    <row r="42" spans="1:15" ht="15.75" customHeight="1" x14ac:dyDescent="0.2">
      <c r="A42" s="1" t="s">
        <v>1409</v>
      </c>
      <c r="B42" s="1">
        <v>87</v>
      </c>
      <c r="C42" s="1" t="s">
        <v>1406</v>
      </c>
      <c r="D42" s="1">
        <v>2013</v>
      </c>
      <c r="F42" s="1">
        <v>1995</v>
      </c>
      <c r="G42" s="1">
        <v>2012</v>
      </c>
      <c r="H42" t="s">
        <v>158</v>
      </c>
      <c r="I42" s="1">
        <v>0.85799999999999998</v>
      </c>
      <c r="J42" s="7">
        <v>0.92</v>
      </c>
      <c r="K42">
        <v>0.14399999999999999</v>
      </c>
      <c r="N42" s="3" t="s">
        <v>1592</v>
      </c>
      <c r="O42" t="s">
        <v>1420</v>
      </c>
    </row>
    <row r="43" spans="1:15" ht="15.75" customHeight="1" x14ac:dyDescent="0.2">
      <c r="A43" s="1" t="s">
        <v>1410</v>
      </c>
      <c r="B43" s="1">
        <v>87</v>
      </c>
      <c r="C43" s="1" t="s">
        <v>1406</v>
      </c>
      <c r="D43" s="1">
        <v>2013</v>
      </c>
      <c r="F43" s="1">
        <v>1994</v>
      </c>
      <c r="G43" s="1">
        <v>2012</v>
      </c>
      <c r="H43" t="s">
        <v>158</v>
      </c>
      <c r="I43" s="1">
        <v>0.85299999999999998</v>
      </c>
      <c r="J43" s="7">
        <v>0.91600000000000004</v>
      </c>
      <c r="K43">
        <v>0.14699999999999999</v>
      </c>
      <c r="N43" s="3" t="s">
        <v>1592</v>
      </c>
      <c r="O43" t="s">
        <v>1420</v>
      </c>
    </row>
    <row r="44" spans="1:15" ht="15.75" customHeight="1" x14ac:dyDescent="0.2">
      <c r="A44" s="1" t="s">
        <v>1411</v>
      </c>
      <c r="B44" s="1">
        <v>87</v>
      </c>
      <c r="C44" s="1" t="s">
        <v>1406</v>
      </c>
      <c r="D44" s="1">
        <v>2013</v>
      </c>
      <c r="F44" s="1">
        <v>2000</v>
      </c>
      <c r="G44" s="1">
        <v>2012</v>
      </c>
      <c r="H44" t="s">
        <v>158</v>
      </c>
      <c r="I44" s="1">
        <v>0.90100000000000002</v>
      </c>
      <c r="J44" s="7">
        <v>0.97</v>
      </c>
      <c r="K44">
        <v>0.153</v>
      </c>
      <c r="N44" s="3" t="s">
        <v>1592</v>
      </c>
      <c r="O44" t="s">
        <v>1421</v>
      </c>
    </row>
    <row r="45" spans="1:15" ht="15.75" customHeight="1" x14ac:dyDescent="0.2">
      <c r="A45" s="1" t="s">
        <v>1412</v>
      </c>
      <c r="B45" s="1">
        <v>87</v>
      </c>
      <c r="C45" s="1" t="s">
        <v>1406</v>
      </c>
      <c r="D45" s="1">
        <v>2013</v>
      </c>
      <c r="F45" s="1">
        <v>1995</v>
      </c>
      <c r="G45" s="1">
        <v>2012</v>
      </c>
      <c r="H45" t="s">
        <v>158</v>
      </c>
      <c r="I45" s="1">
        <v>0.81899999999999995</v>
      </c>
      <c r="J45" s="7">
        <v>0.88400000000000001</v>
      </c>
      <c r="K45">
        <v>0.157</v>
      </c>
      <c r="N45" s="3" t="s">
        <v>1592</v>
      </c>
      <c r="O45" t="s">
        <v>1420</v>
      </c>
    </row>
    <row r="46" spans="1:15" ht="15.75" customHeight="1" x14ac:dyDescent="0.2">
      <c r="A46" s="1" t="s">
        <v>1413</v>
      </c>
      <c r="B46" s="1">
        <v>87</v>
      </c>
      <c r="C46" s="1" t="s">
        <v>1406</v>
      </c>
      <c r="D46" s="1">
        <v>2013</v>
      </c>
      <c r="F46" s="1">
        <v>2009</v>
      </c>
      <c r="G46" s="1">
        <v>2012</v>
      </c>
      <c r="H46" t="s">
        <v>158</v>
      </c>
      <c r="I46" s="1">
        <v>0.90300000000000002</v>
      </c>
      <c r="J46" s="7">
        <v>0.98399999999999999</v>
      </c>
      <c r="K46">
        <v>0.17899999999999999</v>
      </c>
      <c r="N46" s="3" t="s">
        <v>1592</v>
      </c>
      <c r="O46" t="s">
        <v>1420</v>
      </c>
    </row>
    <row r="47" spans="1:15" ht="15.75" customHeight="1" x14ac:dyDescent="0.2">
      <c r="A47" s="1" t="s">
        <v>1414</v>
      </c>
      <c r="B47" s="1">
        <v>87</v>
      </c>
      <c r="C47" s="1" t="s">
        <v>1406</v>
      </c>
      <c r="D47" s="1">
        <v>2013</v>
      </c>
      <c r="F47">
        <v>1994</v>
      </c>
      <c r="G47" s="1">
        <v>2012</v>
      </c>
      <c r="H47" t="s">
        <v>158</v>
      </c>
      <c r="I47" s="1">
        <v>0.84899999999999998</v>
      </c>
      <c r="J47" s="7">
        <v>0.93300000000000005</v>
      </c>
      <c r="K47">
        <v>0.19800000000000001</v>
      </c>
      <c r="N47" s="3" t="s">
        <v>1592</v>
      </c>
      <c r="O47" t="s">
        <v>1420</v>
      </c>
    </row>
    <row r="48" spans="1:15" ht="15.75" customHeight="1" x14ac:dyDescent="0.2">
      <c r="A48" s="1" t="s">
        <v>1415</v>
      </c>
      <c r="B48" s="1">
        <v>87</v>
      </c>
      <c r="C48" s="1" t="s">
        <v>1406</v>
      </c>
      <c r="D48" s="1">
        <v>2013</v>
      </c>
      <c r="F48" s="1">
        <v>2007</v>
      </c>
      <c r="G48" s="1">
        <v>2012</v>
      </c>
      <c r="H48" t="s">
        <v>158</v>
      </c>
      <c r="I48" s="1">
        <v>0.90700000000000003</v>
      </c>
      <c r="J48" s="7">
        <v>1.0009999999999999</v>
      </c>
      <c r="K48">
        <v>0.20599999999999999</v>
      </c>
      <c r="N48" s="3" t="s">
        <v>1592</v>
      </c>
      <c r="O48" t="s">
        <v>1420</v>
      </c>
    </row>
    <row r="49" spans="1:15" ht="15.75" customHeight="1" x14ac:dyDescent="0.2">
      <c r="A49" s="1" t="s">
        <v>1416</v>
      </c>
      <c r="B49" s="1">
        <v>87</v>
      </c>
      <c r="C49" s="1" t="s">
        <v>1406</v>
      </c>
      <c r="D49" s="1">
        <v>2013</v>
      </c>
      <c r="F49" s="1">
        <v>2007</v>
      </c>
      <c r="G49" s="1">
        <v>2012</v>
      </c>
      <c r="H49" t="s">
        <v>158</v>
      </c>
      <c r="I49" s="1">
        <v>0.85599999999999998</v>
      </c>
      <c r="J49" s="7">
        <v>0.91500000000000004</v>
      </c>
      <c r="K49">
        <v>0.13600000000000001</v>
      </c>
      <c r="N49" s="3" t="s">
        <v>1592</v>
      </c>
      <c r="O49" t="s">
        <v>1420</v>
      </c>
    </row>
    <row r="50" spans="1:15" ht="15.75" customHeight="1" x14ac:dyDescent="0.2">
      <c r="A50" s="1" t="s">
        <v>1417</v>
      </c>
      <c r="B50" s="1">
        <v>87</v>
      </c>
      <c r="C50" s="1" t="s">
        <v>1406</v>
      </c>
      <c r="D50" s="1">
        <v>2013</v>
      </c>
      <c r="F50" s="1">
        <v>1998</v>
      </c>
      <c r="G50" s="1">
        <v>2012</v>
      </c>
      <c r="H50" t="s">
        <v>158</v>
      </c>
      <c r="I50" s="1">
        <v>0.86399999999999999</v>
      </c>
      <c r="J50" s="7">
        <v>0.93899999999999995</v>
      </c>
      <c r="K50">
        <v>0.17299999999999999</v>
      </c>
      <c r="N50" s="3" t="s">
        <v>1592</v>
      </c>
      <c r="O50" t="s">
        <v>1420</v>
      </c>
    </row>
    <row r="51" spans="1:15" ht="15.75" customHeight="1" x14ac:dyDescent="0.2">
      <c r="A51" s="1" t="s">
        <v>1418</v>
      </c>
      <c r="B51" s="1">
        <v>87</v>
      </c>
      <c r="C51" s="1" t="s">
        <v>1406</v>
      </c>
      <c r="D51" s="1">
        <v>2013</v>
      </c>
      <c r="F51" s="1">
        <v>1998</v>
      </c>
      <c r="G51" s="1">
        <v>2012</v>
      </c>
      <c r="H51" t="s">
        <v>158</v>
      </c>
      <c r="I51" s="1">
        <v>0.81699999999999995</v>
      </c>
      <c r="J51" s="7">
        <v>0.89200000000000002</v>
      </c>
      <c r="K51">
        <v>0.184</v>
      </c>
      <c r="N51" s="3" t="s">
        <v>1592</v>
      </c>
      <c r="O51" t="s">
        <v>1420</v>
      </c>
    </row>
    <row r="52" spans="1:15" ht="15.75" customHeight="1" x14ac:dyDescent="0.2">
      <c r="A52" s="5" t="s">
        <v>1384</v>
      </c>
      <c r="B52" s="1">
        <v>91</v>
      </c>
      <c r="C52" s="1" t="s">
        <v>1346</v>
      </c>
      <c r="D52" s="1">
        <v>2007</v>
      </c>
      <c r="E52" s="1" t="s">
        <v>1347</v>
      </c>
      <c r="F52" s="1">
        <v>1998</v>
      </c>
      <c r="G52" s="1">
        <v>2001</v>
      </c>
      <c r="H52" s="1">
        <v>1500000</v>
      </c>
      <c r="I52" s="1">
        <v>0.75</v>
      </c>
      <c r="K52" s="1">
        <v>0.33300000000000002</v>
      </c>
      <c r="L52" s="1"/>
      <c r="M52" s="1"/>
      <c r="N52" s="3" t="s">
        <v>1592</v>
      </c>
    </row>
    <row r="53" spans="1:15" ht="15.75" customHeight="1" x14ac:dyDescent="0.2">
      <c r="A53" s="5" t="s">
        <v>1385</v>
      </c>
      <c r="B53" s="1">
        <v>91</v>
      </c>
      <c r="C53" s="1" t="s">
        <v>1346</v>
      </c>
      <c r="D53" s="1">
        <v>2007</v>
      </c>
      <c r="E53" s="1" t="s">
        <v>1348</v>
      </c>
      <c r="F53" s="1">
        <v>1998</v>
      </c>
      <c r="G53" s="1">
        <v>2001</v>
      </c>
      <c r="H53" s="1">
        <v>1500000</v>
      </c>
      <c r="I53" s="1">
        <v>0.87</v>
      </c>
      <c r="K53" s="1">
        <v>0.20899999999999999</v>
      </c>
      <c r="L53" s="1"/>
      <c r="M53" s="1"/>
      <c r="N53" s="3" t="s">
        <v>1592</v>
      </c>
    </row>
    <row r="54" spans="1:15" ht="15.75" customHeight="1" x14ac:dyDescent="0.2">
      <c r="A54" s="5" t="s">
        <v>1386</v>
      </c>
      <c r="B54" s="1">
        <v>91</v>
      </c>
      <c r="C54" s="1" t="s">
        <v>1346</v>
      </c>
      <c r="D54" s="1">
        <v>2007</v>
      </c>
      <c r="E54" s="1" t="s">
        <v>1349</v>
      </c>
      <c r="F54" s="1">
        <v>1998</v>
      </c>
      <c r="G54" s="1">
        <v>2001</v>
      </c>
      <c r="H54" s="1">
        <v>1500000</v>
      </c>
      <c r="I54" s="1">
        <v>0.82</v>
      </c>
      <c r="K54" s="1">
        <v>0.38200000000000001</v>
      </c>
      <c r="L54" s="1"/>
      <c r="M54" s="1"/>
      <c r="N54" s="3" t="s">
        <v>1592</v>
      </c>
    </row>
    <row r="55" spans="1:15" ht="15.75" customHeight="1" x14ac:dyDescent="0.2">
      <c r="A55" s="1" t="s">
        <v>1459</v>
      </c>
      <c r="B55" s="1">
        <v>96</v>
      </c>
      <c r="C55" s="1" t="s">
        <v>1262</v>
      </c>
      <c r="D55" s="1">
        <v>2011</v>
      </c>
      <c r="E55" t="s">
        <v>1460</v>
      </c>
      <c r="F55" s="1">
        <v>2004</v>
      </c>
      <c r="G55" s="1">
        <v>2006</v>
      </c>
      <c r="H55" s="1">
        <v>800000</v>
      </c>
      <c r="M55" t="s">
        <v>1457</v>
      </c>
      <c r="N55" s="3" t="s">
        <v>1592</v>
      </c>
      <c r="O55" t="s">
        <v>1458</v>
      </c>
    </row>
    <row r="56" spans="1:15" ht="15.75" customHeight="1" x14ac:dyDescent="0.2">
      <c r="A56" s="1" t="s">
        <v>1387</v>
      </c>
      <c r="B56" s="1">
        <v>97</v>
      </c>
      <c r="C56" s="1" t="s">
        <v>1346</v>
      </c>
      <c r="D56" s="1">
        <v>2008</v>
      </c>
      <c r="E56" s="1" t="s">
        <v>1389</v>
      </c>
      <c r="F56" s="1">
        <v>1999</v>
      </c>
      <c r="G56" s="1">
        <v>2005</v>
      </c>
      <c r="H56" s="1">
        <v>400000</v>
      </c>
      <c r="I56" t="s">
        <v>1388</v>
      </c>
      <c r="N56" s="3" t="s">
        <v>1592</v>
      </c>
    </row>
    <row r="57" spans="1:15" ht="15.75" customHeight="1" x14ac:dyDescent="0.2">
      <c r="A57" s="1" t="s">
        <v>1462</v>
      </c>
      <c r="B57" s="1">
        <v>98</v>
      </c>
      <c r="C57" s="1" t="s">
        <v>1463</v>
      </c>
      <c r="D57" s="1">
        <v>2017</v>
      </c>
      <c r="E57" t="s">
        <v>1464</v>
      </c>
      <c r="F57" s="1">
        <v>2004</v>
      </c>
      <c r="G57" s="1">
        <v>2013</v>
      </c>
      <c r="H57" s="1">
        <v>1500000</v>
      </c>
      <c r="I57" s="1">
        <v>0.85399999999999998</v>
      </c>
      <c r="J57" s="16">
        <v>0.96799999999999997</v>
      </c>
      <c r="K57" s="1">
        <v>0.22600000000000001</v>
      </c>
      <c r="N57" s="3" t="s">
        <v>1592</v>
      </c>
      <c r="O57" t="s">
        <v>1465</v>
      </c>
    </row>
    <row r="58" spans="1:15" ht="15.75" customHeight="1" x14ac:dyDescent="0.2">
      <c r="A58" s="1" t="s">
        <v>1466</v>
      </c>
      <c r="B58" s="1">
        <v>98</v>
      </c>
      <c r="C58" s="1" t="s">
        <v>1463</v>
      </c>
      <c r="D58" s="1">
        <v>2017</v>
      </c>
      <c r="E58" t="s">
        <v>1467</v>
      </c>
      <c r="F58" s="1">
        <v>2004</v>
      </c>
      <c r="G58" s="1">
        <v>2013</v>
      </c>
      <c r="H58" s="1">
        <v>1500000</v>
      </c>
      <c r="I58" s="1">
        <v>0.88500000000000001</v>
      </c>
      <c r="J58" s="16">
        <v>1.0149999999999999</v>
      </c>
      <c r="K58" s="1">
        <v>0.24299999999999999</v>
      </c>
      <c r="N58" s="3" t="s">
        <v>1592</v>
      </c>
      <c r="O58" t="s">
        <v>1468</v>
      </c>
    </row>
    <row r="59" spans="1:15" ht="15.75" customHeight="1" x14ac:dyDescent="0.2">
      <c r="A59" s="1" t="s">
        <v>1469</v>
      </c>
      <c r="B59" s="1">
        <v>98</v>
      </c>
      <c r="C59" s="1" t="s">
        <v>1463</v>
      </c>
      <c r="D59" s="1">
        <v>2017</v>
      </c>
      <c r="E59" t="s">
        <v>1470</v>
      </c>
      <c r="F59" s="1">
        <v>2004</v>
      </c>
      <c r="G59" s="1">
        <v>2013</v>
      </c>
      <c r="H59" s="1">
        <v>1500000</v>
      </c>
      <c r="I59" s="1">
        <v>0.85399999999999998</v>
      </c>
      <c r="J59" s="16">
        <v>0.94899999999999995</v>
      </c>
      <c r="K59" s="1">
        <v>0.1845</v>
      </c>
      <c r="N59" s="3" t="s">
        <v>1592</v>
      </c>
    </row>
    <row r="60" spans="1:15" ht="15.75" customHeight="1" x14ac:dyDescent="0.2">
      <c r="A60" s="1" t="s">
        <v>1450</v>
      </c>
      <c r="B60" s="1">
        <v>101</v>
      </c>
      <c r="C60" s="1" t="s">
        <v>1239</v>
      </c>
      <c r="D60" s="1">
        <v>2003</v>
      </c>
      <c r="E60" t="s">
        <v>1451</v>
      </c>
      <c r="F60" s="1">
        <v>1994</v>
      </c>
      <c r="G60" s="1">
        <v>1997</v>
      </c>
      <c r="H60" s="1">
        <v>200000</v>
      </c>
      <c r="I60" s="1">
        <v>0.88</v>
      </c>
      <c r="K60" s="1">
        <v>0.24</v>
      </c>
      <c r="M60" s="1">
        <v>0.96</v>
      </c>
      <c r="N60" s="3" t="s">
        <v>1592</v>
      </c>
      <c r="O60" t="s">
        <v>1453</v>
      </c>
    </row>
    <row r="61" spans="1:15" ht="15.75" customHeight="1" x14ac:dyDescent="0.2">
      <c r="A61" s="1" t="s">
        <v>1400</v>
      </c>
      <c r="B61" s="1">
        <v>103</v>
      </c>
      <c r="C61" s="1" t="s">
        <v>1399</v>
      </c>
      <c r="D61" s="1">
        <v>2020</v>
      </c>
      <c r="E61" s="1" t="s">
        <v>1485</v>
      </c>
      <c r="F61" s="1">
        <v>2010</v>
      </c>
      <c r="G61" s="1">
        <v>2014</v>
      </c>
      <c r="H61" s="1">
        <v>1500000</v>
      </c>
      <c r="I61" s="1">
        <v>0.76</v>
      </c>
      <c r="N61" s="3" t="s">
        <v>1592</v>
      </c>
      <c r="O61" t="s">
        <v>1478</v>
      </c>
    </row>
    <row r="62" spans="1:15" ht="15.75" customHeight="1" x14ac:dyDescent="0.2">
      <c r="A62" s="1" t="s">
        <v>1401</v>
      </c>
      <c r="B62" s="1">
        <v>103</v>
      </c>
      <c r="C62" s="1" t="s">
        <v>1399</v>
      </c>
      <c r="D62" s="1">
        <v>2020</v>
      </c>
      <c r="E62" s="1" t="s">
        <v>1483</v>
      </c>
      <c r="F62" s="1">
        <v>2010</v>
      </c>
      <c r="G62" s="1">
        <v>2014</v>
      </c>
      <c r="H62" s="1">
        <v>1500000</v>
      </c>
      <c r="I62" s="1">
        <v>0.9</v>
      </c>
      <c r="N62" s="3" t="s">
        <v>1592</v>
      </c>
    </row>
    <row r="63" spans="1:15" ht="15.75" customHeight="1" x14ac:dyDescent="0.2">
      <c r="A63" s="1" t="s">
        <v>1498</v>
      </c>
      <c r="B63" s="1">
        <v>112</v>
      </c>
      <c r="C63" s="1" t="s">
        <v>207</v>
      </c>
      <c r="D63" s="1">
        <v>2000</v>
      </c>
      <c r="E63" t="s">
        <v>1499</v>
      </c>
      <c r="F63" s="1">
        <v>1995</v>
      </c>
      <c r="G63" s="1">
        <v>1997</v>
      </c>
      <c r="H63" s="1">
        <v>700000</v>
      </c>
      <c r="I63" s="1">
        <v>0.9</v>
      </c>
      <c r="J63" s="16">
        <v>1.19</v>
      </c>
      <c r="K63" s="1">
        <v>0.65</v>
      </c>
      <c r="N63" s="3" t="s">
        <v>1592</v>
      </c>
    </row>
    <row r="64" spans="1:15" ht="15.75" customHeight="1" x14ac:dyDescent="0.2">
      <c r="A64" s="1" t="s">
        <v>1523</v>
      </c>
      <c r="B64" s="1">
        <v>113</v>
      </c>
      <c r="C64" s="1" t="s">
        <v>824</v>
      </c>
      <c r="D64" s="1">
        <v>1992</v>
      </c>
      <c r="E64" t="s">
        <v>1525</v>
      </c>
      <c r="F64" s="1">
        <v>1984</v>
      </c>
      <c r="G64" s="1">
        <v>1989</v>
      </c>
      <c r="H64" s="1">
        <v>500000</v>
      </c>
      <c r="I64" s="1">
        <v>0.92</v>
      </c>
      <c r="J64" s="16">
        <v>0.754</v>
      </c>
      <c r="K64" s="1">
        <v>0.28999999999999998</v>
      </c>
      <c r="L64" s="1">
        <v>0.08</v>
      </c>
      <c r="M64" s="1">
        <v>0.94</v>
      </c>
      <c r="N64" s="3" t="s">
        <v>1037</v>
      </c>
      <c r="O64" t="s">
        <v>1528</v>
      </c>
    </row>
    <row r="65" spans="1:15" ht="15.75" customHeight="1" x14ac:dyDescent="0.2">
      <c r="A65" s="1" t="s">
        <v>1524</v>
      </c>
      <c r="B65" s="1">
        <v>113</v>
      </c>
      <c r="C65" s="1" t="s">
        <v>824</v>
      </c>
      <c r="D65" s="1">
        <v>1992</v>
      </c>
      <c r="E65" t="s">
        <v>1526</v>
      </c>
      <c r="F65" s="1">
        <v>1984</v>
      </c>
      <c r="G65" s="1">
        <v>1989</v>
      </c>
      <c r="H65" s="1">
        <v>500000</v>
      </c>
      <c r="I65" s="1">
        <v>0.71</v>
      </c>
      <c r="J65" s="16">
        <v>1.04</v>
      </c>
      <c r="K65" s="1">
        <v>0.18099999999999999</v>
      </c>
      <c r="L65" s="1">
        <v>0.28999999999999998</v>
      </c>
      <c r="M65">
        <v>0.94</v>
      </c>
      <c r="N65" s="3" t="s">
        <v>1037</v>
      </c>
      <c r="O65" t="s">
        <v>1529</v>
      </c>
    </row>
    <row r="66" spans="1:15" ht="15.75" customHeight="1" x14ac:dyDescent="0.2">
      <c r="A66" s="1" t="s">
        <v>1535</v>
      </c>
      <c r="B66" s="1">
        <v>92</v>
      </c>
      <c r="C66" s="1" t="s">
        <v>1272</v>
      </c>
      <c r="D66" s="1">
        <v>1998</v>
      </c>
      <c r="E66" t="s">
        <v>1540</v>
      </c>
      <c r="F66" s="1">
        <v>1993</v>
      </c>
      <c r="G66" s="1">
        <v>1996</v>
      </c>
      <c r="H66" s="1">
        <v>1000000</v>
      </c>
      <c r="I66" s="1">
        <v>0.8</v>
      </c>
      <c r="J66" s="16">
        <v>0.92300000000000004</v>
      </c>
      <c r="K66" s="1">
        <v>0.33</v>
      </c>
      <c r="N66" s="3" t="s">
        <v>1592</v>
      </c>
      <c r="O66" t="s">
        <v>1546</v>
      </c>
    </row>
    <row r="67" spans="1:15" ht="15.75" customHeight="1" x14ac:dyDescent="0.2">
      <c r="A67" s="1" t="s">
        <v>1536</v>
      </c>
      <c r="B67" s="1">
        <v>92</v>
      </c>
      <c r="C67" s="1" t="s">
        <v>1272</v>
      </c>
      <c r="D67" s="1">
        <v>1998</v>
      </c>
      <c r="E67" t="s">
        <v>1541</v>
      </c>
      <c r="F67" s="1">
        <v>1994</v>
      </c>
      <c r="G67" s="1">
        <v>1996</v>
      </c>
      <c r="H67" s="1">
        <v>1000000</v>
      </c>
      <c r="I67" s="1">
        <v>0.79</v>
      </c>
      <c r="J67" s="16">
        <v>0.85199999999999998</v>
      </c>
      <c r="K67" s="1">
        <v>0.18</v>
      </c>
      <c r="N67" s="3" t="s">
        <v>1592</v>
      </c>
    </row>
    <row r="68" spans="1:15" ht="15.75" customHeight="1" x14ac:dyDescent="0.2">
      <c r="A68" s="1" t="s">
        <v>1537</v>
      </c>
      <c r="B68" s="1">
        <v>92</v>
      </c>
      <c r="C68" s="1" t="s">
        <v>1272</v>
      </c>
      <c r="D68" s="1">
        <v>1998</v>
      </c>
      <c r="E68" t="s">
        <v>1542</v>
      </c>
      <c r="F68" s="1">
        <v>1994</v>
      </c>
      <c r="G68" s="1">
        <v>1996</v>
      </c>
      <c r="H68" s="1">
        <v>1000000</v>
      </c>
      <c r="I68" s="1">
        <v>1</v>
      </c>
      <c r="J68" s="16">
        <v>1.1160000000000001</v>
      </c>
      <c r="K68" s="1">
        <v>0.24</v>
      </c>
      <c r="N68" s="3" t="s">
        <v>1592</v>
      </c>
    </row>
    <row r="69" spans="1:15" ht="15.75" customHeight="1" x14ac:dyDescent="0.2">
      <c r="A69" s="1" t="s">
        <v>1538</v>
      </c>
      <c r="B69" s="1">
        <v>92</v>
      </c>
      <c r="C69" s="1" t="s">
        <v>1272</v>
      </c>
      <c r="D69" s="1">
        <v>1998</v>
      </c>
      <c r="E69" t="s">
        <v>1543</v>
      </c>
      <c r="F69" s="1">
        <v>1993</v>
      </c>
      <c r="G69" s="1">
        <v>1996</v>
      </c>
      <c r="H69" s="1">
        <v>1000000</v>
      </c>
      <c r="I69" s="1">
        <v>0.78</v>
      </c>
      <c r="J69" s="7">
        <v>0.91400000000000003</v>
      </c>
      <c r="K69" s="1">
        <v>0.37</v>
      </c>
      <c r="N69" s="3" t="s">
        <v>1592</v>
      </c>
      <c r="O69" t="s">
        <v>1545</v>
      </c>
    </row>
    <row r="70" spans="1:15" ht="15.75" customHeight="1" x14ac:dyDescent="0.2">
      <c r="A70" s="1" t="s">
        <v>1539</v>
      </c>
      <c r="B70" s="1">
        <v>92</v>
      </c>
      <c r="C70" s="1" t="s">
        <v>1272</v>
      </c>
      <c r="D70" s="1">
        <v>1998</v>
      </c>
      <c r="E70" t="s">
        <v>1544</v>
      </c>
      <c r="F70" s="1">
        <v>1994</v>
      </c>
      <c r="G70" s="1">
        <v>1996</v>
      </c>
      <c r="H70" s="1">
        <v>1000000</v>
      </c>
      <c r="I70" s="1">
        <v>0.87</v>
      </c>
      <c r="J70" s="16">
        <v>0.98</v>
      </c>
      <c r="K70" s="1">
        <v>0.31</v>
      </c>
      <c r="N70" s="3" t="s">
        <v>1592</v>
      </c>
    </row>
    <row r="71" spans="1:15" ht="15.75" customHeight="1" x14ac:dyDescent="0.2">
      <c r="A71" s="5" t="s">
        <v>1547</v>
      </c>
      <c r="B71" s="5">
        <v>40</v>
      </c>
      <c r="C71" s="5" t="s">
        <v>475</v>
      </c>
      <c r="D71" s="5">
        <v>2010</v>
      </c>
      <c r="E71" t="s">
        <v>1548</v>
      </c>
      <c r="F71" s="5">
        <v>2001</v>
      </c>
      <c r="G71" s="5">
        <v>2002</v>
      </c>
      <c r="H71" s="5">
        <v>200000</v>
      </c>
      <c r="M71">
        <v>0.91700000000000004</v>
      </c>
      <c r="N71" s="3" t="s">
        <v>1592</v>
      </c>
    </row>
    <row r="72" spans="1:15" ht="15.75" customHeight="1" x14ac:dyDescent="0.2">
      <c r="A72" s="5" t="s">
        <v>1559</v>
      </c>
      <c r="B72" s="5">
        <v>115</v>
      </c>
      <c r="C72" s="5" t="s">
        <v>1553</v>
      </c>
      <c r="D72" s="5">
        <v>2013</v>
      </c>
      <c r="E72" t="s">
        <v>1562</v>
      </c>
      <c r="F72" s="5">
        <v>2004</v>
      </c>
      <c r="G72" s="5">
        <v>2013</v>
      </c>
      <c r="H72" t="s">
        <v>158</v>
      </c>
      <c r="K72">
        <v>11.7</v>
      </c>
      <c r="N72" s="3" t="s">
        <v>1592</v>
      </c>
      <c r="O72" t="s">
        <v>1560</v>
      </c>
    </row>
    <row r="73" spans="1:15" ht="15.75" customHeight="1" x14ac:dyDescent="0.2">
      <c r="A73" s="5" t="s">
        <v>1561</v>
      </c>
      <c r="B73" s="5">
        <v>115</v>
      </c>
      <c r="C73" s="5" t="s">
        <v>1553</v>
      </c>
      <c r="D73" s="5">
        <v>2013</v>
      </c>
      <c r="E73" t="s">
        <v>1563</v>
      </c>
      <c r="F73" s="5">
        <v>2004</v>
      </c>
      <c r="G73" s="5">
        <v>2013</v>
      </c>
      <c r="H73" t="s">
        <v>158</v>
      </c>
      <c r="K73">
        <v>24.2</v>
      </c>
      <c r="N73" s="3" t="s">
        <v>1592</v>
      </c>
      <c r="O73" t="s">
        <v>1596</v>
      </c>
    </row>
    <row r="74" spans="1:15" ht="15.75" customHeight="1" x14ac:dyDescent="0.2">
      <c r="A74" s="5" t="s">
        <v>1564</v>
      </c>
      <c r="B74" s="5">
        <v>115</v>
      </c>
      <c r="C74" s="5" t="s">
        <v>1553</v>
      </c>
      <c r="D74" s="5">
        <v>2013</v>
      </c>
      <c r="E74" t="s">
        <v>1572</v>
      </c>
      <c r="F74" s="5">
        <v>2004</v>
      </c>
      <c r="G74" s="5">
        <v>2013</v>
      </c>
      <c r="H74" t="s">
        <v>158</v>
      </c>
      <c r="K74">
        <v>34.799999999999997</v>
      </c>
      <c r="N74" s="3" t="s">
        <v>1592</v>
      </c>
      <c r="O74" t="s">
        <v>1597</v>
      </c>
    </row>
    <row r="75" spans="1:15" ht="15.75" customHeight="1" x14ac:dyDescent="0.2">
      <c r="A75" s="5" t="s">
        <v>1565</v>
      </c>
      <c r="B75" s="5">
        <v>115</v>
      </c>
      <c r="C75" t="s">
        <v>1553</v>
      </c>
      <c r="D75" s="5">
        <v>2013</v>
      </c>
      <c r="E75" t="s">
        <v>1570</v>
      </c>
      <c r="F75" s="5">
        <v>2004</v>
      </c>
      <c r="G75" s="5">
        <v>2013</v>
      </c>
      <c r="H75" t="s">
        <v>158</v>
      </c>
      <c r="K75">
        <v>27.8</v>
      </c>
      <c r="N75" s="3" t="s">
        <v>1592</v>
      </c>
      <c r="O75" t="s">
        <v>1596</v>
      </c>
    </row>
    <row r="76" spans="1:15" ht="15.75" customHeight="1" x14ac:dyDescent="0.2">
      <c r="A76" s="5" t="s">
        <v>1566</v>
      </c>
      <c r="B76" s="5">
        <v>115</v>
      </c>
      <c r="C76" s="5" t="s">
        <v>1553</v>
      </c>
      <c r="D76" s="5">
        <v>2013</v>
      </c>
      <c r="E76" t="s">
        <v>1573</v>
      </c>
      <c r="F76" s="5">
        <v>2004</v>
      </c>
      <c r="G76" s="5">
        <v>2013</v>
      </c>
      <c r="H76" t="s">
        <v>158</v>
      </c>
      <c r="K76">
        <v>19.2</v>
      </c>
      <c r="N76" s="3" t="s">
        <v>1592</v>
      </c>
      <c r="O76" t="s">
        <v>1596</v>
      </c>
    </row>
    <row r="77" spans="1:15" ht="15.75" customHeight="1" x14ac:dyDescent="0.2">
      <c r="A77" s="5" t="s">
        <v>1567</v>
      </c>
      <c r="B77" s="5">
        <v>115</v>
      </c>
      <c r="C77" s="5" t="s">
        <v>1553</v>
      </c>
      <c r="D77" s="5">
        <v>2013</v>
      </c>
      <c r="E77" t="s">
        <v>1571</v>
      </c>
      <c r="F77" s="5">
        <v>2004</v>
      </c>
      <c r="G77" s="5">
        <v>2013</v>
      </c>
      <c r="H77" t="s">
        <v>158</v>
      </c>
      <c r="K77">
        <v>4.4000000000000004</v>
      </c>
      <c r="N77" s="3" t="s">
        <v>1592</v>
      </c>
      <c r="O77" t="s">
        <v>1596</v>
      </c>
    </row>
    <row r="78" spans="1:15" ht="15.75" customHeight="1" x14ac:dyDescent="0.2">
      <c r="A78" s="5" t="s">
        <v>1568</v>
      </c>
      <c r="B78" s="5">
        <v>115</v>
      </c>
      <c r="C78" s="5" t="s">
        <v>1553</v>
      </c>
      <c r="D78" s="5">
        <v>2013</v>
      </c>
      <c r="E78" t="s">
        <v>1569</v>
      </c>
      <c r="F78" s="5">
        <v>2013</v>
      </c>
      <c r="G78" s="5">
        <v>2013</v>
      </c>
      <c r="H78" t="s">
        <v>158</v>
      </c>
      <c r="K78">
        <v>0</v>
      </c>
      <c r="N78" s="3" t="s">
        <v>1592</v>
      </c>
      <c r="O78" t="s">
        <v>1598</v>
      </c>
    </row>
    <row r="79" spans="1:15" ht="15.75" customHeight="1" x14ac:dyDescent="0.2">
      <c r="A79" s="5" t="s">
        <v>1581</v>
      </c>
      <c r="B79" s="5">
        <v>116</v>
      </c>
      <c r="C79" s="5" t="s">
        <v>1577</v>
      </c>
      <c r="D79" s="5">
        <v>2017</v>
      </c>
      <c r="E79" t="s">
        <v>1588</v>
      </c>
      <c r="F79" s="5">
        <v>1988</v>
      </c>
      <c r="G79" s="5">
        <v>2015</v>
      </c>
      <c r="H79">
        <v>250000</v>
      </c>
      <c r="I79" s="5">
        <v>0.86</v>
      </c>
      <c r="N79" s="3" t="s">
        <v>1037</v>
      </c>
      <c r="O79" t="s">
        <v>1593</v>
      </c>
    </row>
    <row r="80" spans="1:15" ht="15.75" customHeight="1" x14ac:dyDescent="0.2">
      <c r="A80" s="5" t="s">
        <v>1582</v>
      </c>
      <c r="B80" s="5">
        <v>116</v>
      </c>
      <c r="C80" s="5" t="s">
        <v>1577</v>
      </c>
      <c r="D80" s="5">
        <v>2017</v>
      </c>
      <c r="E80" t="s">
        <v>1590</v>
      </c>
      <c r="F80" s="5">
        <v>1999</v>
      </c>
      <c r="G80" s="5">
        <v>2015</v>
      </c>
      <c r="H80">
        <v>250000</v>
      </c>
      <c r="I80" s="5">
        <v>0.97</v>
      </c>
      <c r="N80" s="3" t="s">
        <v>1037</v>
      </c>
      <c r="O80" t="s">
        <v>1593</v>
      </c>
    </row>
    <row r="81" spans="1:15" ht="15.75" customHeight="1" x14ac:dyDescent="0.2">
      <c r="A81" s="5" t="s">
        <v>1583</v>
      </c>
      <c r="B81" s="5">
        <v>116</v>
      </c>
      <c r="C81" s="5" t="s">
        <v>1577</v>
      </c>
      <c r="D81" s="5">
        <v>2017</v>
      </c>
      <c r="E81" t="s">
        <v>1589</v>
      </c>
      <c r="F81" s="5">
        <v>1988</v>
      </c>
      <c r="G81" s="5">
        <v>2001</v>
      </c>
      <c r="H81">
        <v>250000</v>
      </c>
      <c r="I81" s="5">
        <v>0.87</v>
      </c>
      <c r="N81" s="3" t="s">
        <v>1037</v>
      </c>
      <c r="O81" t="s">
        <v>1593</v>
      </c>
    </row>
    <row r="82" spans="1:15" ht="15.75" customHeight="1" x14ac:dyDescent="0.2">
      <c r="A82" s="5" t="s">
        <v>1574</v>
      </c>
      <c r="N82" s="3" t="s">
        <v>1592</v>
      </c>
    </row>
    <row r="83" spans="1:15" ht="15.75" customHeight="1" x14ac:dyDescent="0.2">
      <c r="A83" s="5"/>
    </row>
  </sheetData>
  <sortState xmlns:xlrd2="http://schemas.microsoft.com/office/spreadsheetml/2017/richdata2" ref="A2:N66">
    <sortCondition ref="B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5"/>
  <sheetViews>
    <sheetView workbookViewId="0">
      <selection activeCell="C6" sqref="C6"/>
    </sheetView>
  </sheetViews>
  <sheetFormatPr defaultColWidth="12.5703125" defaultRowHeight="15.75" customHeight="1" x14ac:dyDescent="0.2"/>
  <cols>
    <col min="1" max="1" width="36.7109375" customWidth="1"/>
    <col min="2" max="2" width="27.140625" customWidth="1"/>
    <col min="4" max="4" width="17.42578125" customWidth="1"/>
  </cols>
  <sheetData>
    <row r="1" spans="1:5" ht="12.75" x14ac:dyDescent="0.2">
      <c r="A1" s="1" t="s">
        <v>1350</v>
      </c>
      <c r="B1" s="1" t="s">
        <v>1351</v>
      </c>
      <c r="C1" s="1" t="s">
        <v>1352</v>
      </c>
      <c r="D1" s="1" t="s">
        <v>1353</v>
      </c>
      <c r="E1" s="1" t="s">
        <v>1354</v>
      </c>
    </row>
    <row r="2" spans="1:5" ht="12.75" x14ac:dyDescent="0.2">
      <c r="A2" s="1" t="s">
        <v>1355</v>
      </c>
      <c r="B2" s="1" t="s">
        <v>88</v>
      </c>
      <c r="C2" s="1" t="s">
        <v>1585</v>
      </c>
      <c r="D2">
        <v>100</v>
      </c>
      <c r="E2" s="1" t="s">
        <v>1356</v>
      </c>
    </row>
    <row r="3" spans="1:5" ht="12.75" x14ac:dyDescent="0.2">
      <c r="A3" s="1" t="s">
        <v>1357</v>
      </c>
      <c r="B3" s="1" t="s">
        <v>88</v>
      </c>
      <c r="C3" s="1" t="s">
        <v>1358</v>
      </c>
      <c r="D3" s="1">
        <v>100</v>
      </c>
      <c r="E3" s="1" t="s">
        <v>1359</v>
      </c>
    </row>
    <row r="4" spans="1:5" ht="15.75" customHeight="1" x14ac:dyDescent="0.2">
      <c r="A4" s="1" t="s">
        <v>1487</v>
      </c>
      <c r="B4" s="1" t="s">
        <v>1488</v>
      </c>
      <c r="C4" s="1" t="s">
        <v>1489</v>
      </c>
      <c r="D4">
        <v>100</v>
      </c>
    </row>
    <row r="5" spans="1:5" ht="15.75" customHeight="1" x14ac:dyDescent="0.2">
      <c r="A5" s="1" t="s">
        <v>1584</v>
      </c>
      <c r="C5" s="1" t="s">
        <v>1586</v>
      </c>
      <c r="D5">
        <v>100</v>
      </c>
      <c r="E5" s="1" t="s">
        <v>1587</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Caribou_DemographicData_March 2</vt:lpstr>
      <vt:lpstr>New Literature Review</vt:lpstr>
      <vt:lpstr>Caribou range polygons</vt:lpstr>
      <vt:lpstr>Lit review notes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 Ian</dc:creator>
  <cp:lastModifiedBy>Eddy, Ian</cp:lastModifiedBy>
  <dcterms:created xsi:type="dcterms:W3CDTF">2022-07-04T18:34:06Z</dcterms:created>
  <dcterms:modified xsi:type="dcterms:W3CDTF">2023-06-28T19:52:19Z</dcterms:modified>
</cp:coreProperties>
</file>