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m57/Dropbox/2E Teaching/Lewis &amp; Clark/Fall 2021/CORE121/Source/Labs Fall/"/>
    </mc:Choice>
  </mc:AlternateContent>
  <xr:revisionPtr revIDLastSave="0" documentId="8_{9F019955-370E-F241-B9A8-08A1B31E2A16}" xr6:coauthVersionLast="47" xr6:coauthVersionMax="47" xr10:uidLastSave="{00000000-0000-0000-0000-000000000000}"/>
  <bookViews>
    <workbookView xWindow="53780" yWindow="5540" windowWidth="28800" windowHeight="14520" activeTab="1" xr2:uid="{74D5E8CC-0A2D-8C45-8B57-287123B50B71}"/>
  </bookViews>
  <sheets>
    <sheet name="Presidential Turnout" sheetId="1" r:id="rId1"/>
    <sheet name="Campaign Fin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G24" i="1"/>
  <c r="C54" i="1" l="1"/>
  <c r="D54" i="1"/>
  <c r="E54" i="1"/>
  <c r="B54" i="1"/>
  <c r="H40" i="1"/>
  <c r="H34" i="1"/>
  <c r="H14" i="1"/>
  <c r="H28" i="1"/>
  <c r="H3" i="1"/>
  <c r="H9" i="1"/>
  <c r="H4" i="1"/>
  <c r="H18" i="1"/>
  <c r="H11" i="1"/>
  <c r="H22" i="1"/>
  <c r="H46" i="1"/>
  <c r="H49" i="1"/>
  <c r="H12" i="1"/>
  <c r="H24" i="1"/>
  <c r="H33" i="1"/>
  <c r="H37" i="1"/>
  <c r="H2" i="1"/>
  <c r="H15" i="1"/>
  <c r="H44" i="1"/>
  <c r="H21" i="1"/>
  <c r="H50" i="1"/>
  <c r="H47" i="1"/>
  <c r="H19" i="1"/>
  <c r="H25" i="1"/>
  <c r="H10" i="1"/>
  <c r="H45" i="1"/>
  <c r="H16" i="1"/>
  <c r="H17" i="1"/>
  <c r="H39" i="1"/>
  <c r="H23" i="1"/>
  <c r="H32" i="1"/>
  <c r="H36" i="1"/>
  <c r="H43" i="1"/>
  <c r="H29" i="1"/>
  <c r="H8" i="1"/>
  <c r="H20" i="1"/>
  <c r="H27" i="1"/>
  <c r="H41" i="1"/>
  <c r="H42" i="1"/>
  <c r="H5" i="1"/>
  <c r="H7" i="1"/>
  <c r="H6" i="1"/>
  <c r="H26" i="1"/>
  <c r="H30" i="1"/>
  <c r="H48" i="1"/>
  <c r="H52" i="1"/>
  <c r="H51" i="1"/>
  <c r="H31" i="1"/>
  <c r="H13" i="1"/>
  <c r="H38" i="1"/>
  <c r="H35" i="1"/>
  <c r="G40" i="1"/>
  <c r="G34" i="1"/>
  <c r="G14" i="1"/>
  <c r="G28" i="1"/>
  <c r="G3" i="1"/>
  <c r="G9" i="1"/>
  <c r="G4" i="1"/>
  <c r="G18" i="1"/>
  <c r="G11" i="1"/>
  <c r="G22" i="1"/>
  <c r="G46" i="1"/>
  <c r="G49" i="1"/>
  <c r="G12" i="1"/>
  <c r="G33" i="1"/>
  <c r="G37" i="1"/>
  <c r="G2" i="1"/>
  <c r="G15" i="1"/>
  <c r="G44" i="1"/>
  <c r="G21" i="1"/>
  <c r="G50" i="1"/>
  <c r="G47" i="1"/>
  <c r="G19" i="1"/>
  <c r="G25" i="1"/>
  <c r="G10" i="1"/>
  <c r="G45" i="1"/>
  <c r="G16" i="1"/>
  <c r="G17" i="1"/>
  <c r="G39" i="1"/>
  <c r="G23" i="1"/>
  <c r="G32" i="1"/>
  <c r="G36" i="1"/>
  <c r="G43" i="1"/>
  <c r="G29" i="1"/>
  <c r="G8" i="1"/>
  <c r="G20" i="1"/>
  <c r="G27" i="1"/>
  <c r="G41" i="1"/>
  <c r="G42" i="1"/>
  <c r="G5" i="1"/>
  <c r="G7" i="1"/>
  <c r="G6" i="1"/>
  <c r="G26" i="1"/>
  <c r="G30" i="1"/>
  <c r="G48" i="1"/>
  <c r="G52" i="1"/>
  <c r="G51" i="1"/>
  <c r="G31" i="1"/>
  <c r="G13" i="1"/>
  <c r="G38" i="1"/>
  <c r="G35" i="1"/>
  <c r="F51" i="1"/>
  <c r="F18" i="1"/>
  <c r="F33" i="1"/>
  <c r="F2" i="1"/>
  <c r="F22" i="1"/>
  <c r="F30" i="1"/>
  <c r="F46" i="1"/>
  <c r="F49" i="1"/>
  <c r="F4" i="1"/>
  <c r="F11" i="1"/>
  <c r="F43" i="1"/>
  <c r="F40" i="1"/>
  <c r="F7" i="1"/>
  <c r="F17" i="1"/>
  <c r="F31" i="1"/>
  <c r="F36" i="1"/>
  <c r="F27" i="1"/>
  <c r="F26" i="1"/>
  <c r="F41" i="1"/>
  <c r="F21" i="1"/>
  <c r="F16" i="1"/>
  <c r="F10" i="1"/>
  <c r="F23" i="1"/>
  <c r="F32" i="1"/>
  <c r="F19" i="1"/>
  <c r="F44" i="1"/>
  <c r="F39" i="1"/>
  <c r="F35" i="1"/>
  <c r="F42" i="1"/>
  <c r="F12" i="1"/>
  <c r="F37" i="1"/>
  <c r="F5" i="1"/>
  <c r="F9" i="1"/>
  <c r="F48" i="1"/>
  <c r="F8" i="1"/>
  <c r="F29" i="1"/>
  <c r="F28" i="1"/>
  <c r="F6" i="1"/>
  <c r="F45" i="1"/>
  <c r="F24" i="1"/>
  <c r="F47" i="1"/>
  <c r="F15" i="1"/>
  <c r="F3" i="1"/>
  <c r="F34" i="1"/>
  <c r="F50" i="1"/>
  <c r="F13" i="1"/>
  <c r="F14" i="1"/>
  <c r="F38" i="1"/>
  <c r="F20" i="1"/>
  <c r="F52" i="1"/>
  <c r="F25" i="1"/>
  <c r="I30" i="1" l="1"/>
  <c r="I20" i="1"/>
  <c r="I17" i="1"/>
  <c r="I21" i="1"/>
  <c r="I49" i="1"/>
  <c r="I28" i="1"/>
  <c r="I35" i="1"/>
  <c r="I26" i="1"/>
  <c r="I8" i="1"/>
  <c r="I16" i="1"/>
  <c r="I44" i="1"/>
  <c r="I46" i="1"/>
  <c r="I14" i="1"/>
  <c r="I38" i="1"/>
  <c r="I6" i="1"/>
  <c r="I29" i="1"/>
  <c r="I45" i="1"/>
  <c r="I15" i="1"/>
  <c r="I22" i="1"/>
  <c r="I34" i="1"/>
  <c r="F54" i="1"/>
  <c r="H54" i="1"/>
  <c r="I52" i="1"/>
  <c r="I23" i="1"/>
  <c r="I24" i="1"/>
  <c r="I41" i="1"/>
  <c r="I47" i="1"/>
  <c r="G54" i="1"/>
  <c r="I43" i="1"/>
  <c r="I2" i="1"/>
  <c r="I5" i="1"/>
  <c r="I37" i="1"/>
  <c r="I51" i="1"/>
  <c r="I42" i="1"/>
  <c r="I32" i="1"/>
  <c r="I19" i="1"/>
  <c r="I33" i="1"/>
  <c r="I4" i="1"/>
  <c r="I7" i="1"/>
  <c r="I40" i="1"/>
  <c r="I25" i="1"/>
  <c r="I9" i="1"/>
  <c r="I13" i="1"/>
  <c r="I10" i="1"/>
  <c r="I11" i="1"/>
  <c r="I31" i="1"/>
  <c r="I36" i="1"/>
  <c r="I18" i="1"/>
  <c r="I48" i="1"/>
  <c r="I27" i="1"/>
  <c r="I39" i="1"/>
  <c r="I50" i="1"/>
  <c r="I12" i="1"/>
  <c r="I3" i="1"/>
  <c r="J54" i="1" l="1"/>
  <c r="K18" i="1"/>
  <c r="K6" i="1"/>
  <c r="K52" i="1"/>
  <c r="K20" i="1"/>
  <c r="K31" i="1"/>
  <c r="K28" i="1"/>
  <c r="K22" i="1"/>
  <c r="K35" i="1"/>
  <c r="K39" i="1"/>
  <c r="K8" i="1"/>
  <c r="K37" i="1"/>
  <c r="K11" i="1"/>
  <c r="K4" i="1"/>
  <c r="K43" i="1"/>
  <c r="K47" i="1"/>
  <c r="K51" i="1"/>
  <c r="K5" i="1"/>
  <c r="K49" i="1"/>
  <c r="K42" i="1"/>
  <c r="K17" i="1"/>
  <c r="K14" i="1"/>
  <c r="K16" i="1"/>
  <c r="K46" i="1"/>
  <c r="K21" i="1"/>
  <c r="K34" i="1"/>
  <c r="K3" i="1"/>
  <c r="K36" i="1"/>
  <c r="K41" i="1"/>
  <c r="K19" i="1"/>
  <c r="K15" i="1"/>
  <c r="K7" i="1"/>
  <c r="K45" i="1"/>
  <c r="K24" i="1"/>
  <c r="K33" i="1"/>
  <c r="K13" i="1"/>
  <c r="K23" i="1"/>
  <c r="K25" i="1"/>
  <c r="K27" i="1"/>
  <c r="K2" i="1"/>
  <c r="K48" i="1"/>
  <c r="K9" i="1"/>
  <c r="K29" i="1"/>
  <c r="K50" i="1"/>
  <c r="K38" i="1"/>
  <c r="K40" i="1"/>
  <c r="K10" i="1"/>
  <c r="K30" i="1"/>
  <c r="K26" i="1"/>
  <c r="K32" i="1"/>
  <c r="K44" i="1"/>
  <c r="K12" i="1"/>
</calcChain>
</file>

<file path=xl/sharedStrings.xml><?xml version="1.0" encoding="utf-8"?>
<sst xmlns="http://schemas.openxmlformats.org/spreadsheetml/2006/main" count="66" uniqueCount="66">
  <si>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</si>
  <si>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</si>
  <si>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</si>
  <si>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</si>
  <si>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</si>
  <si>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</si>
  <si>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</si>
  <si>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</si>
  <si>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</si>
  <si>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</si>
  <si>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</si>
  <si>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</si>
  <si>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</si>
  <si>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</si>
  <si>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</si>
  <si>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</si>
  <si>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</si>
  <si>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</si>
  <si>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</si>
  <si>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</si>
  <si>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</si>
  <si>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</si>
  <si>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</si>
  <si>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</si>
  <si>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</si>
  <si>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</si>
  <si>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</si>
  <si>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</si>
  <si>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</si>
  <si>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</si>
  <si>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</si>
  <si>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</si>
  <si>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</si>
  <si>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</si>
  <si>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</si>
  <si>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</si>
  <si>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</si>
  <si>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</si>
  <si>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</si>
  <si>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</si>
  <si>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</si>
  <si>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</si>
  <si>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state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</si>
  <si>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</si>
  <si>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</si>
  <si>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</si>
  <si>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</si>
  <si>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</si>
  <si>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</si>
  <si>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</si>
  <si>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</si>
  <si>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</si>
  <si>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Year</t>
  </si>
  <si>
    <t>Cost of Senate Elections (Winner)</t>
  </si>
  <si>
    <t>CPI</t>
  </si>
  <si>
    <t>2014_pct_turnout</t>
  </si>
  <si>
    <t>raw pct change</t>
  </si>
  <si>
    <t>pct_pop_change</t>
  </si>
  <si>
    <t>2018_pct_turnout</t>
  </si>
  <si>
    <t>Totals</t>
  </si>
  <si>
    <t>pct_total</t>
  </si>
  <si>
    <t>pct_turnout_v_us_avg</t>
  </si>
  <si>
    <t>2014_total_voted (K)</t>
  </si>
  <si>
    <t>2014_citizen_population (K)</t>
  </si>
  <si>
    <t>2018_total_voted (K)</t>
  </si>
  <si>
    <t>2018_citizen_population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</si>
</sst>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70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35">
    <xf numFmtId="0" fontId="0" fillId="0" borderId="0" xfId="0"/>
    <xf numFmtId="3" fontId="1" fillId="0" borderId="0" xfId="0" applyNumberFormat="1" applyFont="1" applyFill="1" applyBorder="1"/>
    <xf numFmtId="0" fontId="0" fillId="0" borderId="0" xfId="0" applyBorder="1"/>
    <xf numFmtId="0" fontId="1" fillId="0" borderId="0" xfId="0" applyFont="1" applyFill="1" applyBorder="1"/>
    <xf numFmtId="3" fontId="1" fillId="0" borderId="0" xfId="0" applyNumberFormat="1" applyFont="1" applyFill="1" applyBorder="1" applyAlignment="1" applyProtection="1">
      <alignment horizontal="right" wrapText="1"/>
    </xf>
    <xf numFmtId="3" fontId="2" fillId="0" borderId="0" xfId="0" applyNumberFormat="1" applyFont="1" applyFill="1" applyBorder="1" applyAlignment="1" applyProtection="1">
      <alignment horizontal="center" wrapText="1"/>
    </xf>
    <xf numFmtId="3" fontId="1" fillId="0" borderId="0" xfId="0" applyNumberFormat="1" applyFont="1" applyFill="1" applyBorder="1" applyAlignment="1">
      <alignment horizontal="right" wrapText="1"/>
    </xf>
    <xf numFmtId="0" fontId="3" fillId="0" borderId="0" xfId="0" applyFont="1" applyAlignment="1">
      <alignment horizontal="center" wrapText="1"/>
    </xf>
    <xf numFmtId="0" fontId="0" fillId="0" borderId="0" xfId="0" applyFont="1"/>
    <xf numFmtId="0" fontId="6" fillId="2" borderId="0" xfId="1" applyFont="1" applyFill="1" applyBorder="1" applyAlignment="1">
      <alignment horizontal="center"/>
    </xf>
    <xf numFmtId="3" fontId="6" fillId="2" borderId="0" xfId="2" applyNumberFormat="1" applyFont="1" applyFill="1"/>
    <xf numFmtId="3" fontId="6" fillId="2" borderId="0" xfId="1" applyNumberFormat="1" applyFont="1" applyFill="1"/>
    <xf numFmtId="3" fontId="6" fillId="2" borderId="0" xfId="1" applyNumberFormat="1" applyFont="1" applyFill="1" applyBorder="1"/>
    <xf numFmtId="3" fontId="6" fillId="2" borderId="0" xfId="1" applyNumberFormat="1" applyFont="1" applyFill="1" applyBorder="1" applyAlignment="1">
      <alignment horizontal="right" wrapText="1"/>
    </xf>
    <xf numFmtId="0" fontId="6" fillId="2" borderId="0" xfId="1" applyFont="1" applyFill="1" applyAlignment="1">
      <alignment horizontal="center"/>
    </xf>
    <xf numFmtId="3" fontId="6" fillId="2" borderId="0" xfId="3" applyNumberFormat="1" applyFont="1" applyFill="1" applyBorder="1"/>
    <xf numFmtId="3" fontId="6" fillId="2" borderId="0" xfId="4" applyNumberFormat="1" applyFont="1" applyFill="1" applyBorder="1"/>
    <xf numFmtId="0" fontId="6" fillId="2" borderId="1" xfId="1" applyFont="1" applyFill="1" applyBorder="1" applyAlignment="1">
      <alignment horizontal="center"/>
    </xf>
    <xf numFmtId="3" fontId="6" fillId="2" borderId="1" xfId="4" applyNumberFormat="1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3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3" fontId="2" fillId="0" borderId="0" xfId="0" applyNumberFormat="1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10" fontId="3" fillId="0" borderId="0" xfId="5" applyNumberFormat="1" applyFont="1" applyBorder="1" applyAlignment="1">
      <alignment horizontal="center"/>
    </xf>
    <xf numFmtId="10" fontId="0" fillId="0" borderId="0" xfId="5" applyNumberFormat="1" applyFont="1" applyBorder="1"/>
    <xf numFmtId="10" fontId="0" fillId="0" borderId="0" xfId="0" applyNumberFormat="1" applyBorder="1"/>
    <xf numFmtId="0" fontId="3" fillId="0" borderId="0" xfId="0" applyFont="1" applyBorder="1"/>
    <xf numFmtId="0" fontId="2" fillId="0" borderId="0" xfId="0" applyFont="1" applyFill="1" applyBorder="1"/>
    <xf numFmtId="3" fontId="3" fillId="0" borderId="0" xfId="0" applyNumberFormat="1" applyFont="1" applyBorder="1"/>
    <xf numFmtId="10" fontId="3" fillId="0" borderId="0" xfId="5" applyNumberFormat="1" applyFont="1" applyBorder="1"/>
    <xf numFmtId="10" fontId="3" fillId="0" borderId="0" xfId="0" applyNumberFormat="1" applyFont="1" applyBorder="1"/>
    <xf numFmtId="10" fontId="0" fillId="0" borderId="0" xfId="5" applyNumberFormat="1" applyFont="1"/>
    <xf numFmtId="170" fontId="0" fillId="0" borderId="0" xfId="6" applyNumberFormat="1" applyFont="1"/>
    <xf numFmtId="170" fontId="0" fillId="0" borderId="0" xfId="0" applyNumberFormat="1"/>
  </cellXfs>
  <cellStyles count="7">
    <cellStyle name="Comma" xfId="6" builtinId="3"/>
    <cellStyle name="Comma [0] 2" xfId="3" xr:uid="{5A69E638-FD61-0C48-B405-A9B6C9AFC1F9}"/>
    <cellStyle name="Comma 27" xfId="4" xr:uid="{29DE1858-F164-DF43-9C95-B3001413A761}"/>
    <cellStyle name="Normal" xfId="0" builtinId="0"/>
    <cellStyle name="Normal 11" xfId="2" xr:uid="{1B713FE9-D371-944B-B56A-B0B451D50FDF}"/>
    <cellStyle name="Normal 8" xfId="1" xr:uid="{8513FBDF-27DC-7348-AEEE-61F63A6D5856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CA0C2-0944-3945-80D8-36FF29733FAB}">
  <dimension ref="A1:K54"/>
  <sheetViews>
    <sheetView workbookViewId="0">
      <selection activeCell="J2" sqref="J2"/>
    </sheetView>
  </sheetViews>
  <sheetFormatPr baseColWidth="10" defaultRowHeight="16" x14ac:dyDescent="0.2"/>
  <cols>
    <col min="1" max="1" width="20.33203125" style="2" customWidth="1"/>
    <col min="2" max="4" width="10.83203125" style="2"/>
    <col min="5" max="5" width="11.33203125" style="3" customWidth="1"/>
    <col min="6" max="6" width="22.6640625" style="2" customWidth="1"/>
    <col min="7" max="8" width="16.6640625" style="2" customWidth="1"/>
    <col min="9" max="9" width="25.6640625" style="2" customWidth="1"/>
    <col min="10" max="10" width="19.1640625" style="25" customWidth="1"/>
    <col min="11" max="11" width="34.33203125" style="2" customWidth="1"/>
    <col min="12" max="16384" width="10.83203125" style="2"/>
  </cols>
  <sheetData>
    <row r="1" spans="1:11" ht="48" x14ac:dyDescent="0.2">
      <c r="A1" s="5" t="s">
        <v>42</v>
      </c>
      <c r="B1" s="20" t="s">
        <v>62</v>
      </c>
      <c r="C1" s="20" t="s">
        <v>63</v>
      </c>
      <c r="D1" s="21" t="s">
        <v>64</v>
      </c>
      <c r="E1" s="21" t="s">
        <v>65</v>
      </c>
      <c r="F1" s="19" t="s">
        <v>56</v>
      </c>
      <c r="G1" s="22" t="s">
        <v>55</v>
      </c>
      <c r="H1" s="22" t="s">
        <v>58</v>
      </c>
      <c r="I1" s="23" t="s">
        <v>57</v>
      </c>
      <c r="J1" s="24" t="s">
        <v>60</v>
      </c>
      <c r="K1" s="23" t="s">
        <v>61</v>
      </c>
    </row>
    <row r="2" spans="1:11" x14ac:dyDescent="0.2">
      <c r="A2" s="3" t="s">
        <v>4</v>
      </c>
      <c r="B2" s="1">
        <v>8949</v>
      </c>
      <c r="C2" s="1">
        <v>24455</v>
      </c>
      <c r="D2" s="4">
        <v>13240</v>
      </c>
      <c r="E2" s="6">
        <v>25525</v>
      </c>
      <c r="F2" s="25">
        <f>(D2-B2)/B2</f>
        <v>0.47949491563303165</v>
      </c>
      <c r="G2" s="25">
        <f>B2/C2</f>
        <v>0.36593743610713553</v>
      </c>
      <c r="H2" s="25">
        <f>D2/E2</f>
        <v>0.51870714985308519</v>
      </c>
      <c r="I2" s="25">
        <f>H2-G2</f>
        <v>0.15276971374594966</v>
      </c>
      <c r="J2" s="25">
        <f>D2/$D$54</f>
        <v>0.10827520219821558</v>
      </c>
      <c r="K2" s="26">
        <f>$H$54-H2</f>
        <v>1.5653702460362018E-2</v>
      </c>
    </row>
    <row r="3" spans="1:11" x14ac:dyDescent="0.2">
      <c r="A3" s="3" t="s">
        <v>44</v>
      </c>
      <c r="B3" s="1">
        <v>5836</v>
      </c>
      <c r="C3" s="1">
        <v>16844</v>
      </c>
      <c r="D3" s="4">
        <v>8886</v>
      </c>
      <c r="E3" s="6">
        <v>18374</v>
      </c>
      <c r="F3" s="25">
        <f>(D3-B3)/B3</f>
        <v>0.52261823166552435</v>
      </c>
      <c r="G3" s="25">
        <f>B3/C3</f>
        <v>0.34647352172880552</v>
      </c>
      <c r="H3" s="25">
        <f>D3/E3</f>
        <v>0.48361815609012737</v>
      </c>
      <c r="I3" s="25">
        <f>H3-G3</f>
        <v>0.13714463436132185</v>
      </c>
      <c r="J3" s="25">
        <f t="shared" ref="J3:J52" si="0">D3/$D$54</f>
        <v>7.2668689330312966E-2</v>
      </c>
      <c r="K3" s="26">
        <f>$H$54-H3</f>
        <v>5.0742696223319839E-2</v>
      </c>
    </row>
    <row r="4" spans="1:11" x14ac:dyDescent="0.2">
      <c r="A4" s="3" t="s">
        <v>9</v>
      </c>
      <c r="B4" s="1">
        <v>6220</v>
      </c>
      <c r="C4" s="1">
        <v>13879</v>
      </c>
      <c r="D4" s="4">
        <v>7918</v>
      </c>
      <c r="E4" s="6">
        <v>15047</v>
      </c>
      <c r="F4" s="25">
        <f>(D4-B4)/B4</f>
        <v>0.27299035369774921</v>
      </c>
      <c r="G4" s="25">
        <f>B4/C4</f>
        <v>0.44815908927156134</v>
      </c>
      <c r="H4" s="25">
        <f>D4/E4</f>
        <v>0.52621785073436567</v>
      </c>
      <c r="I4" s="25">
        <f>H4-G4</f>
        <v>7.8058761462804327E-2</v>
      </c>
      <c r="J4" s="25">
        <f t="shared" si="0"/>
        <v>6.475249629950687E-2</v>
      </c>
      <c r="K4" s="26">
        <f>$H$54-H4</f>
        <v>8.1430015790815435E-3</v>
      </c>
    </row>
    <row r="5" spans="1:11" x14ac:dyDescent="0.2">
      <c r="A5" s="3" t="s">
        <v>32</v>
      </c>
      <c r="B5" s="1">
        <v>4680</v>
      </c>
      <c r="C5" s="1">
        <v>13611</v>
      </c>
      <c r="D5" s="4">
        <v>6775</v>
      </c>
      <c r="E5" s="6">
        <v>13684</v>
      </c>
      <c r="F5" s="25">
        <f>(D5-B5)/B5</f>
        <v>0.44764957264957267</v>
      </c>
      <c r="G5" s="25">
        <f>B5/C5</f>
        <v>0.34383954154727792</v>
      </c>
      <c r="H5" s="25">
        <f>D5/E5</f>
        <v>0.49510377082724349</v>
      </c>
      <c r="I5" s="25">
        <f>H5-G5</f>
        <v>0.15126422927996558</v>
      </c>
      <c r="J5" s="25">
        <f t="shared" si="0"/>
        <v>5.5405173330280257E-2</v>
      </c>
      <c r="K5" s="26">
        <f>$H$54-H5</f>
        <v>3.9257081486203715E-2</v>
      </c>
    </row>
    <row r="6" spans="1:11" x14ac:dyDescent="0.2">
      <c r="A6" s="3" t="s">
        <v>38</v>
      </c>
      <c r="B6" s="1">
        <v>3803</v>
      </c>
      <c r="C6" s="1">
        <v>9511</v>
      </c>
      <c r="D6" s="4">
        <v>5173</v>
      </c>
      <c r="E6" s="6">
        <v>9475</v>
      </c>
      <c r="F6" s="25">
        <f>(D6-B6)/B6</f>
        <v>0.3602419142782014</v>
      </c>
      <c r="G6" s="25">
        <f>B6/C6</f>
        <v>0.39985280201871515</v>
      </c>
      <c r="H6" s="25">
        <f>D6/E6</f>
        <v>0.54596306068601586</v>
      </c>
      <c r="I6" s="25">
        <f>H6-G6</f>
        <v>0.14611025866730071</v>
      </c>
      <c r="J6" s="25">
        <f t="shared" si="0"/>
        <v>4.2304200979710667E-2</v>
      </c>
      <c r="K6" s="26">
        <f>$H$54-H6</f>
        <v>-1.1602208372568645E-2</v>
      </c>
    </row>
    <row r="7" spans="1:11" x14ac:dyDescent="0.2">
      <c r="A7" s="3" t="s">
        <v>13</v>
      </c>
      <c r="B7" s="1">
        <v>3734</v>
      </c>
      <c r="C7" s="1">
        <v>8951</v>
      </c>
      <c r="D7" s="4">
        <v>4740</v>
      </c>
      <c r="E7" s="6">
        <v>8947</v>
      </c>
      <c r="F7" s="25">
        <f>(D7-B7)/B7</f>
        <v>0.26941617568291376</v>
      </c>
      <c r="G7" s="25">
        <f>B7/C7</f>
        <v>0.41716009384426322</v>
      </c>
      <c r="H7" s="25">
        <f>D7/E7</f>
        <v>0.52978652062143738</v>
      </c>
      <c r="I7" s="25">
        <f>H7-G7</f>
        <v>0.11262642677717416</v>
      </c>
      <c r="J7" s="25">
        <f t="shared" si="0"/>
        <v>3.876317661779017E-2</v>
      </c>
      <c r="K7" s="26">
        <f>$H$54-H7</f>
        <v>4.5743316920098254E-3</v>
      </c>
    </row>
    <row r="8" spans="1:11" x14ac:dyDescent="0.2">
      <c r="A8" s="3" t="s">
        <v>35</v>
      </c>
      <c r="B8" s="1">
        <v>3378</v>
      </c>
      <c r="C8" s="1">
        <v>8509</v>
      </c>
      <c r="D8" s="4">
        <v>4538</v>
      </c>
      <c r="E8" s="6">
        <v>8640</v>
      </c>
      <c r="F8" s="25">
        <f>(D8-B8)/B8</f>
        <v>0.34339846062759027</v>
      </c>
      <c r="G8" s="25">
        <f>B8/C8</f>
        <v>0.39699142084851335</v>
      </c>
      <c r="H8" s="25">
        <f>D8/E8</f>
        <v>0.52523148148148147</v>
      </c>
      <c r="I8" s="25">
        <f>H8-G8</f>
        <v>0.12824006063296811</v>
      </c>
      <c r="J8" s="25">
        <f t="shared" si="0"/>
        <v>3.7111243774584766E-2</v>
      </c>
      <c r="K8" s="26">
        <f>$H$54-H8</f>
        <v>9.1293708319657441E-3</v>
      </c>
    </row>
    <row r="9" spans="1:11" x14ac:dyDescent="0.2">
      <c r="A9" s="3" t="s">
        <v>33</v>
      </c>
      <c r="B9" s="1">
        <v>3170</v>
      </c>
      <c r="C9" s="1">
        <v>6857</v>
      </c>
      <c r="D9" s="4">
        <v>3899</v>
      </c>
      <c r="E9" s="6">
        <v>7444</v>
      </c>
      <c r="F9" s="25">
        <f>(D9-B9)/B9</f>
        <v>0.22996845425867507</v>
      </c>
      <c r="G9" s="25">
        <f>B9/C9</f>
        <v>0.46230129794370717</v>
      </c>
      <c r="H9" s="25">
        <f>D9/E9</f>
        <v>0.52377753895754975</v>
      </c>
      <c r="I9" s="25">
        <f>H9-G9</f>
        <v>6.1476241013842581E-2</v>
      </c>
      <c r="J9" s="25">
        <f t="shared" si="0"/>
        <v>3.1885575028009254E-2</v>
      </c>
      <c r="K9" s="26">
        <f>$H$54-H9</f>
        <v>1.0583313355897461E-2</v>
      </c>
    </row>
    <row r="10" spans="1:11" x14ac:dyDescent="0.2">
      <c r="A10" s="3" t="s">
        <v>22</v>
      </c>
      <c r="B10" s="1">
        <v>3416</v>
      </c>
      <c r="C10" s="1">
        <v>7246</v>
      </c>
      <c r="D10" s="4">
        <v>4418</v>
      </c>
      <c r="E10" s="6">
        <v>7430</v>
      </c>
      <c r="F10" s="25">
        <f>(D10-B10)/B10</f>
        <v>0.2933255269320843</v>
      </c>
      <c r="G10" s="25">
        <f>B10/C10</f>
        <v>0.47143251449075352</v>
      </c>
      <c r="H10" s="25">
        <f>D10/E10</f>
        <v>0.5946164199192463</v>
      </c>
      <c r="I10" s="25">
        <f>H10-G10</f>
        <v>0.12318390542849278</v>
      </c>
      <c r="J10" s="25">
        <f t="shared" si="0"/>
        <v>3.6129897531096411E-2</v>
      </c>
      <c r="K10" s="26">
        <f>$H$54-H10</f>
        <v>-6.0255567605799087E-2</v>
      </c>
    </row>
    <row r="11" spans="1:11" x14ac:dyDescent="0.2">
      <c r="A11" s="3" t="s">
        <v>10</v>
      </c>
      <c r="B11" s="1">
        <v>2919</v>
      </c>
      <c r="C11" s="1">
        <v>6759</v>
      </c>
      <c r="D11" s="4">
        <v>4084</v>
      </c>
      <c r="E11" s="6">
        <v>7311</v>
      </c>
      <c r="F11" s="25">
        <f>(D11-B11)/B11</f>
        <v>0.39910928400137036</v>
      </c>
      <c r="G11" s="25">
        <f>B11/C11</f>
        <v>0.43186861961828671</v>
      </c>
      <c r="H11" s="25">
        <f>D11/E11</f>
        <v>0.55861031322664478</v>
      </c>
      <c r="I11" s="25">
        <f>H11-G11</f>
        <v>0.12674169360835807</v>
      </c>
      <c r="J11" s="25">
        <f t="shared" si="0"/>
        <v>3.3398483820053809E-2</v>
      </c>
      <c r="K11" s="26">
        <f>$H$54-H11</f>
        <v>-2.4249460913197574E-2</v>
      </c>
    </row>
    <row r="12" spans="1:11" x14ac:dyDescent="0.2">
      <c r="A12" s="3" t="s">
        <v>30</v>
      </c>
      <c r="B12" s="1">
        <v>2151</v>
      </c>
      <c r="C12" s="1">
        <v>5909</v>
      </c>
      <c r="D12" s="4">
        <v>3384</v>
      </c>
      <c r="E12" s="6">
        <v>6267</v>
      </c>
      <c r="F12" s="25">
        <f>(D12-B12)/B12</f>
        <v>0.57322175732217573</v>
      </c>
      <c r="G12" s="25">
        <f>B12/C12</f>
        <v>0.36402098493822982</v>
      </c>
      <c r="H12" s="25">
        <f>D12/E12</f>
        <v>0.53997127812350409</v>
      </c>
      <c r="I12" s="25">
        <f>H12-G12</f>
        <v>0.17595029318527428</v>
      </c>
      <c r="J12" s="25">
        <f t="shared" si="0"/>
        <v>2.7673964066371716E-2</v>
      </c>
      <c r="K12" s="26">
        <f>$H$54-H12</f>
        <v>-5.6104258100568849E-3</v>
      </c>
    </row>
    <row r="13" spans="1:11" x14ac:dyDescent="0.2">
      <c r="A13" s="3" t="s">
        <v>47</v>
      </c>
      <c r="B13" s="1">
        <v>2453</v>
      </c>
      <c r="C13" s="1">
        <v>5888</v>
      </c>
      <c r="D13" s="4">
        <v>3319</v>
      </c>
      <c r="E13" s="6">
        <v>5773</v>
      </c>
      <c r="F13" s="25">
        <f>(D13-B13)/B13</f>
        <v>0.35303709743171624</v>
      </c>
      <c r="G13" s="25">
        <f>B13/C13</f>
        <v>0.41661005434782611</v>
      </c>
      <c r="H13" s="25">
        <f>D13/E13</f>
        <v>0.57491772042265721</v>
      </c>
      <c r="I13" s="25">
        <f>H13-G13</f>
        <v>0.1583076660748311</v>
      </c>
      <c r="J13" s="25">
        <f t="shared" si="0"/>
        <v>2.7142401517815523E-2</v>
      </c>
      <c r="K13" s="26">
        <f>$H$54-H13</f>
        <v>-4.0556868109209998E-2</v>
      </c>
    </row>
    <row r="14" spans="1:11" x14ac:dyDescent="0.2">
      <c r="A14" s="3" t="s">
        <v>48</v>
      </c>
      <c r="B14" s="1">
        <v>2390</v>
      </c>
      <c r="C14" s="1">
        <v>4776</v>
      </c>
      <c r="D14" s="4">
        <v>3234</v>
      </c>
      <c r="E14" s="6">
        <v>5228</v>
      </c>
      <c r="F14" s="25">
        <f>(D14-B14)/B14</f>
        <v>0.35313807531380753</v>
      </c>
      <c r="G14" s="25">
        <f>B14/C14</f>
        <v>0.50041876046901168</v>
      </c>
      <c r="H14" s="25">
        <f>D14/E14</f>
        <v>0.61859219586840097</v>
      </c>
      <c r="I14" s="25">
        <f>H14-G14</f>
        <v>0.11817343539938929</v>
      </c>
      <c r="J14" s="25">
        <f t="shared" si="0"/>
        <v>2.644728126201127E-2</v>
      </c>
      <c r="K14" s="26">
        <f>$H$54-H14</f>
        <v>-8.4231343554953764E-2</v>
      </c>
    </row>
    <row r="15" spans="1:11" x14ac:dyDescent="0.2">
      <c r="A15" s="3" t="s">
        <v>43</v>
      </c>
      <c r="B15" s="1">
        <v>1763</v>
      </c>
      <c r="C15" s="1">
        <v>4815</v>
      </c>
      <c r="D15" s="4">
        <v>2487</v>
      </c>
      <c r="E15" s="6">
        <v>5016</v>
      </c>
      <c r="F15" s="25">
        <f>(D15-B15)/B15</f>
        <v>0.41066364152013612</v>
      </c>
      <c r="G15" s="25">
        <f>B15/C15</f>
        <v>0.36614745586708203</v>
      </c>
      <c r="H15" s="25">
        <f>D15/E15</f>
        <v>0.49581339712918659</v>
      </c>
      <c r="I15" s="25">
        <f>H15-G15</f>
        <v>0.12966594126210457</v>
      </c>
      <c r="J15" s="25">
        <f t="shared" si="0"/>
        <v>2.0338400896296235E-2</v>
      </c>
      <c r="K15" s="26">
        <f>$H$54-H15</f>
        <v>3.8547455184260615E-2</v>
      </c>
    </row>
    <row r="16" spans="1:11" x14ac:dyDescent="0.2">
      <c r="A16" s="3" t="s">
        <v>21</v>
      </c>
      <c r="B16" s="1">
        <v>2259</v>
      </c>
      <c r="C16" s="1">
        <v>4815</v>
      </c>
      <c r="D16" s="4">
        <v>2731</v>
      </c>
      <c r="E16" s="6">
        <v>4919</v>
      </c>
      <c r="F16" s="25">
        <f>(D16-B16)/B16</f>
        <v>0.20894200973882249</v>
      </c>
      <c r="G16" s="25">
        <f>B16/C16</f>
        <v>0.46915887850467292</v>
      </c>
      <c r="H16" s="25">
        <f>D16/E16</f>
        <v>0.5551941451514536</v>
      </c>
      <c r="I16" s="25">
        <f>H16-G16</f>
        <v>8.6035266646780684E-2</v>
      </c>
      <c r="J16" s="25">
        <f t="shared" si="0"/>
        <v>2.2333804924722565E-2</v>
      </c>
      <c r="K16" s="26">
        <f>$H$54-H16</f>
        <v>-2.083329283800639E-2</v>
      </c>
    </row>
    <row r="17" spans="1:11" x14ac:dyDescent="0.2">
      <c r="A17" s="3" t="s">
        <v>14</v>
      </c>
      <c r="B17" s="1">
        <v>1646</v>
      </c>
      <c r="C17" s="1">
        <v>4693</v>
      </c>
      <c r="D17" s="4">
        <v>2364</v>
      </c>
      <c r="E17" s="6">
        <v>4792</v>
      </c>
      <c r="F17" s="25">
        <f>(D17-B17)/B17</f>
        <v>0.43620899149453218</v>
      </c>
      <c r="G17" s="25">
        <f>B17/C17</f>
        <v>0.35073513743873852</v>
      </c>
      <c r="H17" s="25">
        <f>D17/E17</f>
        <v>0.49332220367278801</v>
      </c>
      <c r="I17" s="25">
        <f>H17-G17</f>
        <v>0.14258706623404949</v>
      </c>
      <c r="J17" s="25">
        <f t="shared" si="0"/>
        <v>1.9332520996720667E-2</v>
      </c>
      <c r="K17" s="26">
        <f>$H$54-H17</f>
        <v>4.1038648640659203E-2</v>
      </c>
    </row>
    <row r="18" spans="1:11" x14ac:dyDescent="0.2">
      <c r="A18" s="3" t="s">
        <v>2</v>
      </c>
      <c r="B18" s="1">
        <v>1785</v>
      </c>
      <c r="C18" s="1">
        <v>4397</v>
      </c>
      <c r="D18" s="4">
        <v>2800</v>
      </c>
      <c r="E18" s="6">
        <v>4757</v>
      </c>
      <c r="F18" s="25">
        <f>(D18-B18)/B18</f>
        <v>0.56862745098039214</v>
      </c>
      <c r="G18" s="25">
        <f>B18/C18</f>
        <v>0.40595860814191492</v>
      </c>
      <c r="H18" s="25">
        <f>D18/E18</f>
        <v>0.58860626445238595</v>
      </c>
      <c r="I18" s="25">
        <f>H18-G18</f>
        <v>0.18264765631047103</v>
      </c>
      <c r="J18" s="25">
        <f t="shared" si="0"/>
        <v>2.2898079014728373E-2</v>
      </c>
      <c r="K18" s="26">
        <f>$H$54-H18</f>
        <v>-5.4245412138938742E-2</v>
      </c>
    </row>
    <row r="19" spans="1:11" x14ac:dyDescent="0.2">
      <c r="A19" s="3" t="s">
        <v>25</v>
      </c>
      <c r="B19" s="1">
        <v>1713</v>
      </c>
      <c r="C19" s="1">
        <v>4429</v>
      </c>
      <c r="D19" s="4">
        <v>2509</v>
      </c>
      <c r="E19" s="6">
        <v>4564</v>
      </c>
      <c r="F19" s="25">
        <f>(D19-B19)/B19</f>
        <v>0.46468184471687096</v>
      </c>
      <c r="G19" s="25">
        <f>B19/C19</f>
        <v>0.38676902235267557</v>
      </c>
      <c r="H19" s="25">
        <f>D19/E19</f>
        <v>0.54973707274320771</v>
      </c>
      <c r="I19" s="25">
        <f>H19-G19</f>
        <v>0.16296805039053214</v>
      </c>
      <c r="J19" s="25">
        <f t="shared" si="0"/>
        <v>2.0518314374269101E-2</v>
      </c>
      <c r="K19" s="26">
        <f>$H$54-H19</f>
        <v>-1.5376220429760501E-2</v>
      </c>
    </row>
    <row r="20" spans="1:11" x14ac:dyDescent="0.2">
      <c r="A20" s="3" t="s">
        <v>50</v>
      </c>
      <c r="B20" s="1">
        <v>2343</v>
      </c>
      <c r="C20" s="1">
        <v>4232</v>
      </c>
      <c r="D20" s="4">
        <v>2776</v>
      </c>
      <c r="E20" s="6">
        <v>4296</v>
      </c>
      <c r="F20" s="25">
        <f>(D20-B20)/B20</f>
        <v>0.18480580452411438</v>
      </c>
      <c r="G20" s="25">
        <f>B20/C20</f>
        <v>0.55363894139886582</v>
      </c>
      <c r="H20" s="25">
        <f>D20/E20</f>
        <v>0.64618249534450656</v>
      </c>
      <c r="I20" s="25">
        <f>H20-G20</f>
        <v>9.2543553945640733E-2</v>
      </c>
      <c r="J20" s="25">
        <f t="shared" si="0"/>
        <v>2.2701809766030701E-2</v>
      </c>
      <c r="K20" s="26">
        <f>$H$54-H20</f>
        <v>-0.11182164303105935</v>
      </c>
    </row>
    <row r="21" spans="1:11" x14ac:dyDescent="0.2">
      <c r="A21" s="3" t="s">
        <v>20</v>
      </c>
      <c r="B21" s="1">
        <v>2028</v>
      </c>
      <c r="C21" s="1">
        <v>4148</v>
      </c>
      <c r="D21" s="4">
        <v>2320</v>
      </c>
      <c r="E21" s="6">
        <v>4281</v>
      </c>
      <c r="F21" s="25">
        <f>(D21-B21)/B21</f>
        <v>0.14398422090729784</v>
      </c>
      <c r="G21" s="25">
        <f>B21/C21</f>
        <v>0.4889103182256509</v>
      </c>
      <c r="H21" s="25">
        <f>D21/E21</f>
        <v>0.54192945573464146</v>
      </c>
      <c r="I21" s="25">
        <f>H21-G21</f>
        <v>5.3019137508990566E-2</v>
      </c>
      <c r="J21" s="25">
        <f t="shared" si="0"/>
        <v>1.8972694040774937E-2</v>
      </c>
      <c r="K21" s="26">
        <f>$H$54-H21</f>
        <v>-7.5686034211942532E-3</v>
      </c>
    </row>
    <row r="22" spans="1:11" x14ac:dyDescent="0.2">
      <c r="A22" s="3" t="s">
        <v>5</v>
      </c>
      <c r="B22" s="1">
        <v>2211</v>
      </c>
      <c r="C22" s="1">
        <v>3732</v>
      </c>
      <c r="D22" s="4">
        <v>2342</v>
      </c>
      <c r="E22" s="6">
        <v>4029</v>
      </c>
      <c r="F22" s="25">
        <f>(D22-B22)/B22</f>
        <v>5.9249208502939847E-2</v>
      </c>
      <c r="G22" s="25">
        <f>B22/C22</f>
        <v>0.592443729903537</v>
      </c>
      <c r="H22" s="25">
        <f>D22/E22</f>
        <v>0.58128567882849347</v>
      </c>
      <c r="I22" s="25">
        <f>H22-G22</f>
        <v>-1.1158051075043529E-2</v>
      </c>
      <c r="J22" s="25">
        <f t="shared" si="0"/>
        <v>1.9152607518747804E-2</v>
      </c>
      <c r="K22" s="26">
        <f>$H$54-H22</f>
        <v>-4.6924826515046258E-2</v>
      </c>
    </row>
    <row r="23" spans="1:11" x14ac:dyDescent="0.2">
      <c r="A23" s="3" t="s">
        <v>23</v>
      </c>
      <c r="B23" s="1">
        <v>2047</v>
      </c>
      <c r="C23" s="1">
        <v>3933</v>
      </c>
      <c r="D23" s="4">
        <v>2523</v>
      </c>
      <c r="E23" s="6">
        <v>4006</v>
      </c>
      <c r="F23" s="25">
        <f>(D23-B23)/B23</f>
        <v>0.23253541768441621</v>
      </c>
      <c r="G23" s="25">
        <f>B23/C23</f>
        <v>0.52046783625730997</v>
      </c>
      <c r="H23" s="25">
        <f>D23/E23</f>
        <v>0.62980529206190716</v>
      </c>
      <c r="I23" s="25">
        <f>H23-G23</f>
        <v>0.10933745580459719</v>
      </c>
      <c r="J23" s="25">
        <f t="shared" si="0"/>
        <v>2.0632804769342743E-2</v>
      </c>
      <c r="K23" s="26">
        <f>$H$54-H23</f>
        <v>-9.5444439748459953E-2</v>
      </c>
    </row>
    <row r="24" spans="1:11" x14ac:dyDescent="0.2">
      <c r="A24" s="3" t="s">
        <v>40</v>
      </c>
      <c r="B24" s="1">
        <v>1514</v>
      </c>
      <c r="C24" s="1">
        <v>3569</v>
      </c>
      <c r="D24" s="4">
        <v>1836</v>
      </c>
      <c r="E24" s="6">
        <v>3769</v>
      </c>
      <c r="F24" s="25">
        <f>(D24-B24)/B24</f>
        <v>0.21268163804491413</v>
      </c>
      <c r="G24" s="25">
        <f>B24/C24</f>
        <v>0.42420846175399274</v>
      </c>
      <c r="H24" s="25">
        <f>D24/E24</f>
        <v>0.48713186521623775</v>
      </c>
      <c r="I24" s="25">
        <f>H24-G24</f>
        <v>6.2923403462245009E-2</v>
      </c>
      <c r="J24" s="25">
        <f t="shared" si="0"/>
        <v>1.5014597525371889E-2</v>
      </c>
      <c r="K24" s="26">
        <f>$H$54-H24</f>
        <v>4.7228987097209463E-2</v>
      </c>
    </row>
    <row r="25" spans="1:11" x14ac:dyDescent="0.2">
      <c r="A25" s="3" t="s">
        <v>0</v>
      </c>
      <c r="B25" s="1">
        <v>1497</v>
      </c>
      <c r="C25" s="1">
        <v>3519</v>
      </c>
      <c r="D25" s="4">
        <v>1830</v>
      </c>
      <c r="E25" s="6">
        <v>3609</v>
      </c>
      <c r="F25" s="25">
        <f>(D25-B25)/B25</f>
        <v>0.22244488977955912</v>
      </c>
      <c r="G25" s="25">
        <f>B25/C25</f>
        <v>0.42540494458653028</v>
      </c>
      <c r="H25" s="25">
        <f>D25/E25</f>
        <v>0.50706566916043228</v>
      </c>
      <c r="I25" s="25">
        <f>H25-G25</f>
        <v>8.1660724573901999E-2</v>
      </c>
      <c r="J25" s="25">
        <f t="shared" si="0"/>
        <v>1.4965530213197471E-2</v>
      </c>
      <c r="K25" s="26">
        <f>$H$54-H25</f>
        <v>2.7295183153014935E-2</v>
      </c>
    </row>
    <row r="26" spans="1:11" x14ac:dyDescent="0.2">
      <c r="A26" s="3" t="s">
        <v>18</v>
      </c>
      <c r="B26" s="1">
        <v>1677</v>
      </c>
      <c r="C26" s="1">
        <v>3342</v>
      </c>
      <c r="D26" s="4">
        <v>1656</v>
      </c>
      <c r="E26" s="6">
        <v>3326</v>
      </c>
      <c r="F26" s="25">
        <f>(D26-B26)/B26</f>
        <v>-1.2522361359570662E-2</v>
      </c>
      <c r="G26" s="25">
        <f>B26/C26</f>
        <v>0.50179533213644523</v>
      </c>
      <c r="H26" s="25">
        <f>D26/E26</f>
        <v>0.49789536981358989</v>
      </c>
      <c r="I26" s="25">
        <f>H26-G26</f>
        <v>-3.8999623228553326E-3</v>
      </c>
      <c r="J26" s="25">
        <f t="shared" si="0"/>
        <v>1.3542578160139351E-2</v>
      </c>
      <c r="K26" s="26">
        <f>$H$54-H26</f>
        <v>3.6465482499857316E-2</v>
      </c>
    </row>
    <row r="27" spans="1:11" x14ac:dyDescent="0.2">
      <c r="A27" s="3" t="s">
        <v>17</v>
      </c>
      <c r="B27" s="1">
        <v>1525</v>
      </c>
      <c r="C27" s="1">
        <v>3207</v>
      </c>
      <c r="D27" s="4">
        <v>1746</v>
      </c>
      <c r="E27" s="6">
        <v>3249</v>
      </c>
      <c r="F27" s="25">
        <f>(D27-B27)/B27</f>
        <v>0.14491803278688525</v>
      </c>
      <c r="G27" s="25">
        <f>B27/C27</f>
        <v>0.47552229497973186</v>
      </c>
      <c r="H27" s="25">
        <f>D27/E27</f>
        <v>0.53739612188365649</v>
      </c>
      <c r="I27" s="25">
        <f>H27-G27</f>
        <v>6.1873826903924622E-2</v>
      </c>
      <c r="J27" s="25">
        <f t="shared" si="0"/>
        <v>1.4278587842755621E-2</v>
      </c>
      <c r="K27" s="26">
        <f>$H$54-H27</f>
        <v>-3.0352695702092758E-3</v>
      </c>
    </row>
    <row r="28" spans="1:11" x14ac:dyDescent="0.2">
      <c r="A28" s="3" t="s">
        <v>37</v>
      </c>
      <c r="B28" s="1">
        <v>1594</v>
      </c>
      <c r="C28" s="1">
        <v>2870</v>
      </c>
      <c r="D28" s="4">
        <v>1918</v>
      </c>
      <c r="E28" s="6">
        <v>3138</v>
      </c>
      <c r="F28" s="25">
        <f>(D28-B28)/B28</f>
        <v>0.20326223337515684</v>
      </c>
      <c r="G28" s="25">
        <f>B28/C28</f>
        <v>0.55540069686411153</v>
      </c>
      <c r="H28" s="25">
        <f>D28/E28</f>
        <v>0.61121733588272786</v>
      </c>
      <c r="I28" s="25">
        <f>H28-G28</f>
        <v>5.5816639018616332E-2</v>
      </c>
      <c r="J28" s="25">
        <f t="shared" si="0"/>
        <v>1.5685184125088934E-2</v>
      </c>
      <c r="K28" s="26">
        <f>$H$54-H28</f>
        <v>-7.6856483569280654E-2</v>
      </c>
    </row>
    <row r="29" spans="1:11" x14ac:dyDescent="0.2">
      <c r="A29" s="3" t="s">
        <v>36</v>
      </c>
      <c r="B29" s="1">
        <v>920</v>
      </c>
      <c r="C29" s="1">
        <v>2690</v>
      </c>
      <c r="D29" s="4">
        <v>1350</v>
      </c>
      <c r="E29" s="6">
        <v>2732</v>
      </c>
      <c r="F29" s="25">
        <f>(D29-B29)/B29</f>
        <v>0.46739130434782611</v>
      </c>
      <c r="G29" s="25">
        <f>B29/C29</f>
        <v>0.34200743494423791</v>
      </c>
      <c r="H29" s="25">
        <f>D29/E29</f>
        <v>0.49414348462664714</v>
      </c>
      <c r="I29" s="25">
        <f>H29-G29</f>
        <v>0.15213604968240924</v>
      </c>
      <c r="J29" s="25">
        <f t="shared" si="0"/>
        <v>1.1040145239244036E-2</v>
      </c>
      <c r="K29" s="26">
        <f>$H$54-H29</f>
        <v>4.0217367686800065E-2</v>
      </c>
    </row>
    <row r="30" spans="1:11" x14ac:dyDescent="0.2">
      <c r="A30" s="3" t="s">
        <v>6</v>
      </c>
      <c r="B30" s="1">
        <v>1195</v>
      </c>
      <c r="C30" s="1">
        <v>2560</v>
      </c>
      <c r="D30" s="4">
        <v>1370</v>
      </c>
      <c r="E30" s="6">
        <v>2539</v>
      </c>
      <c r="F30" s="25">
        <f>(D30-B30)/B30</f>
        <v>0.14644351464435146</v>
      </c>
      <c r="G30" s="25">
        <f>B30/C30</f>
        <v>0.466796875</v>
      </c>
      <c r="H30" s="25">
        <f>D30/E30</f>
        <v>0.53958251280031511</v>
      </c>
      <c r="I30" s="25">
        <f>H30-G30</f>
        <v>7.2785637800315106E-2</v>
      </c>
      <c r="J30" s="25">
        <f t="shared" si="0"/>
        <v>1.1203702946492096E-2</v>
      </c>
      <c r="K30" s="26">
        <f>$H$54-H30</f>
        <v>-5.2216604868678962E-3</v>
      </c>
    </row>
    <row r="31" spans="1:11" x14ac:dyDescent="0.2">
      <c r="A31" s="3" t="s">
        <v>15</v>
      </c>
      <c r="B31" s="1">
        <v>1203</v>
      </c>
      <c r="C31" s="1">
        <v>2275</v>
      </c>
      <c r="D31" s="4">
        <v>1335</v>
      </c>
      <c r="E31" s="6">
        <v>2239</v>
      </c>
      <c r="F31" s="25">
        <f>(D31-B31)/B31</f>
        <v>0.10972568578553615</v>
      </c>
      <c r="G31" s="25">
        <f>B31/C31</f>
        <v>0.52879120879120878</v>
      </c>
      <c r="H31" s="25">
        <f>D31/E31</f>
        <v>0.59624832514515413</v>
      </c>
      <c r="I31" s="25">
        <f>H31-G31</f>
        <v>6.7457116353945357E-2</v>
      </c>
      <c r="J31" s="25">
        <f t="shared" si="0"/>
        <v>1.0917476958807992E-2</v>
      </c>
      <c r="K31" s="26">
        <f>$H$54-H31</f>
        <v>-6.1887472831706924E-2</v>
      </c>
    </row>
    <row r="32" spans="1:11" x14ac:dyDescent="0.2">
      <c r="A32" s="3" t="s">
        <v>24</v>
      </c>
      <c r="B32" s="1">
        <v>907</v>
      </c>
      <c r="C32" s="1">
        <v>2142</v>
      </c>
      <c r="D32" s="4">
        <v>1180</v>
      </c>
      <c r="E32" s="6">
        <v>2178</v>
      </c>
      <c r="F32" s="25">
        <f>(D32-B32)/B32</f>
        <v>0.30099228224917307</v>
      </c>
      <c r="G32" s="25">
        <f>B32/C32</f>
        <v>0.4234360410830999</v>
      </c>
      <c r="H32" s="25">
        <f>D32/E32</f>
        <v>0.54178145087235996</v>
      </c>
      <c r="I32" s="25">
        <f>H32-G32</f>
        <v>0.11834540978926006</v>
      </c>
      <c r="J32" s="25">
        <f t="shared" si="0"/>
        <v>9.6499047276355273E-3</v>
      </c>
      <c r="K32" s="26">
        <f>$H$54-H32</f>
        <v>-7.4205985589127499E-3</v>
      </c>
    </row>
    <row r="33" spans="1:11" x14ac:dyDescent="0.2">
      <c r="A33" s="3" t="s">
        <v>3</v>
      </c>
      <c r="B33" s="1">
        <v>798</v>
      </c>
      <c r="C33" s="1">
        <v>2057</v>
      </c>
      <c r="D33" s="4">
        <v>919</v>
      </c>
      <c r="E33" s="6">
        <v>2158</v>
      </c>
      <c r="F33" s="25">
        <f>(D33-B33)/B33</f>
        <v>0.15162907268170425</v>
      </c>
      <c r="G33" s="25">
        <f>B33/C33</f>
        <v>0.38794360719494408</v>
      </c>
      <c r="H33" s="25">
        <f>D33/E33</f>
        <v>0.42585727525486561</v>
      </c>
      <c r="I33" s="25">
        <f>H33-G33</f>
        <v>3.7913668059921524E-2</v>
      </c>
      <c r="J33" s="25">
        <f t="shared" si="0"/>
        <v>7.5154766480483477E-3</v>
      </c>
      <c r="K33" s="26">
        <f>$H$54-H33</f>
        <v>0.1085035770585816</v>
      </c>
    </row>
    <row r="34" spans="1:11" x14ac:dyDescent="0.2">
      <c r="A34" s="3" t="s">
        <v>45</v>
      </c>
      <c r="B34" s="1">
        <v>703</v>
      </c>
      <c r="C34" s="1">
        <v>1924</v>
      </c>
      <c r="D34" s="4">
        <v>1214</v>
      </c>
      <c r="E34" s="6">
        <v>2109</v>
      </c>
      <c r="F34" s="25">
        <f>(D34-B34)/B34</f>
        <v>0.72688477951635844</v>
      </c>
      <c r="G34" s="25">
        <f>B34/C34</f>
        <v>0.36538461538461536</v>
      </c>
      <c r="H34" s="25">
        <f>D34/E34</f>
        <v>0.57562825983878618</v>
      </c>
      <c r="I34" s="25">
        <f>H34-G34</f>
        <v>0.21024364445417082</v>
      </c>
      <c r="J34" s="25">
        <f t="shared" si="0"/>
        <v>9.92795282995723E-3</v>
      </c>
      <c r="K34" s="26">
        <f>$H$54-H34</f>
        <v>-4.1267407525338973E-2</v>
      </c>
    </row>
    <row r="35" spans="1:11" x14ac:dyDescent="0.2">
      <c r="A35" s="3" t="s">
        <v>28</v>
      </c>
      <c r="B35" s="1">
        <v>693</v>
      </c>
      <c r="C35" s="1">
        <v>1858</v>
      </c>
      <c r="D35" s="4">
        <v>1006</v>
      </c>
      <c r="E35" s="6">
        <v>2067</v>
      </c>
      <c r="F35" s="25">
        <f>(D35-B35)/B35</f>
        <v>0.45165945165945165</v>
      </c>
      <c r="G35" s="25">
        <f>B35/C35</f>
        <v>0.3729817007534984</v>
      </c>
      <c r="H35" s="25">
        <f>D35/E35</f>
        <v>0.48669569424286407</v>
      </c>
      <c r="I35" s="25">
        <f>H35-G35</f>
        <v>0.11371399348936567</v>
      </c>
      <c r="J35" s="25">
        <f t="shared" si="0"/>
        <v>8.226952674577407E-3</v>
      </c>
      <c r="K35" s="26">
        <f>$H$54-H35</f>
        <v>4.7665158070583136E-2</v>
      </c>
    </row>
    <row r="36" spans="1:11" x14ac:dyDescent="0.2">
      <c r="A36" s="3" t="s">
        <v>16</v>
      </c>
      <c r="B36" s="1">
        <v>962</v>
      </c>
      <c r="C36" s="1">
        <v>1993</v>
      </c>
      <c r="D36" s="4">
        <v>1152</v>
      </c>
      <c r="E36" s="6">
        <v>2026</v>
      </c>
      <c r="F36" s="25">
        <f>(D36-B36)/B36</f>
        <v>0.19750519750519752</v>
      </c>
      <c r="G36" s="25">
        <f>B36/C36</f>
        <v>0.48268941294530859</v>
      </c>
      <c r="H36" s="25">
        <f>D36/E36</f>
        <v>0.56860809476801577</v>
      </c>
      <c r="I36" s="25">
        <f>H36-G36</f>
        <v>8.5918681822707177E-2</v>
      </c>
      <c r="J36" s="25">
        <f t="shared" si="0"/>
        <v>9.4209239374882445E-3</v>
      </c>
      <c r="K36" s="26">
        <f>$H$54-H36</f>
        <v>-3.4247242454568561E-2</v>
      </c>
    </row>
    <row r="37" spans="1:11" x14ac:dyDescent="0.2">
      <c r="A37" s="3" t="s">
        <v>31</v>
      </c>
      <c r="B37" s="1">
        <v>646</v>
      </c>
      <c r="C37" s="1">
        <v>1417</v>
      </c>
      <c r="D37" s="4">
        <v>715</v>
      </c>
      <c r="E37" s="6">
        <v>1485</v>
      </c>
      <c r="F37" s="25">
        <f>(D37-B37)/B37</f>
        <v>0.10681114551083591</v>
      </c>
      <c r="G37" s="25">
        <f>B37/C37</f>
        <v>0.45589273112208895</v>
      </c>
      <c r="H37" s="25">
        <f>D37/E37</f>
        <v>0.48148148148148145</v>
      </c>
      <c r="I37" s="25">
        <f>H37-G37</f>
        <v>2.5588750359392509E-2</v>
      </c>
      <c r="J37" s="25">
        <f t="shared" si="0"/>
        <v>5.8471880341181377E-3</v>
      </c>
      <c r="K37" s="26">
        <f>$H$54-H37</f>
        <v>5.2879370831965755E-2</v>
      </c>
    </row>
    <row r="38" spans="1:11" x14ac:dyDescent="0.2">
      <c r="A38" s="3" t="s">
        <v>49</v>
      </c>
      <c r="B38" s="1">
        <v>484</v>
      </c>
      <c r="C38" s="1">
        <v>1440</v>
      </c>
      <c r="D38" s="4">
        <v>610</v>
      </c>
      <c r="E38" s="6">
        <v>1384</v>
      </c>
      <c r="F38" s="25">
        <f>(D38-B38)/B38</f>
        <v>0.26033057851239672</v>
      </c>
      <c r="G38" s="25">
        <f>B38/C38</f>
        <v>0.33611111111111114</v>
      </c>
      <c r="H38" s="25">
        <f>D38/E38</f>
        <v>0.44075144508670522</v>
      </c>
      <c r="I38" s="25">
        <f>H38-G38</f>
        <v>0.10464033397559408</v>
      </c>
      <c r="J38" s="25">
        <f t="shared" si="0"/>
        <v>4.9885100710658241E-3</v>
      </c>
      <c r="K38" s="26">
        <f>$H$54-H38</f>
        <v>9.3609407226741992E-2</v>
      </c>
    </row>
    <row r="39" spans="1:11" x14ac:dyDescent="0.2">
      <c r="A39" s="3" t="s">
        <v>27</v>
      </c>
      <c r="B39" s="1">
        <v>579</v>
      </c>
      <c r="C39" s="1">
        <v>1306</v>
      </c>
      <c r="D39" s="4">
        <v>676</v>
      </c>
      <c r="E39" s="6">
        <v>1332</v>
      </c>
      <c r="F39" s="25">
        <f>(D39-B39)/B39</f>
        <v>0.16753022452504318</v>
      </c>
      <c r="G39" s="25">
        <f>B39/C39</f>
        <v>0.44333843797856048</v>
      </c>
      <c r="H39" s="25">
        <f>D39/E39</f>
        <v>0.5075075075075075</v>
      </c>
      <c r="I39" s="25">
        <f>H39-G39</f>
        <v>6.416906952894702E-2</v>
      </c>
      <c r="J39" s="25">
        <f t="shared" si="0"/>
        <v>5.5282505049844208E-3</v>
      </c>
      <c r="K39" s="26">
        <f>$H$54-H39</f>
        <v>2.6853344805939705E-2</v>
      </c>
    </row>
    <row r="40" spans="1:11" x14ac:dyDescent="0.2">
      <c r="A40" s="3" t="s">
        <v>12</v>
      </c>
      <c r="B40" s="1">
        <v>462</v>
      </c>
      <c r="C40" s="1">
        <v>1105</v>
      </c>
      <c r="D40" s="4">
        <v>587</v>
      </c>
      <c r="E40" s="6">
        <v>1226</v>
      </c>
      <c r="F40" s="25">
        <f>(D40-B40)/B40</f>
        <v>0.27056277056277056</v>
      </c>
      <c r="G40" s="25">
        <f>B40/C40</f>
        <v>0.41809954751131223</v>
      </c>
      <c r="H40" s="25">
        <f>D40/E40</f>
        <v>0.47879282218597063</v>
      </c>
      <c r="I40" s="25">
        <f>H40-G40</f>
        <v>6.0693274674658404E-2</v>
      </c>
      <c r="J40" s="25">
        <f t="shared" si="0"/>
        <v>4.8004187077305555E-3</v>
      </c>
      <c r="K40" s="26">
        <f>$H$54-H40</f>
        <v>5.5568030127476575E-2</v>
      </c>
    </row>
    <row r="41" spans="1:11" x14ac:dyDescent="0.2">
      <c r="A41" s="3" t="s">
        <v>19</v>
      </c>
      <c r="B41" s="1">
        <v>642</v>
      </c>
      <c r="C41" s="1">
        <v>1045</v>
      </c>
      <c r="D41" s="4">
        <v>693</v>
      </c>
      <c r="E41" s="6">
        <v>1056</v>
      </c>
      <c r="F41" s="25">
        <f>(D41-B41)/B41</f>
        <v>7.9439252336448593E-2</v>
      </c>
      <c r="G41" s="25">
        <f>B41/C41</f>
        <v>0.61435406698564599</v>
      </c>
      <c r="H41" s="25">
        <f>D41/E41</f>
        <v>0.65625</v>
      </c>
      <c r="I41" s="25">
        <f>H41-G41</f>
        <v>4.1895933014354014E-2</v>
      </c>
      <c r="J41" s="25">
        <f t="shared" si="0"/>
        <v>5.6672745561452721E-3</v>
      </c>
      <c r="K41" s="26">
        <f>$H$54-H41</f>
        <v>-0.12188914768655279</v>
      </c>
    </row>
    <row r="42" spans="1:11" x14ac:dyDescent="0.2">
      <c r="A42" s="3" t="s">
        <v>29</v>
      </c>
      <c r="B42" s="1">
        <v>509</v>
      </c>
      <c r="C42" s="1">
        <v>1015</v>
      </c>
      <c r="D42" s="4">
        <v>576</v>
      </c>
      <c r="E42" s="6">
        <v>1025</v>
      </c>
      <c r="F42" s="25">
        <f>(D42-B42)/B42</f>
        <v>0.13163064833005894</v>
      </c>
      <c r="G42" s="25">
        <f>B42/C42</f>
        <v>0.50147783251231526</v>
      </c>
      <c r="H42" s="25">
        <f>D42/E42</f>
        <v>0.56195121951219518</v>
      </c>
      <c r="I42" s="25">
        <f>H42-G42</f>
        <v>6.0473386999879919E-2</v>
      </c>
      <c r="J42" s="25">
        <f t="shared" si="0"/>
        <v>4.7104619687441222E-3</v>
      </c>
      <c r="K42" s="26">
        <f>$H$54-H42</f>
        <v>-2.7590367198747967E-2</v>
      </c>
    </row>
    <row r="43" spans="1:11" x14ac:dyDescent="0.2">
      <c r="A43" s="3" t="s">
        <v>11</v>
      </c>
      <c r="B43" s="1">
        <v>399</v>
      </c>
      <c r="C43" s="1">
        <v>956</v>
      </c>
      <c r="D43" s="4">
        <v>427</v>
      </c>
      <c r="E43" s="6">
        <v>971</v>
      </c>
      <c r="F43" s="25">
        <f>(D43-B43)/B43</f>
        <v>7.0175438596491224E-2</v>
      </c>
      <c r="G43" s="25">
        <f>B43/C43</f>
        <v>0.41736401673640167</v>
      </c>
      <c r="H43" s="25">
        <f>D43/E43</f>
        <v>0.43975283213182287</v>
      </c>
      <c r="I43" s="25">
        <f>H43-G43</f>
        <v>2.2388815395421202E-2</v>
      </c>
      <c r="J43" s="25">
        <f t="shared" si="0"/>
        <v>3.4919570497460766E-3</v>
      </c>
      <c r="K43" s="26">
        <f>$H$54-H43</f>
        <v>9.4608020181624342E-2</v>
      </c>
    </row>
    <row r="44" spans="1:11" x14ac:dyDescent="0.2">
      <c r="A44" s="3" t="s">
        <v>26</v>
      </c>
      <c r="B44" s="1">
        <v>391</v>
      </c>
      <c r="C44" s="1">
        <v>782</v>
      </c>
      <c r="D44" s="4">
        <v>518</v>
      </c>
      <c r="E44" s="6">
        <v>812</v>
      </c>
      <c r="F44" s="25">
        <f>(D44-B44)/B44</f>
        <v>0.32480818414322249</v>
      </c>
      <c r="G44" s="25">
        <f>B44/C44</f>
        <v>0.5</v>
      </c>
      <c r="H44" s="25">
        <f>D44/E44</f>
        <v>0.63793103448275867</v>
      </c>
      <c r="I44" s="25">
        <f>H44-G44</f>
        <v>0.13793103448275867</v>
      </c>
      <c r="J44" s="25">
        <f t="shared" si="0"/>
        <v>4.2361446177247488E-3</v>
      </c>
      <c r="K44" s="26">
        <f>$H$54-H44</f>
        <v>-0.10357018216931146</v>
      </c>
    </row>
    <row r="45" spans="1:11" x14ac:dyDescent="0.2">
      <c r="A45" s="3" t="s">
        <v>39</v>
      </c>
      <c r="B45" s="1">
        <v>331</v>
      </c>
      <c r="C45" s="1">
        <v>765</v>
      </c>
      <c r="D45" s="4">
        <v>403</v>
      </c>
      <c r="E45" s="6">
        <v>782</v>
      </c>
      <c r="F45" s="25">
        <f>(D45-B45)/B45</f>
        <v>0.2175226586102719</v>
      </c>
      <c r="G45" s="25">
        <f>B45/C45</f>
        <v>0.43267973856209152</v>
      </c>
      <c r="H45" s="25">
        <f>D45/E45</f>
        <v>0.51534526854219953</v>
      </c>
      <c r="I45" s="25">
        <f>H45-G45</f>
        <v>8.266552998010801E-2</v>
      </c>
      <c r="J45" s="25">
        <f t="shared" si="0"/>
        <v>3.295687801048405E-3</v>
      </c>
      <c r="K45" s="26">
        <f>$H$54-H45</f>
        <v>1.9015583771247679E-2</v>
      </c>
    </row>
    <row r="46" spans="1:11" x14ac:dyDescent="0.2">
      <c r="A46" s="3" t="s">
        <v>7</v>
      </c>
      <c r="B46" s="1">
        <v>299</v>
      </c>
      <c r="C46" s="1">
        <v>661</v>
      </c>
      <c r="D46" s="4">
        <v>369</v>
      </c>
      <c r="E46" s="6">
        <v>713</v>
      </c>
      <c r="F46" s="25">
        <f>(D46-B46)/B46</f>
        <v>0.23411371237458195</v>
      </c>
      <c r="G46" s="25">
        <f>B46/C46</f>
        <v>0.45234493192133129</v>
      </c>
      <c r="H46" s="25">
        <f>D46/E46</f>
        <v>0.51753155680224405</v>
      </c>
      <c r="I46" s="25">
        <f>H46-G46</f>
        <v>6.5186624880912758E-2</v>
      </c>
      <c r="J46" s="25">
        <f t="shared" si="0"/>
        <v>3.0176396987267031E-3</v>
      </c>
      <c r="K46" s="26">
        <f>$H$54-H46</f>
        <v>1.6829295511203157E-2</v>
      </c>
    </row>
    <row r="47" spans="1:11" x14ac:dyDescent="0.2">
      <c r="A47" s="3" t="s">
        <v>41</v>
      </c>
      <c r="B47" s="1">
        <v>273</v>
      </c>
      <c r="C47" s="1">
        <v>618</v>
      </c>
      <c r="D47" s="4">
        <v>331</v>
      </c>
      <c r="E47" s="6">
        <v>637</v>
      </c>
      <c r="F47" s="25">
        <f>(D47-B47)/B47</f>
        <v>0.21245421245421245</v>
      </c>
      <c r="G47" s="25">
        <f>B47/C47</f>
        <v>0.44174757281553401</v>
      </c>
      <c r="H47" s="25">
        <f>D47/E47</f>
        <v>0.51962323390894816</v>
      </c>
      <c r="I47" s="25">
        <f>H47-G47</f>
        <v>7.787566109341415E-2</v>
      </c>
      <c r="J47" s="25">
        <f t="shared" si="0"/>
        <v>2.7068800549553897E-3</v>
      </c>
      <c r="K47" s="26">
        <f>$H$54-H47</f>
        <v>1.4737618404499053E-2</v>
      </c>
    </row>
    <row r="48" spans="1:11" x14ac:dyDescent="0.2">
      <c r="A48" s="3" t="s">
        <v>34</v>
      </c>
      <c r="B48" s="1">
        <v>279</v>
      </c>
      <c r="C48" s="1">
        <v>547</v>
      </c>
      <c r="D48" s="4">
        <v>335</v>
      </c>
      <c r="E48" s="6">
        <v>541</v>
      </c>
      <c r="F48" s="25">
        <f>(D48-B48)/B48</f>
        <v>0.20071684587813621</v>
      </c>
      <c r="G48" s="25">
        <f>B48/C48</f>
        <v>0.51005484460694694</v>
      </c>
      <c r="H48" s="25">
        <f>D48/E48</f>
        <v>0.61922365988909422</v>
      </c>
      <c r="I48" s="25">
        <f>H48-G48</f>
        <v>0.10916881528214728</v>
      </c>
      <c r="J48" s="25">
        <f t="shared" si="0"/>
        <v>2.7395915964050018E-3</v>
      </c>
      <c r="K48" s="26">
        <f>$H$54-H48</f>
        <v>-8.4862807575647015E-2</v>
      </c>
    </row>
    <row r="49" spans="1:11" x14ac:dyDescent="0.2">
      <c r="A49" s="3" t="s">
        <v>8</v>
      </c>
      <c r="B49" s="1">
        <v>247</v>
      </c>
      <c r="C49" s="1">
        <v>480</v>
      </c>
      <c r="D49" s="4">
        <v>313</v>
      </c>
      <c r="E49" s="6">
        <v>512</v>
      </c>
      <c r="F49" s="25">
        <f>(D49-B49)/B49</f>
        <v>0.26720647773279355</v>
      </c>
      <c r="G49" s="25">
        <f>B49/C49</f>
        <v>0.51458333333333328</v>
      </c>
      <c r="H49" s="25">
        <f>D49/E49</f>
        <v>0.611328125</v>
      </c>
      <c r="I49" s="25">
        <f>H49-G49</f>
        <v>9.6744791666666718E-2</v>
      </c>
      <c r="J49" s="25">
        <f t="shared" si="0"/>
        <v>2.5596781184321358E-3</v>
      </c>
      <c r="K49" s="26">
        <f>$H$54-H49</f>
        <v>-7.696727268655279E-2</v>
      </c>
    </row>
    <row r="50" spans="1:11" x14ac:dyDescent="0.2">
      <c r="A50" s="3" t="s">
        <v>46</v>
      </c>
      <c r="B50" s="1">
        <v>205</v>
      </c>
      <c r="C50" s="1">
        <v>482</v>
      </c>
      <c r="D50" s="4">
        <v>273</v>
      </c>
      <c r="E50" s="6">
        <v>497</v>
      </c>
      <c r="F50" s="25">
        <f>(D50-B50)/B50</f>
        <v>0.33170731707317075</v>
      </c>
      <c r="G50" s="25">
        <f>B50/C50</f>
        <v>0.42531120331950206</v>
      </c>
      <c r="H50" s="25">
        <f>D50/E50</f>
        <v>0.54929577464788737</v>
      </c>
      <c r="I50" s="25">
        <f>H50-G50</f>
        <v>0.12398457132838531</v>
      </c>
      <c r="J50" s="25">
        <f t="shared" si="0"/>
        <v>2.2325627039360162E-3</v>
      </c>
      <c r="K50" s="26">
        <f>$H$54-H50</f>
        <v>-1.4934922334440159E-2</v>
      </c>
    </row>
    <row r="51" spans="1:11" x14ac:dyDescent="0.2">
      <c r="A51" s="3" t="s">
        <v>1</v>
      </c>
      <c r="B51" s="1">
        <v>255</v>
      </c>
      <c r="C51" s="1">
        <v>503</v>
      </c>
      <c r="D51" s="4">
        <v>263</v>
      </c>
      <c r="E51" s="6">
        <v>497</v>
      </c>
      <c r="F51" s="25">
        <f>(D51-B51)/B51</f>
        <v>3.1372549019607843E-2</v>
      </c>
      <c r="G51" s="25">
        <f>B51/C51</f>
        <v>0.50695825049701793</v>
      </c>
      <c r="H51" s="25">
        <f>D51/E51</f>
        <v>0.52917505030181089</v>
      </c>
      <c r="I51" s="25">
        <f>H51-G51</f>
        <v>2.2216799804792964E-2</v>
      </c>
      <c r="J51" s="25">
        <f t="shared" si="0"/>
        <v>2.1507838503119865E-3</v>
      </c>
      <c r="K51" s="26">
        <f>$H$54-H51</f>
        <v>5.1858020116363202E-3</v>
      </c>
    </row>
    <row r="52" spans="1:11" x14ac:dyDescent="0.2">
      <c r="A52" s="3" t="s">
        <v>51</v>
      </c>
      <c r="B52" s="1">
        <v>172</v>
      </c>
      <c r="C52" s="1">
        <v>427</v>
      </c>
      <c r="D52" s="4">
        <v>220</v>
      </c>
      <c r="E52" s="6">
        <v>422</v>
      </c>
      <c r="F52" s="25">
        <f>(D52-B52)/B52</f>
        <v>0.27906976744186046</v>
      </c>
      <c r="G52" s="25">
        <f>B52/C52</f>
        <v>0.40281030444964872</v>
      </c>
      <c r="H52" s="25">
        <f>D52/E52</f>
        <v>0.52132701421800953</v>
      </c>
      <c r="I52" s="25">
        <f>H52-G52</f>
        <v>0.11851670976836082</v>
      </c>
      <c r="J52" s="25">
        <f t="shared" si="0"/>
        <v>1.7991347797286577E-3</v>
      </c>
      <c r="K52" s="26">
        <f>$H$54-H52</f>
        <v>1.3033838095437678E-2</v>
      </c>
    </row>
    <row r="53" spans="1:11" x14ac:dyDescent="0.2">
      <c r="A53" s="3"/>
      <c r="B53" s="1"/>
      <c r="C53" s="1"/>
      <c r="D53" s="4"/>
      <c r="E53" s="6"/>
      <c r="F53" s="25"/>
      <c r="G53" s="25"/>
      <c r="H53" s="25"/>
      <c r="I53" s="25"/>
      <c r="K53" s="26"/>
    </row>
    <row r="54" spans="1:11" s="27" customFormat="1" x14ac:dyDescent="0.2">
      <c r="A54" s="28" t="s">
        <v>59</v>
      </c>
      <c r="B54" s="29">
        <f>SUM(B2:B52)</f>
        <v>92255</v>
      </c>
      <c r="C54" s="29">
        <f>SUM(C2:C52)</f>
        <v>219944</v>
      </c>
      <c r="D54" s="29">
        <f>SUM(D2:D52)</f>
        <v>122281</v>
      </c>
      <c r="E54" s="29">
        <f>SUM(E2:E52)</f>
        <v>228836</v>
      </c>
      <c r="F54" s="30">
        <f>(D54-B54)/B54</f>
        <v>0.32546745433851826</v>
      </c>
      <c r="G54" s="30">
        <f>B54/C54</f>
        <v>0.41944767759065943</v>
      </c>
      <c r="H54" s="30">
        <f>D54/E54</f>
        <v>0.53436085231344721</v>
      </c>
      <c r="I54" s="31"/>
      <c r="J54" s="30">
        <f>SUM(J2:J52)</f>
        <v>0.99999999999999967</v>
      </c>
      <c r="K54" s="31"/>
    </row>
  </sheetData>
  <sortState xmlns:xlrd2="http://schemas.microsoft.com/office/spreadsheetml/2017/richdata2" ref="A2:K52">
    <sortCondition descending="1" ref="E2:E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133AC-AF00-D940-938F-C28231CA0813}">
  <dimension ref="A1:E21"/>
  <sheetViews>
    <sheetView tabSelected="1" workbookViewId="0">
      <selection activeCell="A19" sqref="A19:XFD23"/>
    </sheetView>
  </sheetViews>
  <sheetFormatPr baseColWidth="10" defaultRowHeight="16" x14ac:dyDescent="0.2"/>
  <cols>
    <col min="4" max="4" width="14.33203125" customWidth="1"/>
    <col min="5" max="5" width="14" bestFit="1" customWidth="1"/>
  </cols>
  <sheetData>
    <row r="1" spans="1:5" s="19" customFormat="1" ht="68" x14ac:dyDescent="0.2">
      <c r="A1" s="7" t="s">
        <v>52</v>
      </c>
      <c r="B1" s="7" t="s">
        <v>53</v>
      </c>
      <c r="C1" s="19" t="s">
        <v>54</v>
      </c>
    </row>
    <row r="2" spans="1:5" x14ac:dyDescent="0.2">
      <c r="A2" s="9">
        <v>2018</v>
      </c>
      <c r="B2" s="10">
        <v>14863228</v>
      </c>
      <c r="C2" s="8">
        <v>251.107</v>
      </c>
      <c r="D2" s="32"/>
      <c r="E2" s="33"/>
    </row>
    <row r="3" spans="1:5" x14ac:dyDescent="0.2">
      <c r="A3" s="9">
        <v>2016</v>
      </c>
      <c r="B3" s="11">
        <v>10464068</v>
      </c>
      <c r="C3" s="8">
        <v>240.00800000000001</v>
      </c>
      <c r="D3" s="32"/>
      <c r="E3" s="33"/>
    </row>
    <row r="4" spans="1:5" x14ac:dyDescent="0.2">
      <c r="A4" s="9">
        <v>2014</v>
      </c>
      <c r="B4" s="11">
        <v>9655660</v>
      </c>
      <c r="C4" s="8">
        <v>236.73599999999999</v>
      </c>
      <c r="D4" s="32"/>
      <c r="E4" s="33"/>
    </row>
    <row r="5" spans="1:5" x14ac:dyDescent="0.2">
      <c r="A5" s="9">
        <v>2012</v>
      </c>
      <c r="B5" s="11">
        <v>10351556</v>
      </c>
      <c r="C5" s="8">
        <v>229.59399999999999</v>
      </c>
      <c r="D5" s="32"/>
      <c r="E5" s="33"/>
    </row>
    <row r="6" spans="1:5" x14ac:dyDescent="0.2">
      <c r="A6" s="9">
        <v>2010</v>
      </c>
      <c r="B6" s="12">
        <v>8993945</v>
      </c>
      <c r="C6" s="8">
        <v>218.05600000000001</v>
      </c>
      <c r="D6" s="32"/>
      <c r="E6" s="33"/>
    </row>
    <row r="7" spans="1:5" x14ac:dyDescent="0.2">
      <c r="A7" s="9">
        <v>2008</v>
      </c>
      <c r="B7" s="13">
        <v>7101029</v>
      </c>
      <c r="C7" s="8">
        <v>215.303</v>
      </c>
      <c r="D7" s="32"/>
      <c r="E7" s="33"/>
    </row>
    <row r="8" spans="1:5" x14ac:dyDescent="0.2">
      <c r="A8" s="9">
        <v>2006</v>
      </c>
      <c r="B8" s="12">
        <v>8835416</v>
      </c>
      <c r="C8" s="8">
        <v>201.6</v>
      </c>
      <c r="D8" s="32"/>
      <c r="E8" s="33"/>
    </row>
    <row r="9" spans="1:5" x14ac:dyDescent="0.2">
      <c r="A9" s="9">
        <v>2004</v>
      </c>
      <c r="B9" s="12">
        <v>7183825</v>
      </c>
      <c r="C9" s="8">
        <v>188.9</v>
      </c>
      <c r="D9" s="32"/>
      <c r="E9" s="33"/>
    </row>
    <row r="10" spans="1:5" x14ac:dyDescent="0.2">
      <c r="A10" s="9">
        <v>2002</v>
      </c>
      <c r="B10" s="12">
        <v>3728644.1764699998</v>
      </c>
      <c r="C10" s="8">
        <v>179.88</v>
      </c>
      <c r="D10" s="32"/>
      <c r="E10" s="33"/>
    </row>
    <row r="11" spans="1:5" x14ac:dyDescent="0.2">
      <c r="A11" s="9">
        <v>2000</v>
      </c>
      <c r="B11" s="12">
        <v>7198422.79</v>
      </c>
      <c r="C11" s="8">
        <v>172.2</v>
      </c>
      <c r="D11" s="32"/>
      <c r="E11" s="33"/>
    </row>
    <row r="12" spans="1:5" x14ac:dyDescent="0.2">
      <c r="A12" s="14">
        <v>1998</v>
      </c>
      <c r="B12" s="15">
        <v>4655806</v>
      </c>
      <c r="C12" s="8">
        <v>163</v>
      </c>
      <c r="D12" s="32"/>
      <c r="E12" s="33"/>
    </row>
    <row r="13" spans="1:5" x14ac:dyDescent="0.2">
      <c r="A13" s="14">
        <v>1996</v>
      </c>
      <c r="B13" s="15">
        <v>3921653</v>
      </c>
      <c r="C13" s="8">
        <v>156.9</v>
      </c>
      <c r="D13" s="32"/>
      <c r="E13" s="33"/>
    </row>
    <row r="14" spans="1:5" x14ac:dyDescent="0.2">
      <c r="A14" s="14">
        <v>1994</v>
      </c>
      <c r="B14" s="15">
        <v>4488195</v>
      </c>
      <c r="C14" s="8">
        <v>148.19999999999999</v>
      </c>
      <c r="D14" s="32"/>
      <c r="E14" s="33"/>
    </row>
    <row r="15" spans="1:5" x14ac:dyDescent="0.2">
      <c r="A15" s="14">
        <v>1992</v>
      </c>
      <c r="B15" s="15">
        <v>3353115</v>
      </c>
      <c r="C15" s="8">
        <v>140.30000000000001</v>
      </c>
      <c r="D15" s="32"/>
      <c r="E15" s="33"/>
    </row>
    <row r="16" spans="1:5" x14ac:dyDescent="0.2">
      <c r="A16" s="14">
        <v>1990</v>
      </c>
      <c r="B16" s="16">
        <v>3298324</v>
      </c>
      <c r="C16" s="8">
        <v>130.69999999999999</v>
      </c>
      <c r="D16" s="32"/>
      <c r="E16" s="33"/>
    </row>
    <row r="17" spans="1:5" x14ac:dyDescent="0.2">
      <c r="A17" s="14">
        <v>1988</v>
      </c>
      <c r="B17" s="16">
        <v>3746225</v>
      </c>
      <c r="C17" s="8">
        <v>118.3</v>
      </c>
      <c r="D17" s="32"/>
      <c r="E17" s="33"/>
    </row>
    <row r="18" spans="1:5" x14ac:dyDescent="0.2">
      <c r="A18" s="17">
        <v>1986</v>
      </c>
      <c r="B18" s="18">
        <v>3067559</v>
      </c>
      <c r="C18" s="8">
        <v>109.6</v>
      </c>
    </row>
    <row r="20" spans="1:5" x14ac:dyDescent="0.2">
      <c r="A20" s="9"/>
      <c r="E20" s="34"/>
    </row>
    <row r="21" spans="1:5" x14ac:dyDescent="0.2">
      <c r="E21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Presidential Turnout</vt:lpstr>
      <vt:lpstr>Campaign Finance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2021-01-20T18:36:11Z</dcterms:created>
  <dcterms:modified xsi:type="dcterms:W3CDTF">2021-08-20T17:58:57Z</dcterms:modified>
</cp:coreProperties>
</file>