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bitmex_python\"/>
    </mc:Choice>
  </mc:AlternateContent>
  <xr:revisionPtr revIDLastSave="0" documentId="13_ncr:1_{9AC83B7C-FE53-4981-AF69-0D58FDBDA9A6}" xr6:coauthVersionLast="43" xr6:coauthVersionMax="43" xr10:uidLastSave="{00000000-0000-0000-0000-000000000000}"/>
  <bookViews>
    <workbookView xWindow="3120" yWindow="630" windowWidth="21600" windowHeight="14325" xr2:uid="{8E717B98-CF78-4913-9F40-7395D74E826E}"/>
  </bookViews>
  <sheets>
    <sheet name="breakout_20" sheetId="2" r:id="rId1"/>
    <sheet name="asdf" sheetId="7" r:id="rId2"/>
    <sheet name="Sheet1" sheetId="8" r:id="rId3"/>
    <sheet name="real_trade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" i="9" l="1"/>
  <c r="G2" i="9"/>
  <c r="G3" i="9"/>
  <c r="G4" i="9"/>
  <c r="G5" i="9"/>
  <c r="G7" i="9"/>
  <c r="J6" i="9"/>
  <c r="J5" i="9"/>
  <c r="J2" i="9"/>
  <c r="J3" i="9"/>
  <c r="J4" i="9"/>
  <c r="G6" i="9"/>
  <c r="C31" i="8" l="1"/>
  <c r="E31" i="8" s="1"/>
  <c r="E10" i="8" l="1"/>
  <c r="E11" i="8"/>
  <c r="E12" i="8"/>
  <c r="E13" i="8"/>
  <c r="E14" i="8"/>
  <c r="E15" i="8"/>
  <c r="E16" i="8"/>
  <c r="E17" i="8"/>
  <c r="E18" i="8"/>
  <c r="E19" i="8"/>
  <c r="E20" i="8"/>
  <c r="E22" i="8"/>
  <c r="E23" i="8"/>
  <c r="E24" i="8"/>
  <c r="E25" i="8"/>
  <c r="E9" i="8"/>
  <c r="B27" i="8"/>
  <c r="C25" i="8"/>
  <c r="C24" i="8"/>
  <c r="C23" i="8"/>
  <c r="C22" i="8"/>
  <c r="C21" i="8"/>
  <c r="E21" i="8" s="1"/>
  <c r="C20" i="8"/>
  <c r="C19" i="8"/>
  <c r="C18" i="8"/>
  <c r="C17" i="8"/>
  <c r="C16" i="8"/>
  <c r="C15" i="8"/>
  <c r="C14" i="8"/>
  <c r="C13" i="8"/>
  <c r="C12" i="8"/>
  <c r="C11" i="8"/>
  <c r="C10" i="8"/>
  <c r="C9" i="8"/>
  <c r="T28" i="7" l="1"/>
  <c r="N28" i="7"/>
  <c r="H28" i="7"/>
  <c r="B28" i="7"/>
  <c r="U26" i="7"/>
  <c r="W26" i="7" s="1"/>
  <c r="O26" i="7"/>
  <c r="Q26" i="7" s="1"/>
  <c r="I26" i="7"/>
  <c r="K26" i="7" s="1"/>
  <c r="C26" i="7"/>
  <c r="E26" i="7" s="1"/>
  <c r="U25" i="7"/>
  <c r="W25" i="7" s="1"/>
  <c r="O25" i="7"/>
  <c r="Q25" i="7" s="1"/>
  <c r="I25" i="7"/>
  <c r="K25" i="7" s="1"/>
  <c r="C25" i="7"/>
  <c r="E25" i="7" s="1"/>
  <c r="U24" i="7"/>
  <c r="W24" i="7" s="1"/>
  <c r="O24" i="7"/>
  <c r="Q24" i="7" s="1"/>
  <c r="I24" i="7"/>
  <c r="K24" i="7" s="1"/>
  <c r="C24" i="7"/>
  <c r="E24" i="7" s="1"/>
  <c r="U23" i="7"/>
  <c r="W23" i="7" s="1"/>
  <c r="O23" i="7"/>
  <c r="Q23" i="7" s="1"/>
  <c r="I23" i="7"/>
  <c r="K23" i="7" s="1"/>
  <c r="C23" i="7"/>
  <c r="E23" i="7" s="1"/>
  <c r="U22" i="7"/>
  <c r="W22" i="7" s="1"/>
  <c r="O22" i="7"/>
  <c r="Q22" i="7" s="1"/>
  <c r="I22" i="7"/>
  <c r="K22" i="7" s="1"/>
  <c r="C22" i="7"/>
  <c r="E22" i="7" s="1"/>
  <c r="U21" i="7"/>
  <c r="W21" i="7" s="1"/>
  <c r="O21" i="7"/>
  <c r="Q21" i="7" s="1"/>
  <c r="I21" i="7"/>
  <c r="K21" i="7" s="1"/>
  <c r="C21" i="7"/>
  <c r="E21" i="7" s="1"/>
  <c r="U20" i="7"/>
  <c r="W20" i="7" s="1"/>
  <c r="O20" i="7"/>
  <c r="Q20" i="7" s="1"/>
  <c r="I20" i="7"/>
  <c r="K20" i="7" s="1"/>
  <c r="C20" i="7"/>
  <c r="E20" i="7" s="1"/>
  <c r="U19" i="7"/>
  <c r="W19" i="7" s="1"/>
  <c r="O19" i="7"/>
  <c r="Q19" i="7" s="1"/>
  <c r="I19" i="7"/>
  <c r="K19" i="7" s="1"/>
  <c r="C19" i="7"/>
  <c r="E19" i="7" s="1"/>
  <c r="U18" i="7"/>
  <c r="W18" i="7" s="1"/>
  <c r="O18" i="7"/>
  <c r="Q18" i="7" s="1"/>
  <c r="I18" i="7"/>
  <c r="K18" i="7" s="1"/>
  <c r="C18" i="7"/>
  <c r="E18" i="7" s="1"/>
  <c r="U17" i="7"/>
  <c r="W17" i="7" s="1"/>
  <c r="O17" i="7"/>
  <c r="Q17" i="7" s="1"/>
  <c r="I17" i="7"/>
  <c r="K17" i="7" s="1"/>
  <c r="C17" i="7"/>
  <c r="E17" i="7" s="1"/>
  <c r="U16" i="7"/>
  <c r="W16" i="7" s="1"/>
  <c r="O16" i="7"/>
  <c r="Q16" i="7" s="1"/>
  <c r="I16" i="7"/>
  <c r="K16" i="7" s="1"/>
  <c r="C16" i="7"/>
  <c r="E16" i="7" s="1"/>
  <c r="U15" i="7"/>
  <c r="W15" i="7" s="1"/>
  <c r="O15" i="7"/>
  <c r="Q15" i="7" s="1"/>
  <c r="I15" i="7"/>
  <c r="K15" i="7" s="1"/>
  <c r="C15" i="7"/>
  <c r="E15" i="7" s="1"/>
  <c r="U14" i="7"/>
  <c r="W14" i="7" s="1"/>
  <c r="O14" i="7"/>
  <c r="Q14" i="7" s="1"/>
  <c r="I14" i="7"/>
  <c r="K14" i="7" s="1"/>
  <c r="C14" i="7"/>
  <c r="E14" i="7" s="1"/>
  <c r="U13" i="7"/>
  <c r="W13" i="7" s="1"/>
  <c r="O13" i="7"/>
  <c r="Q13" i="7" s="1"/>
  <c r="I13" i="7"/>
  <c r="K13" i="7" s="1"/>
  <c r="C13" i="7"/>
  <c r="E13" i="7" s="1"/>
  <c r="U12" i="7"/>
  <c r="W12" i="7" s="1"/>
  <c r="O12" i="7"/>
  <c r="Q12" i="7" s="1"/>
  <c r="I12" i="7"/>
  <c r="K12" i="7" s="1"/>
  <c r="C12" i="7"/>
  <c r="E12" i="7" s="1"/>
  <c r="U11" i="7"/>
  <c r="W11" i="7" s="1"/>
  <c r="O11" i="7"/>
  <c r="Q11" i="7" s="1"/>
  <c r="I11" i="7"/>
  <c r="K11" i="7" s="1"/>
  <c r="C11" i="7"/>
  <c r="E11" i="7" s="1"/>
  <c r="U10" i="7"/>
  <c r="W10" i="7" s="1"/>
  <c r="O10" i="7"/>
  <c r="Q10" i="7" s="1"/>
  <c r="I10" i="7"/>
  <c r="K10" i="7" s="1"/>
  <c r="C10" i="7"/>
  <c r="E10" i="7" s="1"/>
  <c r="C26" i="2" l="1"/>
  <c r="E26" i="2" s="1"/>
  <c r="C25" i="2"/>
  <c r="E25" i="2" s="1"/>
  <c r="C24" i="2"/>
  <c r="E24" i="2" s="1"/>
  <c r="C23" i="2"/>
  <c r="E23" i="2" s="1"/>
  <c r="C22" i="2"/>
  <c r="E22" i="2" s="1"/>
  <c r="C21" i="2"/>
  <c r="E21" i="2" s="1"/>
  <c r="C20" i="2"/>
  <c r="E20" i="2" s="1"/>
  <c r="C19" i="2"/>
  <c r="E19" i="2" s="1"/>
  <c r="C18" i="2"/>
  <c r="E18" i="2" s="1"/>
  <c r="C17" i="2"/>
  <c r="E17" i="2" s="1"/>
  <c r="C16" i="2"/>
  <c r="E16" i="2" s="1"/>
  <c r="C15" i="2"/>
  <c r="E15" i="2" s="1"/>
  <c r="C14" i="2"/>
  <c r="E14" i="2" s="1"/>
  <c r="C13" i="2"/>
  <c r="E13" i="2" s="1"/>
  <c r="C12" i="2"/>
  <c r="E12" i="2" s="1"/>
  <c r="C11" i="2"/>
  <c r="E11" i="2" s="1"/>
  <c r="C10" i="2"/>
  <c r="E10" i="2" s="1"/>
  <c r="AA26" i="2"/>
  <c r="AC26" i="2" s="1"/>
  <c r="AA25" i="2"/>
  <c r="AC25" i="2" s="1"/>
  <c r="AA24" i="2"/>
  <c r="AC24" i="2" s="1"/>
  <c r="AA23" i="2"/>
  <c r="AC23" i="2" s="1"/>
  <c r="AA22" i="2"/>
  <c r="AC22" i="2" s="1"/>
  <c r="AA21" i="2"/>
  <c r="AC21" i="2" s="1"/>
  <c r="AA20" i="2"/>
  <c r="AC20" i="2" s="1"/>
  <c r="AA19" i="2"/>
  <c r="AC19" i="2" s="1"/>
  <c r="AA18" i="2"/>
  <c r="AC18" i="2" s="1"/>
  <c r="AA17" i="2"/>
  <c r="AC17" i="2" s="1"/>
  <c r="AA16" i="2"/>
  <c r="AC16" i="2" s="1"/>
  <c r="AA15" i="2"/>
  <c r="AC15" i="2" s="1"/>
  <c r="AA14" i="2"/>
  <c r="AC14" i="2" s="1"/>
  <c r="AA13" i="2"/>
  <c r="AC13" i="2" s="1"/>
  <c r="AA12" i="2"/>
  <c r="AC12" i="2" s="1"/>
  <c r="AA11" i="2"/>
  <c r="AC11" i="2" s="1"/>
  <c r="AA10" i="2"/>
  <c r="AC10" i="2" s="1"/>
  <c r="O52" i="2"/>
  <c r="Q52" i="2" s="1"/>
  <c r="O51" i="2"/>
  <c r="Q51" i="2" s="1"/>
  <c r="O50" i="2"/>
  <c r="Q50" i="2" s="1"/>
  <c r="O49" i="2"/>
  <c r="Q49" i="2" s="1"/>
  <c r="O48" i="2"/>
  <c r="Q48" i="2" s="1"/>
  <c r="O47" i="2"/>
  <c r="Q47" i="2" s="1"/>
  <c r="O46" i="2"/>
  <c r="Q46" i="2" s="1"/>
  <c r="O45" i="2"/>
  <c r="Q45" i="2" s="1"/>
  <c r="O44" i="2"/>
  <c r="Q44" i="2" s="1"/>
  <c r="O43" i="2"/>
  <c r="Q43" i="2" s="1"/>
  <c r="O42" i="2"/>
  <c r="Q42" i="2" s="1"/>
  <c r="O41" i="2"/>
  <c r="Q41" i="2" s="1"/>
  <c r="O40" i="2"/>
  <c r="Q40" i="2" s="1"/>
  <c r="O39" i="2"/>
  <c r="Q39" i="2" s="1"/>
  <c r="O38" i="2"/>
  <c r="Q38" i="2" s="1"/>
  <c r="O37" i="2"/>
  <c r="Q37" i="2" s="1"/>
  <c r="O36" i="2"/>
  <c r="Q36" i="2" s="1"/>
  <c r="O26" i="2"/>
  <c r="Q26" i="2" s="1"/>
  <c r="O25" i="2"/>
  <c r="Q25" i="2" s="1"/>
  <c r="O24" i="2"/>
  <c r="Q24" i="2" s="1"/>
  <c r="O23" i="2"/>
  <c r="Q23" i="2" s="1"/>
  <c r="O22" i="2"/>
  <c r="Q22" i="2" s="1"/>
  <c r="O21" i="2"/>
  <c r="Q21" i="2" s="1"/>
  <c r="O20" i="2"/>
  <c r="Q20" i="2" s="1"/>
  <c r="O19" i="2"/>
  <c r="Q19" i="2" s="1"/>
  <c r="O18" i="2"/>
  <c r="Q18" i="2" s="1"/>
  <c r="O17" i="2"/>
  <c r="Q17" i="2" s="1"/>
  <c r="O16" i="2"/>
  <c r="Q16" i="2" s="1"/>
  <c r="O15" i="2"/>
  <c r="Q15" i="2" s="1"/>
  <c r="O14" i="2"/>
  <c r="Q14" i="2" s="1"/>
  <c r="O13" i="2"/>
  <c r="Q13" i="2" s="1"/>
  <c r="O12" i="2"/>
  <c r="Q12" i="2" s="1"/>
  <c r="O11" i="2"/>
  <c r="Q11" i="2" s="1"/>
  <c r="O10" i="2"/>
  <c r="Q10" i="2" s="1"/>
  <c r="U26" i="2"/>
  <c r="W26" i="2" s="1"/>
  <c r="U25" i="2"/>
  <c r="W25" i="2" s="1"/>
  <c r="U24" i="2"/>
  <c r="W24" i="2" s="1"/>
  <c r="U23" i="2"/>
  <c r="W23" i="2" s="1"/>
  <c r="U22" i="2"/>
  <c r="W22" i="2" s="1"/>
  <c r="U21" i="2"/>
  <c r="W21" i="2" s="1"/>
  <c r="U20" i="2"/>
  <c r="W20" i="2" s="1"/>
  <c r="U19" i="2"/>
  <c r="W19" i="2" s="1"/>
  <c r="U18" i="2"/>
  <c r="W18" i="2" s="1"/>
  <c r="U17" i="2"/>
  <c r="W17" i="2" s="1"/>
  <c r="U16" i="2"/>
  <c r="W16" i="2" s="1"/>
  <c r="U15" i="2"/>
  <c r="W15" i="2" s="1"/>
  <c r="U14" i="2"/>
  <c r="W14" i="2" s="1"/>
  <c r="U13" i="2"/>
  <c r="W13" i="2" s="1"/>
  <c r="U12" i="2"/>
  <c r="W12" i="2" s="1"/>
  <c r="U11" i="2"/>
  <c r="W11" i="2" s="1"/>
  <c r="U10" i="2"/>
  <c r="W10" i="2" s="1"/>
  <c r="I52" i="2"/>
  <c r="K52" i="2" s="1"/>
  <c r="I51" i="2"/>
  <c r="K51" i="2" s="1"/>
  <c r="I50" i="2"/>
  <c r="K50" i="2" s="1"/>
  <c r="I49" i="2"/>
  <c r="K49" i="2" s="1"/>
  <c r="I48" i="2"/>
  <c r="K48" i="2" s="1"/>
  <c r="I47" i="2"/>
  <c r="K47" i="2" s="1"/>
  <c r="I46" i="2"/>
  <c r="K46" i="2" s="1"/>
  <c r="I45" i="2"/>
  <c r="K45" i="2" s="1"/>
  <c r="I44" i="2"/>
  <c r="K44" i="2" s="1"/>
  <c r="I43" i="2"/>
  <c r="K43" i="2" s="1"/>
  <c r="I42" i="2"/>
  <c r="K42" i="2" s="1"/>
  <c r="I41" i="2"/>
  <c r="K41" i="2" s="1"/>
  <c r="I40" i="2"/>
  <c r="K40" i="2" s="1"/>
  <c r="I39" i="2"/>
  <c r="K39" i="2" s="1"/>
  <c r="I38" i="2"/>
  <c r="K38" i="2" s="1"/>
  <c r="I37" i="2"/>
  <c r="K37" i="2" s="1"/>
  <c r="I36" i="2"/>
  <c r="K36" i="2" s="1"/>
  <c r="I26" i="2"/>
  <c r="K26" i="2" s="1"/>
  <c r="I25" i="2"/>
  <c r="K25" i="2" s="1"/>
  <c r="I24" i="2"/>
  <c r="K24" i="2" s="1"/>
  <c r="I23" i="2"/>
  <c r="K23" i="2" s="1"/>
  <c r="I22" i="2"/>
  <c r="K22" i="2" s="1"/>
  <c r="I21" i="2"/>
  <c r="K21" i="2" s="1"/>
  <c r="I20" i="2"/>
  <c r="K20" i="2" s="1"/>
  <c r="I19" i="2"/>
  <c r="K19" i="2" s="1"/>
  <c r="I18" i="2"/>
  <c r="K18" i="2" s="1"/>
  <c r="I17" i="2"/>
  <c r="K17" i="2" s="1"/>
  <c r="I16" i="2"/>
  <c r="K16" i="2" s="1"/>
  <c r="I15" i="2"/>
  <c r="K15" i="2" s="1"/>
  <c r="I14" i="2"/>
  <c r="K14" i="2" s="1"/>
  <c r="I13" i="2"/>
  <c r="K13" i="2" s="1"/>
  <c r="I12" i="2"/>
  <c r="K12" i="2" s="1"/>
  <c r="I11" i="2"/>
  <c r="K11" i="2" s="1"/>
  <c r="I10" i="2"/>
  <c r="K1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tc={C028773B-61AB-4432-9EC1-2F24FF445E33}</author>
  </authors>
  <commentList>
    <comment ref="A1" authorId="0" shapeId="0" xr:uid="{C028773B-61AB-4432-9EC1-2F24FF445E33}">
      <text>
        <t>[Threaded comment]
Your version of Excel allows you to read this threaded comment; however, any edits to it will get removed if the file is opened in a newer version of Excel. Learn more: https://go.microsoft.com/fwlink/?linkid=870924
Comment:
    HK Time</t>
      </text>
    </comment>
  </commentList>
</comments>
</file>

<file path=xl/sharedStrings.xml><?xml version="1.0" encoding="utf-8"?>
<sst xmlns="http://schemas.openxmlformats.org/spreadsheetml/2006/main" count="219" uniqueCount="43">
  <si>
    <t>sample size</t>
    <phoneticPr fontId="1" type="noConversion"/>
  </si>
  <si>
    <t>interval</t>
    <phoneticPr fontId="1" type="noConversion"/>
  </si>
  <si>
    <t>1h</t>
    <phoneticPr fontId="1" type="noConversion"/>
  </si>
  <si>
    <t>wins</t>
    <phoneticPr fontId="1" type="noConversion"/>
  </si>
  <si>
    <t>losses</t>
    <phoneticPr fontId="1" type="noConversion"/>
  </si>
  <si>
    <t>win%</t>
    <phoneticPr fontId="1" type="noConversion"/>
  </si>
  <si>
    <t>rr ratio</t>
    <phoneticPr fontId="1" type="noConversion"/>
  </si>
  <si>
    <t>symbol</t>
    <phoneticPr fontId="1" type="noConversion"/>
  </si>
  <si>
    <t>ETHUSD</t>
    <phoneticPr fontId="1" type="noConversion"/>
  </si>
  <si>
    <t>return</t>
    <phoneticPr fontId="1" type="noConversion"/>
  </si>
  <si>
    <t>XBTUSD</t>
    <phoneticPr fontId="1" type="noConversion"/>
  </si>
  <si>
    <t>Since</t>
    <phoneticPr fontId="1" type="noConversion"/>
  </si>
  <si>
    <t>holding period</t>
    <phoneticPr fontId="1" type="noConversion"/>
  </si>
  <si>
    <t>lookback</t>
    <phoneticPr fontId="1" type="noConversion"/>
  </si>
  <si>
    <t>stoploss % floor</t>
    <phoneticPr fontId="1" type="noConversion"/>
  </si>
  <si>
    <t>slippage ticks</t>
    <phoneticPr fontId="1" type="noConversion"/>
  </si>
  <si>
    <t>rr +/- per 10 trades</t>
    <phoneticPr fontId="1" type="noConversion"/>
  </si>
  <si>
    <t>taker fee</t>
    <phoneticPr fontId="1" type="noConversion"/>
  </si>
  <si>
    <t>breakout period</t>
    <phoneticPr fontId="1" type="noConversion"/>
  </si>
  <si>
    <t>no. trades</t>
    <phoneticPr fontId="1" type="noConversion"/>
  </si>
  <si>
    <t>side</t>
    <phoneticPr fontId="1" type="noConversion"/>
  </si>
  <si>
    <t>SELL</t>
    <phoneticPr fontId="1" type="noConversion"/>
  </si>
  <si>
    <t>quantity</t>
    <phoneticPr fontId="1" type="noConversion"/>
  </si>
  <si>
    <t>BUY</t>
    <phoneticPr fontId="1" type="noConversion"/>
  </si>
  <si>
    <t>remark</t>
    <phoneticPr fontId="1" type="noConversion"/>
  </si>
  <si>
    <t>achieved RR7+ in 10 minutes</t>
    <phoneticPr fontId="1" type="noConversion"/>
  </si>
  <si>
    <t>SELL</t>
    <phoneticPr fontId="1" type="noConversion"/>
  </si>
  <si>
    <t>whipsaws</t>
    <phoneticPr fontId="1" type="noConversion"/>
  </si>
  <si>
    <t>stopped out at 10671.5</t>
    <phoneticPr fontId="1" type="noConversion"/>
  </si>
  <si>
    <t>BUY</t>
    <phoneticPr fontId="1" type="noConversion"/>
  </si>
  <si>
    <t>whipsawed</t>
    <phoneticPr fontId="1" type="noConversion"/>
  </si>
  <si>
    <t>high water mark</t>
    <phoneticPr fontId="1" type="noConversion"/>
  </si>
  <si>
    <t>entry time</t>
  </si>
  <si>
    <t>close time</t>
  </si>
  <si>
    <t>theo entry price</t>
  </si>
  <si>
    <t>theo stop loss</t>
  </si>
  <si>
    <t>theo stop loss %</t>
  </si>
  <si>
    <t>actual entry price</t>
  </si>
  <si>
    <t>actual stop loss</t>
  </si>
  <si>
    <t>actual stop loss %</t>
  </si>
  <si>
    <t>in backtest?</t>
  </si>
  <si>
    <t>tp1</t>
    <phoneticPr fontId="1" type="noConversion"/>
  </si>
  <si>
    <t>tp2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</si>
</sst>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%"/>
    <numFmt numFmtId="177" formatCode="0_);[Red]\(0\)"/>
    <numFmt numFmtId="178" formatCode="0.0000%"/>
  </numFmts>
  <fonts count="4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0000FF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2" borderId="0" xfId="0" applyFill="1">
      <alignment vertical="center"/>
    </xf>
    <xf numFmtId="2" fontId="0" fillId="2" borderId="0" xfId="0" applyNumberFormat="1" applyFill="1">
      <alignment vertical="center"/>
    </xf>
    <xf numFmtId="0" fontId="3" fillId="0" borderId="0" xfId="0" applyFont="1">
      <alignment vertical="center"/>
    </xf>
    <xf numFmtId="10" fontId="3" fillId="0" borderId="0" xfId="1" applyNumberFormat="1" applyFont="1">
      <alignment vertical="center"/>
    </xf>
    <xf numFmtId="176" fontId="3" fillId="0" borderId="0" xfId="1" applyNumberFormat="1" applyFont="1">
      <alignment vertical="center"/>
    </xf>
    <xf numFmtId="22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1" applyNumberFormat="1" applyFo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178" fontId="0" fillId="3" borderId="0" xfId="1" applyNumberFormat="1" applyFont="1" applyFill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178" fontId="0" fillId="4" borderId="0" xfId="1" applyNumberFormat="1" applyFont="1" applyFill="1">
      <alignment vertical="center"/>
    </xf>
    <xf numFmtId="0" fontId="0" fillId="5" borderId="0" xfId="0" applyFill="1" applyAlignment="1">
      <alignment vertical="center" wrapText="1"/>
    </xf>
    <xf numFmtId="178" fontId="0" fillId="5" borderId="0" xfId="1" applyNumberFormat="1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K Chan" id="{5F7A53D9-2925-46E8-BD87-D21AFA2E21F9}" userId="S::ck.chan@sonivy.com::513f2db7-fe8d-4f73-bb9e-889e378a8d4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6-29T11:10:18.46" personId="{5F7A53D9-2925-46E8-BD87-D21AFA2E21F9}" id="{C028773B-61AB-4432-9EC1-2F24FF445E33}">
    <text>HK Time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FCB46-30A3-4325-BC86-8C2B3EA5E8B9}">
  <dimension ref="A3:AC52"/>
  <sheetViews>
    <sheetView tabSelected="1" topLeftCell="A19" zoomScale="90" zoomScaleNormal="90" workbookViewId="0">
      <selection activeCell="I32" sqref="I32"/>
    </sheetView>
  </sheetViews>
  <sheetFormatPr defaultRowHeight="15.75"/>
  <cols>
    <col min="5" max="5" width="10.28515625" customWidth="1"/>
    <col min="6" max="6" width="3" customWidth="1"/>
    <col min="11" max="11" width="11" bestFit="1" customWidth="1"/>
    <col min="12" max="12" width="3.42578125" customWidth="1"/>
    <col min="17" max="17" width="15.28515625" customWidth="1"/>
    <col min="18" max="18" width="3.85546875" customWidth="1"/>
    <col min="23" max="23" width="11" customWidth="1"/>
    <col min="24" max="24" width="3.140625" customWidth="1"/>
    <col min="29" max="29" width="10.85546875" customWidth="1"/>
  </cols>
  <sheetData>
    <row r="3" spans="1:29">
      <c r="A3" s="21" t="s">
        <v>15</v>
      </c>
      <c r="B3" s="21"/>
      <c r="C3" s="5">
        <v>4</v>
      </c>
      <c r="G3" s="21" t="s">
        <v>15</v>
      </c>
      <c r="H3" s="21"/>
      <c r="I3" s="5">
        <v>4</v>
      </c>
      <c r="M3" s="21" t="s">
        <v>15</v>
      </c>
      <c r="N3" s="21"/>
      <c r="O3" s="5">
        <v>4</v>
      </c>
      <c r="S3" s="21" t="s">
        <v>15</v>
      </c>
      <c r="T3" s="21"/>
      <c r="U3" s="5">
        <v>4</v>
      </c>
      <c r="Y3" s="21" t="s">
        <v>15</v>
      </c>
      <c r="Z3" s="21"/>
      <c r="AA3" s="5">
        <v>6</v>
      </c>
    </row>
    <row r="4" spans="1:29">
      <c r="A4" s="21" t="s">
        <v>14</v>
      </c>
      <c r="B4" s="21"/>
      <c r="C4" s="6">
        <v>1.1999999999999999E-3</v>
      </c>
      <c r="G4" s="21" t="s">
        <v>14</v>
      </c>
      <c r="H4" s="21"/>
      <c r="I4" s="6">
        <v>1.1999999999999999E-3</v>
      </c>
      <c r="M4" s="21" t="s">
        <v>14</v>
      </c>
      <c r="N4" s="21"/>
      <c r="O4" s="6">
        <v>1.1999999999999999E-3</v>
      </c>
      <c r="S4" s="21" t="s">
        <v>14</v>
      </c>
      <c r="T4" s="21"/>
      <c r="U4" s="6">
        <v>1.1999999999999999E-3</v>
      </c>
      <c r="Y4" s="21" t="s">
        <v>14</v>
      </c>
      <c r="Z4" s="21"/>
      <c r="AA4" s="6">
        <v>1.1999999999999999E-3</v>
      </c>
    </row>
    <row r="5" spans="1:29">
      <c r="A5" t="s">
        <v>0</v>
      </c>
      <c r="B5">
        <v>10</v>
      </c>
      <c r="D5" t="s">
        <v>11</v>
      </c>
      <c r="E5" s="1">
        <v>43101</v>
      </c>
      <c r="G5" t="s">
        <v>0</v>
      </c>
      <c r="H5">
        <v>10</v>
      </c>
      <c r="J5" t="s">
        <v>11</v>
      </c>
      <c r="K5" s="1">
        <v>43101</v>
      </c>
      <c r="M5" t="s">
        <v>0</v>
      </c>
      <c r="N5">
        <v>10</v>
      </c>
      <c r="P5" t="s">
        <v>11</v>
      </c>
      <c r="Q5" s="1">
        <v>43101</v>
      </c>
      <c r="R5" s="1"/>
      <c r="S5" t="s">
        <v>0</v>
      </c>
      <c r="T5">
        <v>10</v>
      </c>
      <c r="V5" t="s">
        <v>11</v>
      </c>
      <c r="W5" s="1">
        <v>43101</v>
      </c>
      <c r="Y5" t="s">
        <v>0</v>
      </c>
      <c r="Z5">
        <v>10</v>
      </c>
      <c r="AB5" t="s">
        <v>11</v>
      </c>
      <c r="AC5" s="1">
        <v>43101</v>
      </c>
    </row>
    <row r="6" spans="1:29">
      <c r="A6" t="s">
        <v>7</v>
      </c>
      <c r="B6" t="s">
        <v>10</v>
      </c>
      <c r="D6" t="s">
        <v>12</v>
      </c>
      <c r="E6" s="5">
        <v>15</v>
      </c>
      <c r="G6" t="s">
        <v>7</v>
      </c>
      <c r="H6" t="s">
        <v>10</v>
      </c>
      <c r="J6" t="s">
        <v>12</v>
      </c>
      <c r="K6" s="5">
        <v>30</v>
      </c>
      <c r="M6" t="s">
        <v>7</v>
      </c>
      <c r="N6" t="s">
        <v>10</v>
      </c>
      <c r="P6" t="s">
        <v>12</v>
      </c>
      <c r="Q6" s="5">
        <v>50</v>
      </c>
      <c r="S6" t="s">
        <v>7</v>
      </c>
      <c r="T6" t="s">
        <v>10</v>
      </c>
      <c r="V6" t="s">
        <v>12</v>
      </c>
      <c r="W6" s="5">
        <v>50</v>
      </c>
      <c r="Y6" t="s">
        <v>7</v>
      </c>
      <c r="Z6" t="s">
        <v>10</v>
      </c>
      <c r="AB6" t="s">
        <v>12</v>
      </c>
      <c r="AC6" s="5">
        <v>50</v>
      </c>
    </row>
    <row r="7" spans="1:29">
      <c r="A7" t="s">
        <v>1</v>
      </c>
      <c r="B7" t="s">
        <v>2</v>
      </c>
      <c r="D7" t="s">
        <v>13</v>
      </c>
      <c r="E7" s="5">
        <v>300</v>
      </c>
      <c r="G7" t="s">
        <v>1</v>
      </c>
      <c r="H7" t="s">
        <v>2</v>
      </c>
      <c r="J7" t="s">
        <v>13</v>
      </c>
      <c r="K7" s="5">
        <v>300</v>
      </c>
      <c r="M7" t="s">
        <v>1</v>
      </c>
      <c r="N7" t="s">
        <v>2</v>
      </c>
      <c r="P7" t="s">
        <v>13</v>
      </c>
      <c r="Q7" s="5">
        <v>300</v>
      </c>
      <c r="S7" t="s">
        <v>1</v>
      </c>
      <c r="T7" t="s">
        <v>2</v>
      </c>
      <c r="V7" t="s">
        <v>13</v>
      </c>
      <c r="W7" s="5">
        <v>500</v>
      </c>
      <c r="Y7" t="s">
        <v>1</v>
      </c>
      <c r="Z7" t="s">
        <v>2</v>
      </c>
      <c r="AB7" t="s">
        <v>13</v>
      </c>
      <c r="AC7" s="5">
        <v>300</v>
      </c>
    </row>
    <row r="9" spans="1:29">
      <c r="A9" t="s">
        <v>3</v>
      </c>
      <c r="B9" t="s">
        <v>4</v>
      </c>
      <c r="C9" t="s">
        <v>5</v>
      </c>
      <c r="D9" t="s">
        <v>6</v>
      </c>
      <c r="E9" t="s">
        <v>9</v>
      </c>
      <c r="G9" t="s">
        <v>3</v>
      </c>
      <c r="H9" t="s">
        <v>4</v>
      </c>
      <c r="I9" t="s">
        <v>5</v>
      </c>
      <c r="J9" t="s">
        <v>6</v>
      </c>
      <c r="K9" t="s">
        <v>9</v>
      </c>
      <c r="M9" t="s">
        <v>3</v>
      </c>
      <c r="N9" t="s">
        <v>4</v>
      </c>
      <c r="O9" t="s">
        <v>5</v>
      </c>
      <c r="P9" t="s">
        <v>6</v>
      </c>
      <c r="Q9" t="s">
        <v>16</v>
      </c>
      <c r="S9" t="s">
        <v>3</v>
      </c>
      <c r="T9" t="s">
        <v>4</v>
      </c>
      <c r="U9" t="s">
        <v>5</v>
      </c>
      <c r="V9" t="s">
        <v>6</v>
      </c>
      <c r="W9" t="s">
        <v>9</v>
      </c>
      <c r="Y9" t="s">
        <v>3</v>
      </c>
      <c r="Z9" t="s">
        <v>4</v>
      </c>
      <c r="AA9" t="s">
        <v>5</v>
      </c>
      <c r="AB9" t="s">
        <v>6</v>
      </c>
      <c r="AC9" t="s">
        <v>9</v>
      </c>
    </row>
    <row r="10" spans="1:29">
      <c r="A10">
        <v>23</v>
      </c>
      <c r="B10">
        <v>361</v>
      </c>
      <c r="C10">
        <f t="shared" ref="C10:C26" si="0">A10/(A10+B10)</f>
        <v>5.9895833333333336E-2</v>
      </c>
      <c r="D10">
        <v>12</v>
      </c>
      <c r="E10" s="2">
        <f t="shared" ref="E10:E26" si="1">((C10*D10)-(1-C10))*$H$5</f>
        <v>-2.2135416666666661</v>
      </c>
      <c r="G10">
        <v>30</v>
      </c>
      <c r="H10">
        <v>351</v>
      </c>
      <c r="I10">
        <f t="shared" ref="I10:I26" si="2">G10/(G10+H10)</f>
        <v>7.874015748031496E-2</v>
      </c>
      <c r="J10">
        <v>12</v>
      </c>
      <c r="K10" s="2">
        <f t="shared" ref="K10:K26" si="3">((I10*J10)-(1-I10))*$H$5</f>
        <v>0.23622047244094446</v>
      </c>
      <c r="M10">
        <v>38</v>
      </c>
      <c r="N10">
        <v>343</v>
      </c>
      <c r="O10">
        <f t="shared" ref="O10:O26" si="4">M10/(M10+N10)</f>
        <v>9.9737532808398949E-2</v>
      </c>
      <c r="P10">
        <v>12</v>
      </c>
      <c r="Q10" s="2">
        <f t="shared" ref="Q10:Q26" si="5">((O10*P10)-(1-O10))*$H$5</f>
        <v>2.9658792650918642</v>
      </c>
      <c r="R10" s="2"/>
      <c r="S10">
        <v>38</v>
      </c>
      <c r="T10">
        <v>342</v>
      </c>
      <c r="U10">
        <f t="shared" ref="U10:U26" si="6">S10/(S10+T10)</f>
        <v>0.1</v>
      </c>
      <c r="V10">
        <v>12</v>
      </c>
      <c r="W10" s="2">
        <f t="shared" ref="W10:W26" si="7">((U10*V10)-(1-U10))*$H$5</f>
        <v>3.0000000000000018</v>
      </c>
      <c r="Y10">
        <v>38</v>
      </c>
      <c r="Z10">
        <v>344</v>
      </c>
      <c r="AA10">
        <f t="shared" ref="AA10:AA26" si="8">Y10/(Y10+Z10)</f>
        <v>9.947643979057591E-2</v>
      </c>
      <c r="AB10">
        <v>12</v>
      </c>
      <c r="AC10" s="2">
        <f t="shared" ref="AC10:AC26" si="9">((AA10*AB10)-(1-AA10))*$H$5</f>
        <v>2.9319371727748678</v>
      </c>
    </row>
    <row r="11" spans="1:29">
      <c r="A11">
        <v>27</v>
      </c>
      <c r="B11">
        <v>357</v>
      </c>
      <c r="C11">
        <f t="shared" si="0"/>
        <v>7.03125E-2</v>
      </c>
      <c r="D11">
        <v>10</v>
      </c>
      <c r="E11" s="2">
        <f t="shared" si="1"/>
        <v>-2.265625</v>
      </c>
      <c r="G11">
        <v>40</v>
      </c>
      <c r="H11">
        <v>341</v>
      </c>
      <c r="I11">
        <f t="shared" si="2"/>
        <v>0.10498687664041995</v>
      </c>
      <c r="J11">
        <v>10</v>
      </c>
      <c r="K11" s="2">
        <f t="shared" si="3"/>
        <v>1.5485564304461941</v>
      </c>
      <c r="M11">
        <v>53</v>
      </c>
      <c r="N11">
        <v>328</v>
      </c>
      <c r="O11">
        <f t="shared" si="4"/>
        <v>0.13910761154855644</v>
      </c>
      <c r="P11">
        <v>10</v>
      </c>
      <c r="Q11" s="2">
        <f t="shared" si="5"/>
        <v>5.3018372703412089</v>
      </c>
      <c r="R11" s="2"/>
      <c r="S11">
        <v>54</v>
      </c>
      <c r="T11">
        <v>326</v>
      </c>
      <c r="U11">
        <f t="shared" si="6"/>
        <v>0.14210526315789473</v>
      </c>
      <c r="V11">
        <v>10</v>
      </c>
      <c r="W11" s="2">
        <f t="shared" si="7"/>
        <v>5.6315789473684212</v>
      </c>
      <c r="Y11">
        <v>49</v>
      </c>
      <c r="Z11">
        <v>333</v>
      </c>
      <c r="AA11">
        <f t="shared" si="8"/>
        <v>0.12827225130890052</v>
      </c>
      <c r="AB11">
        <v>10</v>
      </c>
      <c r="AC11" s="2">
        <f t="shared" si="9"/>
        <v>4.1099476439790568</v>
      </c>
    </row>
    <row r="12" spans="1:29">
      <c r="A12">
        <v>37</v>
      </c>
      <c r="B12">
        <v>347</v>
      </c>
      <c r="C12">
        <f t="shared" si="0"/>
        <v>9.6354166666666671E-2</v>
      </c>
      <c r="D12">
        <v>9</v>
      </c>
      <c r="E12" s="2">
        <f t="shared" si="1"/>
        <v>-0.3645833333333337</v>
      </c>
      <c r="G12">
        <v>52</v>
      </c>
      <c r="H12">
        <v>329</v>
      </c>
      <c r="I12">
        <f t="shared" si="2"/>
        <v>0.13648293963254593</v>
      </c>
      <c r="J12">
        <v>9</v>
      </c>
      <c r="K12" s="2">
        <f t="shared" si="3"/>
        <v>3.6482939632545941</v>
      </c>
      <c r="M12">
        <v>64</v>
      </c>
      <c r="N12">
        <v>317</v>
      </c>
      <c r="O12">
        <f t="shared" si="4"/>
        <v>0.16797900262467191</v>
      </c>
      <c r="P12">
        <v>9</v>
      </c>
      <c r="Q12" s="2">
        <f t="shared" si="5"/>
        <v>6.7979002624671914</v>
      </c>
      <c r="R12" s="2"/>
      <c r="S12">
        <v>65</v>
      </c>
      <c r="T12">
        <v>315</v>
      </c>
      <c r="U12">
        <f t="shared" si="6"/>
        <v>0.17105263157894737</v>
      </c>
      <c r="V12">
        <v>9</v>
      </c>
      <c r="W12" s="2">
        <f t="shared" si="7"/>
        <v>7.1052631578947363</v>
      </c>
      <c r="Y12">
        <v>62</v>
      </c>
      <c r="Z12">
        <v>320</v>
      </c>
      <c r="AA12">
        <f t="shared" si="8"/>
        <v>0.16230366492146597</v>
      </c>
      <c r="AB12">
        <v>9</v>
      </c>
      <c r="AC12" s="2">
        <f t="shared" si="9"/>
        <v>6.2303664921465973</v>
      </c>
    </row>
    <row r="13" spans="1:29">
      <c r="A13">
        <v>52</v>
      </c>
      <c r="B13">
        <v>332</v>
      </c>
      <c r="C13">
        <f t="shared" si="0"/>
        <v>0.13541666666666666</v>
      </c>
      <c r="D13">
        <v>8</v>
      </c>
      <c r="E13" s="2">
        <f t="shared" si="1"/>
        <v>2.1874999999999991</v>
      </c>
      <c r="G13">
        <v>66</v>
      </c>
      <c r="H13">
        <v>315</v>
      </c>
      <c r="I13">
        <f t="shared" si="2"/>
        <v>0.17322834645669291</v>
      </c>
      <c r="J13">
        <v>8</v>
      </c>
      <c r="K13" s="2">
        <f t="shared" si="3"/>
        <v>5.590551181102362</v>
      </c>
      <c r="M13">
        <v>78</v>
      </c>
      <c r="N13">
        <v>303</v>
      </c>
      <c r="O13">
        <f t="shared" si="4"/>
        <v>0.20472440944881889</v>
      </c>
      <c r="P13">
        <v>8</v>
      </c>
      <c r="Q13" s="2">
        <f t="shared" si="5"/>
        <v>8.4251968503937</v>
      </c>
      <c r="R13" s="2"/>
      <c r="S13">
        <v>78</v>
      </c>
      <c r="T13">
        <v>302</v>
      </c>
      <c r="U13">
        <f t="shared" si="6"/>
        <v>0.20526315789473684</v>
      </c>
      <c r="V13">
        <v>8</v>
      </c>
      <c r="W13" s="2">
        <f t="shared" si="7"/>
        <v>8.473684210526315</v>
      </c>
      <c r="Y13">
        <v>71</v>
      </c>
      <c r="Z13">
        <v>311</v>
      </c>
      <c r="AA13">
        <f t="shared" si="8"/>
        <v>0.18586387434554974</v>
      </c>
      <c r="AB13">
        <v>8</v>
      </c>
      <c r="AC13" s="2">
        <f t="shared" si="9"/>
        <v>6.7277486910994764</v>
      </c>
    </row>
    <row r="14" spans="1:29">
      <c r="A14">
        <v>73</v>
      </c>
      <c r="B14">
        <v>311</v>
      </c>
      <c r="C14">
        <f t="shared" si="0"/>
        <v>0.19010416666666666</v>
      </c>
      <c r="D14">
        <v>7</v>
      </c>
      <c r="E14" s="2">
        <f t="shared" si="1"/>
        <v>5.2083333333333313</v>
      </c>
      <c r="G14">
        <v>87</v>
      </c>
      <c r="H14">
        <v>294</v>
      </c>
      <c r="I14">
        <f t="shared" si="2"/>
        <v>0.2283464566929134</v>
      </c>
      <c r="J14">
        <v>7</v>
      </c>
      <c r="K14" s="2">
        <f t="shared" si="3"/>
        <v>8.2677165354330722</v>
      </c>
      <c r="M14">
        <v>95</v>
      </c>
      <c r="N14">
        <v>286</v>
      </c>
      <c r="O14">
        <f t="shared" si="4"/>
        <v>0.24934383202099739</v>
      </c>
      <c r="P14">
        <v>7</v>
      </c>
      <c r="Q14" s="2">
        <f t="shared" si="5"/>
        <v>9.9475065616797913</v>
      </c>
      <c r="R14" s="2"/>
      <c r="S14">
        <v>95</v>
      </c>
      <c r="T14">
        <v>285</v>
      </c>
      <c r="U14">
        <f t="shared" si="6"/>
        <v>0.25</v>
      </c>
      <c r="V14">
        <v>7</v>
      </c>
      <c r="W14" s="2">
        <f t="shared" si="7"/>
        <v>10</v>
      </c>
      <c r="Y14">
        <v>91</v>
      </c>
      <c r="Z14">
        <v>291</v>
      </c>
      <c r="AA14">
        <f t="shared" si="8"/>
        <v>0.23821989528795812</v>
      </c>
      <c r="AB14">
        <v>7</v>
      </c>
      <c r="AC14" s="2">
        <f t="shared" si="9"/>
        <v>9.0575916230366502</v>
      </c>
    </row>
    <row r="15" spans="1:29">
      <c r="A15">
        <v>79</v>
      </c>
      <c r="B15">
        <v>305</v>
      </c>
      <c r="C15">
        <f t="shared" si="0"/>
        <v>0.20572916666666666</v>
      </c>
      <c r="D15">
        <v>6.5</v>
      </c>
      <c r="E15" s="2">
        <f t="shared" si="1"/>
        <v>5.4296874999999991</v>
      </c>
      <c r="G15">
        <v>94</v>
      </c>
      <c r="H15">
        <v>287</v>
      </c>
      <c r="I15">
        <f t="shared" si="2"/>
        <v>0.24671916010498687</v>
      </c>
      <c r="J15">
        <v>6.5</v>
      </c>
      <c r="K15" s="2">
        <f t="shared" si="3"/>
        <v>8.5039370078740149</v>
      </c>
      <c r="M15">
        <v>103</v>
      </c>
      <c r="N15">
        <v>278</v>
      </c>
      <c r="O15">
        <f t="shared" si="4"/>
        <v>0.27034120734908135</v>
      </c>
      <c r="P15">
        <v>6.5</v>
      </c>
      <c r="Q15" s="2">
        <f t="shared" si="5"/>
        <v>10.275590551181102</v>
      </c>
      <c r="R15" s="2"/>
      <c r="S15">
        <v>104</v>
      </c>
      <c r="T15">
        <v>276</v>
      </c>
      <c r="U15">
        <f t="shared" si="6"/>
        <v>0.27368421052631581</v>
      </c>
      <c r="V15">
        <v>6.5</v>
      </c>
      <c r="W15" s="2">
        <f t="shared" si="7"/>
        <v>10.526315789473685</v>
      </c>
      <c r="Y15">
        <v>100</v>
      </c>
      <c r="Z15">
        <v>282</v>
      </c>
      <c r="AA15">
        <f t="shared" si="8"/>
        <v>0.26178010471204188</v>
      </c>
      <c r="AB15">
        <v>6.5</v>
      </c>
      <c r="AC15" s="2">
        <f t="shared" si="9"/>
        <v>9.63350785340314</v>
      </c>
    </row>
    <row r="16" spans="1:29">
      <c r="A16">
        <v>88</v>
      </c>
      <c r="B16">
        <v>296</v>
      </c>
      <c r="C16">
        <f t="shared" si="0"/>
        <v>0.22916666666666666</v>
      </c>
      <c r="D16">
        <v>6</v>
      </c>
      <c r="E16" s="2">
        <f t="shared" si="1"/>
        <v>6.0416666666666661</v>
      </c>
      <c r="G16">
        <v>108</v>
      </c>
      <c r="H16">
        <v>273</v>
      </c>
      <c r="I16">
        <f t="shared" si="2"/>
        <v>0.28346456692913385</v>
      </c>
      <c r="J16">
        <v>6</v>
      </c>
      <c r="K16" s="2">
        <f t="shared" si="3"/>
        <v>9.8425196850393704</v>
      </c>
      <c r="M16">
        <v>114</v>
      </c>
      <c r="N16">
        <v>267</v>
      </c>
      <c r="O16">
        <f t="shared" si="4"/>
        <v>0.29921259842519687</v>
      </c>
      <c r="P16">
        <v>6</v>
      </c>
      <c r="Q16" s="2">
        <f t="shared" si="5"/>
        <v>10.944881889763781</v>
      </c>
      <c r="R16" s="2"/>
      <c r="S16">
        <v>115</v>
      </c>
      <c r="T16">
        <v>265</v>
      </c>
      <c r="U16">
        <f t="shared" si="6"/>
        <v>0.30263157894736842</v>
      </c>
      <c r="V16">
        <v>6</v>
      </c>
      <c r="W16" s="2">
        <f t="shared" si="7"/>
        <v>11.184210526315789</v>
      </c>
      <c r="Y16">
        <v>106</v>
      </c>
      <c r="Z16">
        <v>276</v>
      </c>
      <c r="AA16">
        <f t="shared" si="8"/>
        <v>0.27748691099476441</v>
      </c>
      <c r="AB16">
        <v>6</v>
      </c>
      <c r="AC16" s="2">
        <f t="shared" si="9"/>
        <v>9.4240837696335085</v>
      </c>
    </row>
    <row r="17" spans="1:29">
      <c r="A17">
        <v>99</v>
      </c>
      <c r="B17">
        <v>285</v>
      </c>
      <c r="C17">
        <f t="shared" si="0"/>
        <v>0.2578125</v>
      </c>
      <c r="D17">
        <v>5.5</v>
      </c>
      <c r="E17" s="2">
        <f t="shared" si="1"/>
        <v>6.7578125</v>
      </c>
      <c r="G17">
        <v>121</v>
      </c>
      <c r="H17">
        <v>260</v>
      </c>
      <c r="I17">
        <f t="shared" si="2"/>
        <v>0.31758530183727035</v>
      </c>
      <c r="J17">
        <v>5.5</v>
      </c>
      <c r="K17" s="2">
        <f t="shared" si="3"/>
        <v>10.643044619422572</v>
      </c>
      <c r="M17">
        <v>126</v>
      </c>
      <c r="N17">
        <v>255</v>
      </c>
      <c r="O17">
        <f t="shared" si="4"/>
        <v>0.33070866141732286</v>
      </c>
      <c r="P17">
        <v>5.5</v>
      </c>
      <c r="Q17" s="2">
        <f t="shared" si="5"/>
        <v>11.496062992125985</v>
      </c>
      <c r="R17" s="2"/>
      <c r="S17">
        <v>128</v>
      </c>
      <c r="T17">
        <v>252</v>
      </c>
      <c r="U17">
        <f t="shared" si="6"/>
        <v>0.33684210526315789</v>
      </c>
      <c r="V17">
        <v>5.5</v>
      </c>
      <c r="W17" s="2">
        <f t="shared" si="7"/>
        <v>11.894736842105262</v>
      </c>
      <c r="Y17">
        <v>118</v>
      </c>
      <c r="Z17">
        <v>264</v>
      </c>
      <c r="AA17">
        <f t="shared" si="8"/>
        <v>0.30890052356020942</v>
      </c>
      <c r="AB17">
        <v>5.5</v>
      </c>
      <c r="AC17" s="2">
        <f t="shared" si="9"/>
        <v>10.078534031413611</v>
      </c>
    </row>
    <row r="18" spans="1:29">
      <c r="A18">
        <v>108</v>
      </c>
      <c r="B18">
        <v>276</v>
      </c>
      <c r="C18">
        <f t="shared" si="0"/>
        <v>0.28125</v>
      </c>
      <c r="D18">
        <v>5</v>
      </c>
      <c r="E18" s="2">
        <f t="shared" si="1"/>
        <v>6.875</v>
      </c>
      <c r="G18">
        <v>132</v>
      </c>
      <c r="H18">
        <v>249</v>
      </c>
      <c r="I18">
        <f t="shared" si="2"/>
        <v>0.34645669291338582</v>
      </c>
      <c r="J18">
        <v>5</v>
      </c>
      <c r="K18" s="2">
        <f t="shared" si="3"/>
        <v>10.78740157480315</v>
      </c>
      <c r="M18">
        <v>137</v>
      </c>
      <c r="N18">
        <v>244</v>
      </c>
      <c r="O18">
        <f t="shared" si="4"/>
        <v>0.35958005249343833</v>
      </c>
      <c r="P18">
        <v>5</v>
      </c>
      <c r="Q18" s="2">
        <f t="shared" si="5"/>
        <v>11.574803149606298</v>
      </c>
      <c r="R18" s="2"/>
      <c r="S18">
        <v>139</v>
      </c>
      <c r="T18">
        <v>241</v>
      </c>
      <c r="U18">
        <f t="shared" si="6"/>
        <v>0.36578947368421055</v>
      </c>
      <c r="V18">
        <v>5</v>
      </c>
      <c r="W18" s="2">
        <f t="shared" si="7"/>
        <v>11.94736842105263</v>
      </c>
      <c r="Y18">
        <v>129</v>
      </c>
      <c r="Z18">
        <v>253</v>
      </c>
      <c r="AA18">
        <f t="shared" si="8"/>
        <v>0.33769633507853403</v>
      </c>
      <c r="AB18">
        <v>5</v>
      </c>
      <c r="AC18" s="2">
        <f t="shared" si="9"/>
        <v>10.261780104712042</v>
      </c>
    </row>
    <row r="19" spans="1:29">
      <c r="A19">
        <v>122</v>
      </c>
      <c r="B19">
        <v>262</v>
      </c>
      <c r="C19">
        <f t="shared" si="0"/>
        <v>0.31770833333333331</v>
      </c>
      <c r="D19">
        <v>4.5</v>
      </c>
      <c r="E19" s="2">
        <f t="shared" si="1"/>
        <v>7.4739583333333321</v>
      </c>
      <c r="G19">
        <v>148</v>
      </c>
      <c r="H19">
        <v>233</v>
      </c>
      <c r="I19">
        <f t="shared" si="2"/>
        <v>0.3884514435695538</v>
      </c>
      <c r="J19">
        <v>4.5</v>
      </c>
      <c r="K19" s="2">
        <f t="shared" si="3"/>
        <v>11.36482939632546</v>
      </c>
      <c r="M19">
        <v>152</v>
      </c>
      <c r="N19">
        <v>229</v>
      </c>
      <c r="O19">
        <f t="shared" si="4"/>
        <v>0.39895013123359579</v>
      </c>
      <c r="P19">
        <v>4.5</v>
      </c>
      <c r="Q19" s="2">
        <f t="shared" si="5"/>
        <v>11.942257217847768</v>
      </c>
      <c r="R19" s="2"/>
      <c r="S19">
        <v>154</v>
      </c>
      <c r="T19">
        <v>226</v>
      </c>
      <c r="U19">
        <f t="shared" si="6"/>
        <v>0.40526315789473683</v>
      </c>
      <c r="V19">
        <v>4.5</v>
      </c>
      <c r="W19" s="2">
        <f t="shared" si="7"/>
        <v>12.289473684210526</v>
      </c>
      <c r="Y19">
        <v>142</v>
      </c>
      <c r="Z19">
        <v>240</v>
      </c>
      <c r="AA19">
        <f t="shared" si="8"/>
        <v>0.37172774869109948</v>
      </c>
      <c r="AB19">
        <v>4.5</v>
      </c>
      <c r="AC19" s="2">
        <f t="shared" si="9"/>
        <v>10.445026178010471</v>
      </c>
    </row>
    <row r="20" spans="1:29">
      <c r="A20">
        <v>136</v>
      </c>
      <c r="B20">
        <v>248</v>
      </c>
      <c r="C20">
        <f t="shared" si="0"/>
        <v>0.35416666666666669</v>
      </c>
      <c r="D20">
        <v>4</v>
      </c>
      <c r="E20" s="2">
        <f t="shared" si="1"/>
        <v>7.7083333333333348</v>
      </c>
      <c r="G20">
        <v>158</v>
      </c>
      <c r="H20">
        <v>223</v>
      </c>
      <c r="I20">
        <f t="shared" si="2"/>
        <v>0.41469816272965881</v>
      </c>
      <c r="J20">
        <v>4</v>
      </c>
      <c r="K20" s="2">
        <f t="shared" si="3"/>
        <v>10.734908136482941</v>
      </c>
      <c r="M20">
        <v>162</v>
      </c>
      <c r="N20">
        <v>219</v>
      </c>
      <c r="O20">
        <f t="shared" si="4"/>
        <v>0.42519685039370081</v>
      </c>
      <c r="P20">
        <v>4</v>
      </c>
      <c r="Q20" s="2">
        <f t="shared" si="5"/>
        <v>11.259842519685041</v>
      </c>
      <c r="R20" s="2"/>
      <c r="S20">
        <v>164</v>
      </c>
      <c r="T20">
        <v>216</v>
      </c>
      <c r="U20">
        <f t="shared" si="6"/>
        <v>0.43157894736842106</v>
      </c>
      <c r="V20">
        <v>4</v>
      </c>
      <c r="W20" s="2">
        <f t="shared" si="7"/>
        <v>11.578947368421053</v>
      </c>
      <c r="Y20">
        <v>157</v>
      </c>
      <c r="Z20">
        <v>225</v>
      </c>
      <c r="AA20">
        <f t="shared" si="8"/>
        <v>0.41099476439790578</v>
      </c>
      <c r="AB20">
        <v>4</v>
      </c>
      <c r="AC20" s="2">
        <f t="shared" si="9"/>
        <v>10.549738219895289</v>
      </c>
    </row>
    <row r="21" spans="1:29">
      <c r="A21">
        <v>154</v>
      </c>
      <c r="B21">
        <v>230</v>
      </c>
      <c r="C21">
        <f t="shared" si="0"/>
        <v>0.40104166666666669</v>
      </c>
      <c r="D21">
        <v>3.5</v>
      </c>
      <c r="E21" s="2">
        <f t="shared" si="1"/>
        <v>8.0468750000000018</v>
      </c>
      <c r="G21">
        <v>176</v>
      </c>
      <c r="H21">
        <v>205</v>
      </c>
      <c r="I21">
        <f t="shared" si="2"/>
        <v>0.46194225721784776</v>
      </c>
      <c r="J21">
        <v>3.5</v>
      </c>
      <c r="K21" s="2">
        <f t="shared" si="3"/>
        <v>10.78740157480315</v>
      </c>
      <c r="M21">
        <v>182</v>
      </c>
      <c r="N21">
        <v>199</v>
      </c>
      <c r="O21">
        <f t="shared" si="4"/>
        <v>0.47769028871391078</v>
      </c>
      <c r="P21">
        <v>3.5</v>
      </c>
      <c r="Q21" s="2">
        <f t="shared" si="5"/>
        <v>11.496062992125983</v>
      </c>
      <c r="R21" s="2"/>
      <c r="S21">
        <v>181</v>
      </c>
      <c r="T21">
        <v>199</v>
      </c>
      <c r="U21">
        <f t="shared" si="6"/>
        <v>0.47631578947368419</v>
      </c>
      <c r="V21">
        <v>3.5</v>
      </c>
      <c r="W21" s="2">
        <f t="shared" si="7"/>
        <v>11.434210526315789</v>
      </c>
      <c r="Y21">
        <v>174</v>
      </c>
      <c r="Z21">
        <v>208</v>
      </c>
      <c r="AA21">
        <f t="shared" si="8"/>
        <v>0.45549738219895286</v>
      </c>
      <c r="AB21">
        <v>3.5</v>
      </c>
      <c r="AC21" s="2">
        <f t="shared" si="9"/>
        <v>10.497382198952877</v>
      </c>
    </row>
    <row r="22" spans="1:29">
      <c r="A22" s="3">
        <v>176</v>
      </c>
      <c r="B22" s="3">
        <v>208</v>
      </c>
      <c r="C22" s="3">
        <f t="shared" si="0"/>
        <v>0.45833333333333331</v>
      </c>
      <c r="D22" s="3">
        <v>3</v>
      </c>
      <c r="E22" s="4">
        <f t="shared" si="1"/>
        <v>8.3333333333333321</v>
      </c>
      <c r="G22" s="3">
        <v>195</v>
      </c>
      <c r="H22" s="3">
        <v>186</v>
      </c>
      <c r="I22" s="3">
        <f t="shared" si="2"/>
        <v>0.51181102362204722</v>
      </c>
      <c r="J22" s="3">
        <v>3</v>
      </c>
      <c r="K22" s="4">
        <f t="shared" si="3"/>
        <v>10.472440944881889</v>
      </c>
      <c r="M22" s="3">
        <v>201</v>
      </c>
      <c r="N22" s="3">
        <v>180</v>
      </c>
      <c r="O22" s="3">
        <f t="shared" si="4"/>
        <v>0.52755905511811019</v>
      </c>
      <c r="P22" s="3">
        <v>3</v>
      </c>
      <c r="Q22" s="4">
        <f t="shared" si="5"/>
        <v>11.102362204724407</v>
      </c>
      <c r="R22" s="4"/>
      <c r="S22" s="3">
        <v>200</v>
      </c>
      <c r="T22" s="3">
        <v>180</v>
      </c>
      <c r="U22" s="3">
        <f t="shared" si="6"/>
        <v>0.52631578947368418</v>
      </c>
      <c r="V22" s="3">
        <v>3</v>
      </c>
      <c r="W22" s="4">
        <f t="shared" si="7"/>
        <v>11.052631578947366</v>
      </c>
      <c r="Y22" s="3">
        <v>193</v>
      </c>
      <c r="Z22" s="3">
        <v>189</v>
      </c>
      <c r="AA22" s="3">
        <f t="shared" si="8"/>
        <v>0.50523560209424079</v>
      </c>
      <c r="AB22" s="3">
        <v>3</v>
      </c>
      <c r="AC22" s="4">
        <f t="shared" si="9"/>
        <v>10.209424083769632</v>
      </c>
    </row>
    <row r="23" spans="1:29">
      <c r="A23">
        <v>193</v>
      </c>
      <c r="B23">
        <v>191</v>
      </c>
      <c r="C23">
        <f t="shared" si="0"/>
        <v>0.50260416666666663</v>
      </c>
      <c r="D23">
        <v>2.5</v>
      </c>
      <c r="E23" s="2">
        <f t="shared" si="1"/>
        <v>7.5911458333333313</v>
      </c>
      <c r="G23">
        <v>213</v>
      </c>
      <c r="H23">
        <v>168</v>
      </c>
      <c r="I23">
        <f t="shared" si="2"/>
        <v>0.55905511811023623</v>
      </c>
      <c r="J23">
        <v>2.5</v>
      </c>
      <c r="K23" s="2">
        <f t="shared" si="3"/>
        <v>9.5669291338582667</v>
      </c>
      <c r="M23">
        <v>216</v>
      </c>
      <c r="N23">
        <v>165</v>
      </c>
      <c r="O23">
        <f t="shared" si="4"/>
        <v>0.56692913385826771</v>
      </c>
      <c r="P23">
        <v>2.5</v>
      </c>
      <c r="Q23" s="2">
        <f t="shared" si="5"/>
        <v>9.8425196850393686</v>
      </c>
      <c r="R23" s="2"/>
      <c r="S23">
        <v>215</v>
      </c>
      <c r="T23">
        <v>165</v>
      </c>
      <c r="U23">
        <f t="shared" si="6"/>
        <v>0.56578947368421051</v>
      </c>
      <c r="V23">
        <v>2.5</v>
      </c>
      <c r="W23" s="2">
        <f t="shared" si="7"/>
        <v>9.8026315789473681</v>
      </c>
      <c r="Y23">
        <v>212</v>
      </c>
      <c r="Z23">
        <v>170</v>
      </c>
      <c r="AA23">
        <f t="shared" si="8"/>
        <v>0.55497382198952883</v>
      </c>
      <c r="AB23">
        <v>2.5</v>
      </c>
      <c r="AC23" s="2">
        <f t="shared" si="9"/>
        <v>9.4240837696335085</v>
      </c>
    </row>
    <row r="24" spans="1:29">
      <c r="A24">
        <v>225</v>
      </c>
      <c r="B24">
        <v>159</v>
      </c>
      <c r="C24">
        <f t="shared" si="0"/>
        <v>0.5859375</v>
      </c>
      <c r="D24">
        <v>2</v>
      </c>
      <c r="E24" s="2">
        <f t="shared" si="1"/>
        <v>7.578125</v>
      </c>
      <c r="G24">
        <v>240</v>
      </c>
      <c r="H24">
        <v>141</v>
      </c>
      <c r="I24">
        <f t="shared" si="2"/>
        <v>0.62992125984251968</v>
      </c>
      <c r="J24">
        <v>2</v>
      </c>
      <c r="K24" s="2">
        <f t="shared" si="3"/>
        <v>8.8976377952755907</v>
      </c>
      <c r="M24">
        <v>243</v>
      </c>
      <c r="N24">
        <v>138</v>
      </c>
      <c r="O24">
        <f t="shared" si="4"/>
        <v>0.63779527559055116</v>
      </c>
      <c r="P24">
        <v>2</v>
      </c>
      <c r="Q24" s="2">
        <f t="shared" si="5"/>
        <v>9.1338582677165352</v>
      </c>
      <c r="R24" s="2"/>
      <c r="S24">
        <v>243</v>
      </c>
      <c r="T24">
        <v>137</v>
      </c>
      <c r="U24">
        <f t="shared" si="6"/>
        <v>0.63947368421052631</v>
      </c>
      <c r="V24">
        <v>2</v>
      </c>
      <c r="W24" s="2">
        <f t="shared" si="7"/>
        <v>9.1842105263157894</v>
      </c>
      <c r="Y24">
        <v>234</v>
      </c>
      <c r="Z24">
        <v>148</v>
      </c>
      <c r="AA24">
        <f t="shared" si="8"/>
        <v>0.61256544502617805</v>
      </c>
      <c r="AB24">
        <v>2</v>
      </c>
      <c r="AC24" s="2">
        <f t="shared" si="9"/>
        <v>8.376963350785342</v>
      </c>
    </row>
    <row r="25" spans="1:29">
      <c r="A25">
        <v>261</v>
      </c>
      <c r="B25">
        <v>123</v>
      </c>
      <c r="C25">
        <f t="shared" si="0"/>
        <v>0.6796875</v>
      </c>
      <c r="D25">
        <v>1.5</v>
      </c>
      <c r="E25" s="2">
        <f t="shared" si="1"/>
        <v>6.9921875</v>
      </c>
      <c r="G25">
        <v>271</v>
      </c>
      <c r="H25">
        <v>110</v>
      </c>
      <c r="I25">
        <f t="shared" si="2"/>
        <v>0.71128608923884518</v>
      </c>
      <c r="J25">
        <v>1.5</v>
      </c>
      <c r="K25" s="2">
        <f t="shared" si="3"/>
        <v>7.7821522309711302</v>
      </c>
      <c r="M25">
        <v>272</v>
      </c>
      <c r="N25">
        <v>109</v>
      </c>
      <c r="O25">
        <f t="shared" si="4"/>
        <v>0.71391076115485563</v>
      </c>
      <c r="P25">
        <v>1.5</v>
      </c>
      <c r="Q25" s="2">
        <f t="shared" si="5"/>
        <v>7.8477690288713902</v>
      </c>
      <c r="R25" s="2"/>
      <c r="S25">
        <v>270</v>
      </c>
      <c r="T25">
        <v>110</v>
      </c>
      <c r="U25">
        <f t="shared" si="6"/>
        <v>0.71052631578947367</v>
      </c>
      <c r="V25">
        <v>1.5</v>
      </c>
      <c r="W25" s="2">
        <f t="shared" si="7"/>
        <v>7.7631578947368425</v>
      </c>
      <c r="Y25">
        <v>267</v>
      </c>
      <c r="Z25">
        <v>115</v>
      </c>
      <c r="AA25">
        <f t="shared" si="8"/>
        <v>0.69895287958115182</v>
      </c>
      <c r="AB25">
        <v>1.5</v>
      </c>
      <c r="AC25" s="2">
        <f t="shared" si="9"/>
        <v>7.4738219895287958</v>
      </c>
    </row>
    <row r="26" spans="1:29">
      <c r="A26">
        <v>297</v>
      </c>
      <c r="B26">
        <v>87</v>
      </c>
      <c r="C26">
        <f t="shared" si="0"/>
        <v>0.7734375</v>
      </c>
      <c r="D26">
        <v>1</v>
      </c>
      <c r="E26" s="2">
        <f t="shared" si="1"/>
        <v>5.46875</v>
      </c>
      <c r="G26">
        <v>301</v>
      </c>
      <c r="H26">
        <v>80</v>
      </c>
      <c r="I26">
        <f t="shared" si="2"/>
        <v>0.79002624671916011</v>
      </c>
      <c r="J26">
        <v>1</v>
      </c>
      <c r="K26" s="2">
        <f t="shared" si="3"/>
        <v>5.8005249343832022</v>
      </c>
      <c r="M26">
        <v>301</v>
      </c>
      <c r="N26">
        <v>80</v>
      </c>
      <c r="O26">
        <f t="shared" si="4"/>
        <v>0.79002624671916011</v>
      </c>
      <c r="P26">
        <v>1</v>
      </c>
      <c r="Q26" s="2">
        <f t="shared" si="5"/>
        <v>5.8005249343832022</v>
      </c>
      <c r="R26" s="2"/>
      <c r="S26">
        <v>299</v>
      </c>
      <c r="T26">
        <v>81</v>
      </c>
      <c r="U26">
        <f t="shared" si="6"/>
        <v>0.7868421052631579</v>
      </c>
      <c r="V26">
        <v>1</v>
      </c>
      <c r="W26" s="2">
        <f t="shared" si="7"/>
        <v>5.7368421052631575</v>
      </c>
      <c r="Y26">
        <v>297</v>
      </c>
      <c r="Z26">
        <v>85</v>
      </c>
      <c r="AA26">
        <f t="shared" si="8"/>
        <v>0.77748691099476441</v>
      </c>
      <c r="AB26">
        <v>1</v>
      </c>
      <c r="AC26" s="2">
        <f t="shared" si="9"/>
        <v>5.5497382198952883</v>
      </c>
    </row>
    <row r="27" spans="1:29">
      <c r="K27" s="2"/>
      <c r="W27" s="2"/>
    </row>
    <row r="29" spans="1:29">
      <c r="G29" s="21" t="s">
        <v>15</v>
      </c>
      <c r="H29" s="21"/>
      <c r="I29" s="5">
        <v>4</v>
      </c>
      <c r="M29" s="21" t="s">
        <v>15</v>
      </c>
      <c r="N29" s="21"/>
      <c r="O29" s="5">
        <v>4</v>
      </c>
    </row>
    <row r="30" spans="1:29">
      <c r="G30" s="21" t="s">
        <v>14</v>
      </c>
      <c r="H30" s="21"/>
      <c r="I30" s="6">
        <v>1.1999999999999999E-3</v>
      </c>
      <c r="M30" s="21" t="s">
        <v>14</v>
      </c>
      <c r="N30" s="21"/>
      <c r="O30" s="6">
        <v>1.1999999999999999E-3</v>
      </c>
    </row>
    <row r="31" spans="1:29">
      <c r="G31" t="s">
        <v>0</v>
      </c>
      <c r="H31">
        <v>10</v>
      </c>
      <c r="J31" t="s">
        <v>11</v>
      </c>
      <c r="K31" s="1">
        <v>43381</v>
      </c>
      <c r="M31" t="s">
        <v>0</v>
      </c>
      <c r="N31">
        <v>10</v>
      </c>
      <c r="P31" t="s">
        <v>11</v>
      </c>
      <c r="Q31" s="1">
        <v>43381</v>
      </c>
    </row>
    <row r="32" spans="1:29">
      <c r="G32" t="s">
        <v>7</v>
      </c>
      <c r="H32" t="s">
        <v>8</v>
      </c>
      <c r="J32" t="s">
        <v>12</v>
      </c>
      <c r="K32" s="5">
        <v>30</v>
      </c>
      <c r="M32" t="s">
        <v>7</v>
      </c>
      <c r="N32" t="s">
        <v>8</v>
      </c>
      <c r="P32" t="s">
        <v>12</v>
      </c>
      <c r="Q32" s="5">
        <v>50</v>
      </c>
    </row>
    <row r="33" spans="7:17">
      <c r="G33" t="s">
        <v>1</v>
      </c>
      <c r="H33" t="s">
        <v>2</v>
      </c>
      <c r="J33" t="s">
        <v>13</v>
      </c>
      <c r="K33" s="5">
        <v>300</v>
      </c>
      <c r="M33" t="s">
        <v>1</v>
      </c>
      <c r="N33" t="s">
        <v>2</v>
      </c>
      <c r="P33" t="s">
        <v>13</v>
      </c>
      <c r="Q33" s="5">
        <v>300</v>
      </c>
    </row>
    <row r="35" spans="7:17">
      <c r="G35" t="s">
        <v>3</v>
      </c>
      <c r="H35" t="s">
        <v>4</v>
      </c>
      <c r="I35" t="s">
        <v>5</v>
      </c>
      <c r="J35" t="s">
        <v>6</v>
      </c>
      <c r="K35" t="s">
        <v>9</v>
      </c>
      <c r="M35" t="s">
        <v>3</v>
      </c>
      <c r="N35" t="s">
        <v>4</v>
      </c>
      <c r="O35" t="s">
        <v>5</v>
      </c>
      <c r="P35" t="s">
        <v>6</v>
      </c>
      <c r="Q35" t="s">
        <v>9</v>
      </c>
    </row>
    <row r="36" spans="7:17">
      <c r="G36">
        <v>16</v>
      </c>
      <c r="H36">
        <v>162</v>
      </c>
      <c r="I36">
        <f t="shared" ref="I36:I52" si="10">G36/(G36+H36)</f>
        <v>8.98876404494382E-2</v>
      </c>
      <c r="J36">
        <v>12</v>
      </c>
      <c r="K36" s="2">
        <f t="shared" ref="K36:K52" si="11">((I36*J36)-(1-I36))*$H$5</f>
        <v>1.685393258426966</v>
      </c>
      <c r="M36">
        <v>21</v>
      </c>
      <c r="N36">
        <v>158</v>
      </c>
      <c r="O36">
        <f t="shared" ref="O36:O52" si="12">M36/(M36+N36)</f>
        <v>0.11731843575418995</v>
      </c>
      <c r="P36">
        <v>12</v>
      </c>
      <c r="Q36" s="2">
        <f t="shared" ref="Q36:Q52" si="13">((O36*P36)-(1-O36))*$H$5</f>
        <v>5.2513966480446941</v>
      </c>
    </row>
    <row r="37" spans="7:17">
      <c r="G37">
        <v>23</v>
      </c>
      <c r="H37">
        <v>155</v>
      </c>
      <c r="I37">
        <f t="shared" si="10"/>
        <v>0.12921348314606743</v>
      </c>
      <c r="J37">
        <v>10</v>
      </c>
      <c r="K37" s="2">
        <f t="shared" si="11"/>
        <v>4.213483146067416</v>
      </c>
      <c r="M37">
        <v>27</v>
      </c>
      <c r="N37">
        <v>152</v>
      </c>
      <c r="O37">
        <f t="shared" si="12"/>
        <v>0.15083798882681565</v>
      </c>
      <c r="P37">
        <v>10</v>
      </c>
      <c r="Q37" s="2">
        <f t="shared" si="13"/>
        <v>6.5921787709497215</v>
      </c>
    </row>
    <row r="38" spans="7:17">
      <c r="G38">
        <v>24</v>
      </c>
      <c r="H38">
        <v>154</v>
      </c>
      <c r="I38">
        <f t="shared" si="10"/>
        <v>0.1348314606741573</v>
      </c>
      <c r="J38">
        <v>9</v>
      </c>
      <c r="K38" s="2">
        <f t="shared" si="11"/>
        <v>3.4831460674157286</v>
      </c>
      <c r="M38">
        <v>28</v>
      </c>
      <c r="N38">
        <v>151</v>
      </c>
      <c r="O38">
        <f t="shared" si="12"/>
        <v>0.15642458100558659</v>
      </c>
      <c r="P38">
        <v>9</v>
      </c>
      <c r="Q38" s="2">
        <f t="shared" si="13"/>
        <v>5.6424581005586605</v>
      </c>
    </row>
    <row r="39" spans="7:17">
      <c r="G39">
        <v>27</v>
      </c>
      <c r="H39">
        <v>151</v>
      </c>
      <c r="I39">
        <f t="shared" si="10"/>
        <v>0.15168539325842698</v>
      </c>
      <c r="J39">
        <v>8</v>
      </c>
      <c r="K39" s="2">
        <f t="shared" si="11"/>
        <v>3.6516853932584281</v>
      </c>
      <c r="M39">
        <v>31</v>
      </c>
      <c r="N39">
        <v>148</v>
      </c>
      <c r="O39">
        <f t="shared" si="12"/>
        <v>0.17318435754189945</v>
      </c>
      <c r="P39">
        <v>8</v>
      </c>
      <c r="Q39" s="2">
        <f t="shared" si="13"/>
        <v>5.5865921787709505</v>
      </c>
    </row>
    <row r="40" spans="7:17">
      <c r="G40">
        <v>36</v>
      </c>
      <c r="H40">
        <v>142</v>
      </c>
      <c r="I40">
        <f t="shared" si="10"/>
        <v>0.20224719101123595</v>
      </c>
      <c r="J40">
        <v>7</v>
      </c>
      <c r="K40" s="2">
        <f t="shared" si="11"/>
        <v>6.179775280898876</v>
      </c>
      <c r="M40">
        <v>40</v>
      </c>
      <c r="N40">
        <v>139</v>
      </c>
      <c r="O40">
        <f t="shared" si="12"/>
        <v>0.22346368715083798</v>
      </c>
      <c r="P40">
        <v>7</v>
      </c>
      <c r="Q40" s="2">
        <f t="shared" si="13"/>
        <v>7.877094972067038</v>
      </c>
    </row>
    <row r="41" spans="7:17">
      <c r="G41">
        <v>40</v>
      </c>
      <c r="H41">
        <v>138</v>
      </c>
      <c r="I41">
        <f t="shared" si="10"/>
        <v>0.2247191011235955</v>
      </c>
      <c r="J41">
        <v>6.5</v>
      </c>
      <c r="K41" s="2">
        <f t="shared" si="11"/>
        <v>6.8539325842696632</v>
      </c>
      <c r="M41">
        <v>43</v>
      </c>
      <c r="N41">
        <v>136</v>
      </c>
      <c r="O41">
        <f t="shared" si="12"/>
        <v>0.24022346368715083</v>
      </c>
      <c r="P41">
        <v>6.5</v>
      </c>
      <c r="Q41" s="2">
        <f t="shared" si="13"/>
        <v>8.0167597765363112</v>
      </c>
    </row>
    <row r="42" spans="7:17">
      <c r="G42">
        <v>44</v>
      </c>
      <c r="H42">
        <v>134</v>
      </c>
      <c r="I42">
        <f t="shared" si="10"/>
        <v>0.24719101123595505</v>
      </c>
      <c r="J42">
        <v>6</v>
      </c>
      <c r="K42" s="2">
        <f t="shared" si="11"/>
        <v>7.3033707865168545</v>
      </c>
      <c r="M42">
        <v>48</v>
      </c>
      <c r="N42">
        <v>131</v>
      </c>
      <c r="O42">
        <f t="shared" si="12"/>
        <v>0.26815642458100558</v>
      </c>
      <c r="P42">
        <v>6</v>
      </c>
      <c r="Q42" s="2">
        <f t="shared" si="13"/>
        <v>8.7709497206703908</v>
      </c>
    </row>
    <row r="43" spans="7:17">
      <c r="G43">
        <v>49</v>
      </c>
      <c r="H43">
        <v>129</v>
      </c>
      <c r="I43">
        <f t="shared" si="10"/>
        <v>0.2752808988764045</v>
      </c>
      <c r="J43">
        <v>5.5</v>
      </c>
      <c r="K43" s="2">
        <f t="shared" si="11"/>
        <v>7.8932584269662929</v>
      </c>
      <c r="M43">
        <v>53</v>
      </c>
      <c r="N43">
        <v>126</v>
      </c>
      <c r="O43">
        <f t="shared" si="12"/>
        <v>0.29608938547486036</v>
      </c>
      <c r="P43">
        <v>5.5</v>
      </c>
      <c r="Q43" s="2">
        <f t="shared" si="13"/>
        <v>9.2458100558659222</v>
      </c>
    </row>
    <row r="44" spans="7:17">
      <c r="G44">
        <v>51</v>
      </c>
      <c r="H44">
        <v>127</v>
      </c>
      <c r="I44">
        <f t="shared" si="10"/>
        <v>0.28651685393258425</v>
      </c>
      <c r="J44">
        <v>5</v>
      </c>
      <c r="K44" s="2">
        <f t="shared" si="11"/>
        <v>7.1910112359550542</v>
      </c>
      <c r="M44">
        <v>54</v>
      </c>
      <c r="N44">
        <v>125</v>
      </c>
      <c r="O44">
        <f t="shared" si="12"/>
        <v>0.3016759776536313</v>
      </c>
      <c r="P44">
        <v>5</v>
      </c>
      <c r="Q44" s="2">
        <f t="shared" si="13"/>
        <v>8.100558659217878</v>
      </c>
    </row>
    <row r="45" spans="7:17">
      <c r="G45">
        <v>59</v>
      </c>
      <c r="H45">
        <v>119</v>
      </c>
      <c r="I45">
        <f t="shared" si="10"/>
        <v>0.33146067415730335</v>
      </c>
      <c r="J45">
        <v>4.5</v>
      </c>
      <c r="K45" s="2">
        <f t="shared" si="11"/>
        <v>8.230337078651683</v>
      </c>
      <c r="M45">
        <v>62</v>
      </c>
      <c r="N45">
        <v>117</v>
      </c>
      <c r="O45">
        <f t="shared" si="12"/>
        <v>0.34636871508379891</v>
      </c>
      <c r="P45">
        <v>4.5</v>
      </c>
      <c r="Q45" s="2">
        <f t="shared" si="13"/>
        <v>9.050279329608939</v>
      </c>
    </row>
    <row r="46" spans="7:17">
      <c r="G46">
        <v>67</v>
      </c>
      <c r="H46">
        <v>111</v>
      </c>
      <c r="I46">
        <f t="shared" si="10"/>
        <v>0.37640449438202245</v>
      </c>
      <c r="J46">
        <v>4</v>
      </c>
      <c r="K46" s="2">
        <f t="shared" si="11"/>
        <v>8.8202247191011214</v>
      </c>
      <c r="M46">
        <v>71</v>
      </c>
      <c r="N46">
        <v>108</v>
      </c>
      <c r="O46">
        <f t="shared" si="12"/>
        <v>0.39664804469273746</v>
      </c>
      <c r="P46">
        <v>4</v>
      </c>
      <c r="Q46" s="2">
        <f t="shared" si="13"/>
        <v>9.8324022346368718</v>
      </c>
    </row>
    <row r="47" spans="7:17">
      <c r="G47">
        <v>71</v>
      </c>
      <c r="H47">
        <v>107</v>
      </c>
      <c r="I47">
        <f t="shared" si="10"/>
        <v>0.398876404494382</v>
      </c>
      <c r="J47">
        <v>3.5</v>
      </c>
      <c r="K47" s="2">
        <f t="shared" si="11"/>
        <v>7.9494382022471903</v>
      </c>
      <c r="M47">
        <v>75</v>
      </c>
      <c r="N47">
        <v>104</v>
      </c>
      <c r="O47">
        <f t="shared" si="12"/>
        <v>0.41899441340782123</v>
      </c>
      <c r="P47">
        <v>3.5</v>
      </c>
      <c r="Q47" s="2">
        <f t="shared" si="13"/>
        <v>8.854748603351954</v>
      </c>
    </row>
    <row r="48" spans="7:17">
      <c r="G48" s="3">
        <v>76</v>
      </c>
      <c r="H48" s="3">
        <v>102</v>
      </c>
      <c r="I48" s="3">
        <f t="shared" si="10"/>
        <v>0.42696629213483145</v>
      </c>
      <c r="J48" s="3">
        <v>3</v>
      </c>
      <c r="K48" s="4">
        <f t="shared" si="11"/>
        <v>7.0786516853932575</v>
      </c>
      <c r="M48" s="3">
        <v>77</v>
      </c>
      <c r="N48" s="3">
        <v>102</v>
      </c>
      <c r="O48" s="3">
        <f t="shared" si="12"/>
        <v>0.43016759776536312</v>
      </c>
      <c r="P48" s="3">
        <v>3</v>
      </c>
      <c r="Q48" s="4">
        <f t="shared" si="13"/>
        <v>7.2067039106145252</v>
      </c>
    </row>
    <row r="49" spans="7:17">
      <c r="G49">
        <v>83</v>
      </c>
      <c r="H49">
        <v>95</v>
      </c>
      <c r="I49">
        <f t="shared" si="10"/>
        <v>0.46629213483146065</v>
      </c>
      <c r="J49">
        <v>2.5</v>
      </c>
      <c r="K49" s="2">
        <f t="shared" si="11"/>
        <v>6.3202247191011214</v>
      </c>
      <c r="M49">
        <v>85</v>
      </c>
      <c r="N49">
        <v>94</v>
      </c>
      <c r="O49">
        <f t="shared" si="12"/>
        <v>0.47486033519553073</v>
      </c>
      <c r="P49">
        <v>2.5</v>
      </c>
      <c r="Q49" s="2">
        <f t="shared" si="13"/>
        <v>6.6201117318435738</v>
      </c>
    </row>
    <row r="50" spans="7:17">
      <c r="G50">
        <v>95</v>
      </c>
      <c r="H50">
        <v>83</v>
      </c>
      <c r="I50">
        <f t="shared" si="10"/>
        <v>0.5337078651685393</v>
      </c>
      <c r="J50">
        <v>2</v>
      </c>
      <c r="K50" s="2">
        <f t="shared" si="11"/>
        <v>6.0112359550561791</v>
      </c>
      <c r="M50">
        <v>95</v>
      </c>
      <c r="N50">
        <v>84</v>
      </c>
      <c r="O50">
        <f t="shared" si="12"/>
        <v>0.53072625698324027</v>
      </c>
      <c r="P50">
        <v>2</v>
      </c>
      <c r="Q50" s="2">
        <f t="shared" si="13"/>
        <v>5.9217877094972078</v>
      </c>
    </row>
    <row r="51" spans="7:17">
      <c r="G51">
        <v>106</v>
      </c>
      <c r="H51">
        <v>72</v>
      </c>
      <c r="I51">
        <f t="shared" si="10"/>
        <v>0.5955056179775281</v>
      </c>
      <c r="J51">
        <v>1.5</v>
      </c>
      <c r="K51" s="2">
        <f t="shared" si="11"/>
        <v>4.8876404494382033</v>
      </c>
      <c r="M51">
        <v>106</v>
      </c>
      <c r="N51">
        <v>73</v>
      </c>
      <c r="O51">
        <f t="shared" si="12"/>
        <v>0.59217877094972071</v>
      </c>
      <c r="P51">
        <v>1.5</v>
      </c>
      <c r="Q51" s="2">
        <f t="shared" si="13"/>
        <v>4.8044692737430186</v>
      </c>
    </row>
    <row r="52" spans="7:17">
      <c r="G52">
        <v>125</v>
      </c>
      <c r="H52">
        <v>53</v>
      </c>
      <c r="I52">
        <f t="shared" si="10"/>
        <v>0.702247191011236</v>
      </c>
      <c r="J52">
        <v>1</v>
      </c>
      <c r="K52" s="2">
        <f t="shared" si="11"/>
        <v>4.0449438202247201</v>
      </c>
      <c r="M52">
        <v>125</v>
      </c>
      <c r="N52">
        <v>54</v>
      </c>
      <c r="O52">
        <f t="shared" si="12"/>
        <v>0.6983240223463687</v>
      </c>
      <c r="P52">
        <v>1</v>
      </c>
      <c r="Q52" s="2">
        <f t="shared" si="13"/>
        <v>3.966480446927374</v>
      </c>
    </row>
  </sheetData>
  <mergeCells count="14">
    <mergeCell ref="A3:B3"/>
    <mergeCell ref="A4:B4"/>
    <mergeCell ref="G29:H29"/>
    <mergeCell ref="G30:H30"/>
    <mergeCell ref="M3:N3"/>
    <mergeCell ref="M4:N4"/>
    <mergeCell ref="M29:N29"/>
    <mergeCell ref="M30:N30"/>
    <mergeCell ref="Y3:Z3"/>
    <mergeCell ref="Y4:Z4"/>
    <mergeCell ref="G3:H3"/>
    <mergeCell ref="G4:H4"/>
    <mergeCell ref="S3:T3"/>
    <mergeCell ref="S4:T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0EB3-5080-41EB-811A-154FFAF9894F}">
  <dimension ref="A1:W28"/>
  <sheetViews>
    <sheetView zoomScale="90" zoomScaleNormal="90" workbookViewId="0">
      <selection activeCell="E26" sqref="E26"/>
    </sheetView>
  </sheetViews>
  <sheetFormatPr defaultRowHeight="15.75"/>
  <cols>
    <col min="5" max="5" width="10.28515625" customWidth="1"/>
    <col min="6" max="6" width="3" customWidth="1"/>
    <col min="11" max="11" width="11" bestFit="1" customWidth="1"/>
    <col min="12" max="12" width="3.42578125" customWidth="1"/>
    <col min="17" max="17" width="15.28515625" customWidth="1"/>
    <col min="18" max="18" width="3.85546875" customWidth="1"/>
    <col min="23" max="23" width="11" customWidth="1"/>
    <col min="24" max="24" width="3.140625" customWidth="1"/>
  </cols>
  <sheetData>
    <row r="1" spans="1:23">
      <c r="A1" s="21" t="s">
        <v>18</v>
      </c>
      <c r="B1" s="21"/>
      <c r="C1" s="5">
        <v>20</v>
      </c>
      <c r="G1" s="21" t="s">
        <v>18</v>
      </c>
      <c r="H1" s="21"/>
      <c r="I1" s="5">
        <v>25</v>
      </c>
      <c r="M1" s="21" t="s">
        <v>18</v>
      </c>
      <c r="N1" s="21"/>
      <c r="O1" s="5">
        <v>30</v>
      </c>
      <c r="S1" s="21" t="s">
        <v>18</v>
      </c>
      <c r="T1" s="21"/>
      <c r="U1" s="5">
        <v>40</v>
      </c>
    </row>
    <row r="2" spans="1:23">
      <c r="A2" s="21" t="s">
        <v>17</v>
      </c>
      <c r="B2" s="21"/>
      <c r="C2" s="7">
        <v>7.5000000000000002E-4</v>
      </c>
      <c r="G2" s="21" t="s">
        <v>17</v>
      </c>
      <c r="H2" s="21"/>
      <c r="I2" s="7">
        <v>7.5000000000000002E-4</v>
      </c>
      <c r="M2" s="21" t="s">
        <v>17</v>
      </c>
      <c r="N2" s="21"/>
      <c r="O2" s="7">
        <v>7.5000000000000002E-4</v>
      </c>
      <c r="S2" s="21" t="s">
        <v>17</v>
      </c>
      <c r="T2" s="21"/>
      <c r="U2" s="7">
        <v>7.5000000000000002E-4</v>
      </c>
    </row>
    <row r="3" spans="1:23">
      <c r="A3" s="21" t="s">
        <v>15</v>
      </c>
      <c r="B3" s="21"/>
      <c r="C3" s="5">
        <v>2</v>
      </c>
      <c r="G3" s="21" t="s">
        <v>15</v>
      </c>
      <c r="H3" s="21"/>
      <c r="I3" s="5">
        <v>2</v>
      </c>
      <c r="M3" s="21" t="s">
        <v>15</v>
      </c>
      <c r="N3" s="21"/>
      <c r="O3" s="5">
        <v>2</v>
      </c>
      <c r="S3" s="21" t="s">
        <v>15</v>
      </c>
      <c r="T3" s="21"/>
      <c r="U3" s="5">
        <v>2</v>
      </c>
    </row>
    <row r="4" spans="1:23">
      <c r="A4" s="21" t="s">
        <v>14</v>
      </c>
      <c r="B4" s="21"/>
      <c r="C4" s="6">
        <v>1.1999999999999999E-3</v>
      </c>
      <c r="G4" s="21" t="s">
        <v>14</v>
      </c>
      <c r="H4" s="21"/>
      <c r="I4" s="6">
        <v>1.1999999999999999E-3</v>
      </c>
      <c r="M4" s="21" t="s">
        <v>14</v>
      </c>
      <c r="N4" s="21"/>
      <c r="O4" s="6">
        <v>1.1999999999999999E-3</v>
      </c>
      <c r="S4" s="21" t="s">
        <v>14</v>
      </c>
      <c r="T4" s="21"/>
      <c r="U4" s="6">
        <v>1.1999999999999999E-3</v>
      </c>
    </row>
    <row r="5" spans="1:23">
      <c r="A5" t="s">
        <v>0</v>
      </c>
      <c r="B5">
        <v>10</v>
      </c>
      <c r="D5" t="s">
        <v>11</v>
      </c>
      <c r="E5" s="1">
        <v>43101</v>
      </c>
      <c r="G5" t="s">
        <v>0</v>
      </c>
      <c r="H5">
        <v>10</v>
      </c>
      <c r="J5" t="s">
        <v>11</v>
      </c>
      <c r="K5" s="1">
        <v>43101</v>
      </c>
      <c r="M5" t="s">
        <v>0</v>
      </c>
      <c r="N5">
        <v>10</v>
      </c>
      <c r="P5" t="s">
        <v>11</v>
      </c>
      <c r="Q5" s="1">
        <v>43101</v>
      </c>
      <c r="R5" s="1"/>
      <c r="S5" t="s">
        <v>0</v>
      </c>
      <c r="T5">
        <v>10</v>
      </c>
      <c r="V5" t="s">
        <v>11</v>
      </c>
      <c r="W5" s="1">
        <v>43101</v>
      </c>
    </row>
    <row r="6" spans="1:23">
      <c r="A6" t="s">
        <v>7</v>
      </c>
      <c r="B6" t="s">
        <v>10</v>
      </c>
      <c r="D6" t="s">
        <v>12</v>
      </c>
      <c r="E6" s="5">
        <v>50</v>
      </c>
      <c r="G6" t="s">
        <v>7</v>
      </c>
      <c r="H6" t="s">
        <v>10</v>
      </c>
      <c r="J6" t="s">
        <v>12</v>
      </c>
      <c r="K6" s="5">
        <v>50</v>
      </c>
      <c r="M6" t="s">
        <v>7</v>
      </c>
      <c r="N6" t="s">
        <v>10</v>
      </c>
      <c r="P6" t="s">
        <v>12</v>
      </c>
      <c r="Q6" s="5">
        <v>50</v>
      </c>
      <c r="S6" t="s">
        <v>7</v>
      </c>
      <c r="T6" t="s">
        <v>10</v>
      </c>
      <c r="V6" t="s">
        <v>12</v>
      </c>
      <c r="W6" s="5">
        <v>50</v>
      </c>
    </row>
    <row r="7" spans="1:23">
      <c r="A7" t="s">
        <v>1</v>
      </c>
      <c r="B7" t="s">
        <v>2</v>
      </c>
      <c r="D7" t="s">
        <v>13</v>
      </c>
      <c r="E7" s="5">
        <v>300</v>
      </c>
      <c r="G7" t="s">
        <v>1</v>
      </c>
      <c r="H7" t="s">
        <v>2</v>
      </c>
      <c r="J7" t="s">
        <v>13</v>
      </c>
      <c r="K7" s="5">
        <v>300</v>
      </c>
      <c r="M7" t="s">
        <v>1</v>
      </c>
      <c r="N7" t="s">
        <v>2</v>
      </c>
      <c r="P7" t="s">
        <v>13</v>
      </c>
      <c r="Q7" s="5">
        <v>300</v>
      </c>
      <c r="S7" t="s">
        <v>1</v>
      </c>
      <c r="T7" t="s">
        <v>2</v>
      </c>
      <c r="V7" t="s">
        <v>13</v>
      </c>
      <c r="W7" s="5">
        <v>500</v>
      </c>
    </row>
    <row r="9" spans="1:23">
      <c r="A9" t="s">
        <v>3</v>
      </c>
      <c r="B9" t="s">
        <v>4</v>
      </c>
      <c r="C9" t="s">
        <v>5</v>
      </c>
      <c r="D9" t="s">
        <v>6</v>
      </c>
      <c r="E9" t="s">
        <v>9</v>
      </c>
      <c r="G9" t="s">
        <v>3</v>
      </c>
      <c r="H9" t="s">
        <v>4</v>
      </c>
      <c r="I9" t="s">
        <v>5</v>
      </c>
      <c r="J9" t="s">
        <v>6</v>
      </c>
      <c r="K9" t="s">
        <v>9</v>
      </c>
      <c r="M9" t="s">
        <v>3</v>
      </c>
      <c r="N9" t="s">
        <v>4</v>
      </c>
      <c r="O9" t="s">
        <v>5</v>
      </c>
      <c r="P9" t="s">
        <v>6</v>
      </c>
      <c r="Q9" t="s">
        <v>16</v>
      </c>
      <c r="S9" t="s">
        <v>3</v>
      </c>
      <c r="T9" t="s">
        <v>4</v>
      </c>
      <c r="U9" t="s">
        <v>5</v>
      </c>
      <c r="V9" t="s">
        <v>6</v>
      </c>
      <c r="W9" t="s">
        <v>9</v>
      </c>
    </row>
    <row r="10" spans="1:23">
      <c r="A10">
        <v>40</v>
      </c>
      <c r="B10">
        <v>347</v>
      </c>
      <c r="C10">
        <f t="shared" ref="C10:C26" si="0">A10/(A10+B10)</f>
        <v>0.10335917312661498</v>
      </c>
      <c r="D10">
        <v>12</v>
      </c>
      <c r="E10" s="2">
        <f t="shared" ref="E10:E26" si="1">((C10*D10)-(1-C10))*$H$5</f>
        <v>3.4366925064599485</v>
      </c>
      <c r="G10">
        <v>36</v>
      </c>
      <c r="H10">
        <v>305</v>
      </c>
      <c r="I10">
        <f t="shared" ref="I10:I26" si="2">G10/(G10+H10)</f>
        <v>0.10557184750733138</v>
      </c>
      <c r="J10">
        <v>12</v>
      </c>
      <c r="K10" s="2">
        <f t="shared" ref="K10:K26" si="3">((I10*J10)-(1-I10))*$H$5</f>
        <v>3.7243401759530794</v>
      </c>
      <c r="M10">
        <v>32</v>
      </c>
      <c r="N10">
        <v>278</v>
      </c>
      <c r="O10">
        <f t="shared" ref="O10:O26" si="4">M10/(M10+N10)</f>
        <v>0.1032258064516129</v>
      </c>
      <c r="P10">
        <v>12</v>
      </c>
      <c r="Q10" s="2">
        <f t="shared" ref="Q10:Q26" si="5">((O10*P10)-(1-O10))*$H$5</f>
        <v>3.4193548387096784</v>
      </c>
      <c r="R10" s="2"/>
      <c r="S10">
        <v>25</v>
      </c>
      <c r="T10">
        <v>231</v>
      </c>
      <c r="U10">
        <f t="shared" ref="U10:U26" si="6">S10/(S10+T10)</f>
        <v>9.765625E-2</v>
      </c>
      <c r="V10">
        <v>12</v>
      </c>
      <c r="W10" s="2">
        <f t="shared" ref="W10:W26" si="7">((U10*V10)-(1-U10))*$H$5</f>
        <v>2.6953125</v>
      </c>
    </row>
    <row r="11" spans="1:23">
      <c r="A11">
        <v>46</v>
      </c>
      <c r="B11">
        <v>341</v>
      </c>
      <c r="C11">
        <f t="shared" si="0"/>
        <v>0.11886304909560723</v>
      </c>
      <c r="D11">
        <v>10</v>
      </c>
      <c r="E11" s="2">
        <f t="shared" si="1"/>
        <v>3.0749354005167948</v>
      </c>
      <c r="G11">
        <v>40</v>
      </c>
      <c r="H11">
        <v>301</v>
      </c>
      <c r="I11">
        <f t="shared" si="2"/>
        <v>0.11730205278592376</v>
      </c>
      <c r="J11">
        <v>10</v>
      </c>
      <c r="K11" s="2">
        <f t="shared" si="3"/>
        <v>2.9032258064516139</v>
      </c>
      <c r="M11">
        <v>35</v>
      </c>
      <c r="N11">
        <v>275</v>
      </c>
      <c r="O11">
        <f t="shared" si="4"/>
        <v>0.11290322580645161</v>
      </c>
      <c r="P11">
        <v>10</v>
      </c>
      <c r="Q11" s="2">
        <f t="shared" si="5"/>
        <v>2.4193548387096762</v>
      </c>
      <c r="R11" s="2"/>
      <c r="S11">
        <v>28</v>
      </c>
      <c r="T11">
        <v>228</v>
      </c>
      <c r="U11">
        <f t="shared" si="6"/>
        <v>0.109375</v>
      </c>
      <c r="V11">
        <v>10</v>
      </c>
      <c r="W11" s="2">
        <f t="shared" si="7"/>
        <v>2.03125</v>
      </c>
    </row>
    <row r="12" spans="1:23">
      <c r="A12">
        <v>51</v>
      </c>
      <c r="B12">
        <v>336</v>
      </c>
      <c r="C12">
        <f t="shared" si="0"/>
        <v>0.13178294573643412</v>
      </c>
      <c r="D12">
        <v>9</v>
      </c>
      <c r="E12" s="2">
        <f t="shared" si="1"/>
        <v>3.1782945736434121</v>
      </c>
      <c r="G12">
        <v>45</v>
      </c>
      <c r="H12">
        <v>296</v>
      </c>
      <c r="I12">
        <f t="shared" si="2"/>
        <v>0.13196480938416422</v>
      </c>
      <c r="J12">
        <v>9</v>
      </c>
      <c r="K12" s="2">
        <f t="shared" si="3"/>
        <v>3.1964809384164203</v>
      </c>
      <c r="M12">
        <v>40</v>
      </c>
      <c r="N12">
        <v>270</v>
      </c>
      <c r="O12">
        <f t="shared" si="4"/>
        <v>0.12903225806451613</v>
      </c>
      <c r="P12">
        <v>9</v>
      </c>
      <c r="Q12" s="2">
        <f t="shared" si="5"/>
        <v>2.9032258064516112</v>
      </c>
      <c r="R12" s="2"/>
      <c r="S12">
        <v>33</v>
      </c>
      <c r="T12">
        <v>223</v>
      </c>
      <c r="U12">
        <f t="shared" si="6"/>
        <v>0.12890625</v>
      </c>
      <c r="V12">
        <v>9</v>
      </c>
      <c r="W12" s="2">
        <f t="shared" si="7"/>
        <v>2.890625</v>
      </c>
    </row>
    <row r="13" spans="1:23">
      <c r="A13">
        <v>61</v>
      </c>
      <c r="B13">
        <v>326</v>
      </c>
      <c r="C13">
        <f t="shared" si="0"/>
        <v>0.15762273901808785</v>
      </c>
      <c r="D13">
        <v>8</v>
      </c>
      <c r="E13" s="2">
        <f t="shared" si="1"/>
        <v>4.1860465116279064</v>
      </c>
      <c r="G13">
        <v>55</v>
      </c>
      <c r="H13">
        <v>286</v>
      </c>
      <c r="I13">
        <f t="shared" si="2"/>
        <v>0.16129032258064516</v>
      </c>
      <c r="J13">
        <v>8</v>
      </c>
      <c r="K13" s="2">
        <f t="shared" si="3"/>
        <v>4.5161290322580641</v>
      </c>
      <c r="M13">
        <v>48</v>
      </c>
      <c r="N13">
        <v>262</v>
      </c>
      <c r="O13">
        <f t="shared" si="4"/>
        <v>0.15483870967741936</v>
      </c>
      <c r="P13">
        <v>8</v>
      </c>
      <c r="Q13" s="2">
        <f t="shared" si="5"/>
        <v>3.935483870967742</v>
      </c>
      <c r="R13" s="2"/>
      <c r="S13">
        <v>38</v>
      </c>
      <c r="T13">
        <v>218</v>
      </c>
      <c r="U13">
        <f t="shared" si="6"/>
        <v>0.1484375</v>
      </c>
      <c r="V13">
        <v>8</v>
      </c>
      <c r="W13" s="2">
        <f t="shared" si="7"/>
        <v>3.359375</v>
      </c>
    </row>
    <row r="14" spans="1:23">
      <c r="A14">
        <v>69</v>
      </c>
      <c r="B14">
        <v>318</v>
      </c>
      <c r="C14">
        <f t="shared" si="0"/>
        <v>0.17829457364341086</v>
      </c>
      <c r="D14">
        <v>7</v>
      </c>
      <c r="E14" s="2">
        <f t="shared" si="1"/>
        <v>4.2635658914728678</v>
      </c>
      <c r="G14">
        <v>62</v>
      </c>
      <c r="H14">
        <v>279</v>
      </c>
      <c r="I14">
        <f t="shared" si="2"/>
        <v>0.18181818181818182</v>
      </c>
      <c r="J14">
        <v>7</v>
      </c>
      <c r="K14" s="2">
        <f t="shared" si="3"/>
        <v>4.5454545454545459</v>
      </c>
      <c r="M14">
        <v>54</v>
      </c>
      <c r="N14">
        <v>256</v>
      </c>
      <c r="O14">
        <f t="shared" si="4"/>
        <v>0.17419354838709677</v>
      </c>
      <c r="P14">
        <v>7</v>
      </c>
      <c r="Q14" s="2">
        <f t="shared" si="5"/>
        <v>3.9354838709677411</v>
      </c>
      <c r="R14" s="2"/>
      <c r="S14">
        <v>44</v>
      </c>
      <c r="T14">
        <v>212</v>
      </c>
      <c r="U14">
        <f t="shared" si="6"/>
        <v>0.171875</v>
      </c>
      <c r="V14">
        <v>7</v>
      </c>
      <c r="W14" s="2">
        <f t="shared" si="7"/>
        <v>3.75</v>
      </c>
    </row>
    <row r="15" spans="1:23">
      <c r="A15">
        <v>83</v>
      </c>
      <c r="B15">
        <v>304</v>
      </c>
      <c r="C15">
        <f t="shared" si="0"/>
        <v>0.2144702842377261</v>
      </c>
      <c r="D15">
        <v>6.5</v>
      </c>
      <c r="E15" s="2">
        <f t="shared" si="1"/>
        <v>6.0852713178294584</v>
      </c>
      <c r="G15">
        <v>74</v>
      </c>
      <c r="H15">
        <v>267</v>
      </c>
      <c r="I15">
        <f t="shared" si="2"/>
        <v>0.21700879765395895</v>
      </c>
      <c r="J15">
        <v>6.5</v>
      </c>
      <c r="K15" s="2">
        <f t="shared" si="3"/>
        <v>6.2756598240469224</v>
      </c>
      <c r="M15">
        <v>65</v>
      </c>
      <c r="N15">
        <v>245</v>
      </c>
      <c r="O15">
        <f t="shared" si="4"/>
        <v>0.20967741935483872</v>
      </c>
      <c r="P15">
        <v>6.5</v>
      </c>
      <c r="Q15" s="2">
        <f t="shared" si="5"/>
        <v>5.7258064516129048</v>
      </c>
      <c r="R15" s="2"/>
      <c r="S15">
        <v>52</v>
      </c>
      <c r="T15">
        <v>204</v>
      </c>
      <c r="U15">
        <f t="shared" si="6"/>
        <v>0.203125</v>
      </c>
      <c r="V15">
        <v>6.5</v>
      </c>
      <c r="W15" s="2">
        <f t="shared" si="7"/>
        <v>5.234375</v>
      </c>
    </row>
    <row r="16" spans="1:23">
      <c r="A16">
        <v>94</v>
      </c>
      <c r="B16">
        <v>293</v>
      </c>
      <c r="C16">
        <f t="shared" si="0"/>
        <v>0.24289405684754523</v>
      </c>
      <c r="D16">
        <v>6</v>
      </c>
      <c r="E16" s="2">
        <f t="shared" si="1"/>
        <v>7.0025839793281648</v>
      </c>
      <c r="G16">
        <v>82</v>
      </c>
      <c r="H16">
        <v>259</v>
      </c>
      <c r="I16">
        <f t="shared" si="2"/>
        <v>0.2404692082111437</v>
      </c>
      <c r="J16">
        <v>6</v>
      </c>
      <c r="K16" s="2">
        <f t="shared" si="3"/>
        <v>6.8328445747800597</v>
      </c>
      <c r="M16">
        <v>72</v>
      </c>
      <c r="N16">
        <v>238</v>
      </c>
      <c r="O16">
        <f t="shared" si="4"/>
        <v>0.23225806451612904</v>
      </c>
      <c r="P16">
        <v>6</v>
      </c>
      <c r="Q16" s="2">
        <f t="shared" si="5"/>
        <v>6.2580645161290329</v>
      </c>
      <c r="R16" s="2"/>
      <c r="S16">
        <v>58</v>
      </c>
      <c r="T16">
        <v>198</v>
      </c>
      <c r="U16">
        <f t="shared" si="6"/>
        <v>0.2265625</v>
      </c>
      <c r="V16">
        <v>6</v>
      </c>
      <c r="W16" s="2">
        <f t="shared" si="7"/>
        <v>5.859375</v>
      </c>
    </row>
    <row r="17" spans="1:23">
      <c r="A17">
        <v>108</v>
      </c>
      <c r="B17">
        <v>279</v>
      </c>
      <c r="C17">
        <f t="shared" si="0"/>
        <v>0.27906976744186046</v>
      </c>
      <c r="D17">
        <v>5.5</v>
      </c>
      <c r="E17" s="2">
        <f t="shared" si="1"/>
        <v>8.1395348837209305</v>
      </c>
      <c r="G17">
        <v>95</v>
      </c>
      <c r="H17">
        <v>246</v>
      </c>
      <c r="I17">
        <f t="shared" si="2"/>
        <v>0.27859237536656889</v>
      </c>
      <c r="J17">
        <v>5.5</v>
      </c>
      <c r="K17" s="2">
        <f t="shared" si="3"/>
        <v>8.1085043988269785</v>
      </c>
      <c r="M17">
        <v>85</v>
      </c>
      <c r="N17">
        <v>225</v>
      </c>
      <c r="O17">
        <f t="shared" si="4"/>
        <v>0.27419354838709675</v>
      </c>
      <c r="P17">
        <v>5.5</v>
      </c>
      <c r="Q17" s="2">
        <f t="shared" si="5"/>
        <v>7.8225806451612883</v>
      </c>
      <c r="R17" s="2"/>
      <c r="S17">
        <v>68</v>
      </c>
      <c r="T17">
        <v>188</v>
      </c>
      <c r="U17">
        <f t="shared" si="6"/>
        <v>0.265625</v>
      </c>
      <c r="V17">
        <v>5.5</v>
      </c>
      <c r="W17" s="2">
        <f t="shared" si="7"/>
        <v>7.265625</v>
      </c>
    </row>
    <row r="18" spans="1:23">
      <c r="A18">
        <v>120</v>
      </c>
      <c r="B18">
        <v>267</v>
      </c>
      <c r="C18">
        <f t="shared" si="0"/>
        <v>0.31007751937984496</v>
      </c>
      <c r="D18">
        <v>5</v>
      </c>
      <c r="E18" s="2">
        <f t="shared" si="1"/>
        <v>8.6046511627906987</v>
      </c>
      <c r="G18">
        <v>108</v>
      </c>
      <c r="H18">
        <v>233</v>
      </c>
      <c r="I18">
        <f t="shared" si="2"/>
        <v>0.31671554252199413</v>
      </c>
      <c r="J18">
        <v>5</v>
      </c>
      <c r="K18" s="2">
        <f t="shared" si="3"/>
        <v>9.0029325513196472</v>
      </c>
      <c r="M18">
        <v>97</v>
      </c>
      <c r="N18">
        <v>213</v>
      </c>
      <c r="O18">
        <f t="shared" si="4"/>
        <v>0.31290322580645163</v>
      </c>
      <c r="P18">
        <v>5</v>
      </c>
      <c r="Q18" s="2">
        <f t="shared" si="5"/>
        <v>8.7741935483870996</v>
      </c>
      <c r="R18" s="2"/>
      <c r="S18">
        <v>77</v>
      </c>
      <c r="T18">
        <v>179</v>
      </c>
      <c r="U18">
        <f t="shared" si="6"/>
        <v>0.30078125</v>
      </c>
      <c r="V18">
        <v>5</v>
      </c>
      <c r="W18" s="2">
        <f t="shared" si="7"/>
        <v>8.046875</v>
      </c>
    </row>
    <row r="19" spans="1:23">
      <c r="A19">
        <v>128</v>
      </c>
      <c r="B19">
        <v>259</v>
      </c>
      <c r="C19">
        <f t="shared" si="0"/>
        <v>0.33074935400516797</v>
      </c>
      <c r="D19">
        <v>4.5</v>
      </c>
      <c r="E19" s="2">
        <f t="shared" si="1"/>
        <v>8.1912144702842387</v>
      </c>
      <c r="G19">
        <v>115</v>
      </c>
      <c r="H19">
        <v>226</v>
      </c>
      <c r="I19">
        <f t="shared" si="2"/>
        <v>0.33724340175953077</v>
      </c>
      <c r="J19">
        <v>4.5</v>
      </c>
      <c r="K19" s="2">
        <f t="shared" si="3"/>
        <v>8.5483870967741922</v>
      </c>
      <c r="M19">
        <v>104</v>
      </c>
      <c r="N19">
        <v>206</v>
      </c>
      <c r="O19">
        <f t="shared" si="4"/>
        <v>0.33548387096774196</v>
      </c>
      <c r="P19">
        <v>4.5</v>
      </c>
      <c r="Q19" s="2">
        <f t="shared" si="5"/>
        <v>8.4516129032258078</v>
      </c>
      <c r="R19" s="2"/>
      <c r="S19">
        <v>84</v>
      </c>
      <c r="T19">
        <v>172</v>
      </c>
      <c r="U19">
        <f t="shared" si="6"/>
        <v>0.328125</v>
      </c>
      <c r="V19">
        <v>4.5</v>
      </c>
      <c r="W19" s="2">
        <f t="shared" si="7"/>
        <v>8.046875</v>
      </c>
    </row>
    <row r="20" spans="1:23">
      <c r="A20">
        <v>141</v>
      </c>
      <c r="B20">
        <v>246</v>
      </c>
      <c r="C20">
        <f t="shared" si="0"/>
        <v>0.36434108527131781</v>
      </c>
      <c r="D20">
        <v>4</v>
      </c>
      <c r="E20" s="2">
        <f t="shared" si="1"/>
        <v>8.2170542635658901</v>
      </c>
      <c r="G20">
        <v>127</v>
      </c>
      <c r="H20">
        <v>214</v>
      </c>
      <c r="I20">
        <f t="shared" si="2"/>
        <v>0.37243401759530792</v>
      </c>
      <c r="J20">
        <v>4</v>
      </c>
      <c r="K20" s="2">
        <f t="shared" si="3"/>
        <v>8.6217008797653953</v>
      </c>
      <c r="M20">
        <v>113</v>
      </c>
      <c r="N20">
        <v>197</v>
      </c>
      <c r="O20">
        <f t="shared" si="4"/>
        <v>0.36451612903225805</v>
      </c>
      <c r="P20">
        <v>4</v>
      </c>
      <c r="Q20" s="2">
        <f t="shared" si="5"/>
        <v>8.2258064516129021</v>
      </c>
      <c r="R20" s="2"/>
      <c r="S20">
        <v>92</v>
      </c>
      <c r="T20">
        <v>164</v>
      </c>
      <c r="U20">
        <f t="shared" si="6"/>
        <v>0.359375</v>
      </c>
      <c r="V20">
        <v>4</v>
      </c>
      <c r="W20" s="2">
        <f t="shared" si="7"/>
        <v>7.96875</v>
      </c>
    </row>
    <row r="21" spans="1:23">
      <c r="A21">
        <v>160</v>
      </c>
      <c r="B21">
        <v>227</v>
      </c>
      <c r="C21">
        <f t="shared" si="0"/>
        <v>0.41343669250645992</v>
      </c>
      <c r="D21">
        <v>3.5</v>
      </c>
      <c r="E21" s="2">
        <f t="shared" si="1"/>
        <v>8.6046511627906952</v>
      </c>
      <c r="G21">
        <v>146</v>
      </c>
      <c r="H21">
        <v>195</v>
      </c>
      <c r="I21">
        <f t="shared" si="2"/>
        <v>0.42815249266862171</v>
      </c>
      <c r="J21">
        <v>3.5</v>
      </c>
      <c r="K21" s="2">
        <f t="shared" si="3"/>
        <v>9.2668621700879772</v>
      </c>
      <c r="M21">
        <v>131</v>
      </c>
      <c r="N21">
        <v>179</v>
      </c>
      <c r="O21">
        <f t="shared" si="4"/>
        <v>0.42258064516129035</v>
      </c>
      <c r="P21">
        <v>3.5</v>
      </c>
      <c r="Q21" s="2">
        <f t="shared" si="5"/>
        <v>9.0161290322580641</v>
      </c>
      <c r="R21" s="2"/>
      <c r="S21">
        <v>106</v>
      </c>
      <c r="T21">
        <v>150</v>
      </c>
      <c r="U21">
        <f t="shared" si="6"/>
        <v>0.4140625</v>
      </c>
      <c r="V21">
        <v>3.5</v>
      </c>
      <c r="W21" s="2">
        <f t="shared" si="7"/>
        <v>8.6328125</v>
      </c>
    </row>
    <row r="22" spans="1:23">
      <c r="A22" s="3">
        <v>183</v>
      </c>
      <c r="B22" s="3">
        <v>204</v>
      </c>
      <c r="C22" s="3">
        <f t="shared" si="0"/>
        <v>0.47286821705426357</v>
      </c>
      <c r="D22" s="3">
        <v>3</v>
      </c>
      <c r="E22" s="4">
        <f t="shared" si="1"/>
        <v>8.9147286821705425</v>
      </c>
      <c r="G22" s="3">
        <v>166</v>
      </c>
      <c r="H22" s="3">
        <v>175</v>
      </c>
      <c r="I22" s="3">
        <f t="shared" si="2"/>
        <v>0.48680351906158359</v>
      </c>
      <c r="J22" s="3">
        <v>3</v>
      </c>
      <c r="K22" s="4">
        <f t="shared" si="3"/>
        <v>9.4721407624633436</v>
      </c>
      <c r="M22" s="3">
        <v>150</v>
      </c>
      <c r="N22" s="3">
        <v>160</v>
      </c>
      <c r="O22" s="3">
        <f t="shared" si="4"/>
        <v>0.4838709677419355</v>
      </c>
      <c r="P22" s="3">
        <v>3</v>
      </c>
      <c r="Q22" s="4">
        <f t="shared" si="5"/>
        <v>9.3548387096774199</v>
      </c>
      <c r="R22" s="4"/>
      <c r="S22" s="3">
        <v>120</v>
      </c>
      <c r="T22" s="3">
        <v>136</v>
      </c>
      <c r="U22" s="3">
        <f t="shared" si="6"/>
        <v>0.46875</v>
      </c>
      <c r="V22" s="3">
        <v>3</v>
      </c>
      <c r="W22" s="4">
        <f t="shared" si="7"/>
        <v>8.75</v>
      </c>
    </row>
    <row r="23" spans="1:23">
      <c r="A23">
        <v>200</v>
      </c>
      <c r="B23">
        <v>187</v>
      </c>
      <c r="C23">
        <f t="shared" si="0"/>
        <v>0.51679586563307489</v>
      </c>
      <c r="D23">
        <v>2.5</v>
      </c>
      <c r="E23" s="2">
        <f t="shared" si="1"/>
        <v>8.0878552971576205</v>
      </c>
      <c r="G23">
        <v>183</v>
      </c>
      <c r="H23">
        <v>158</v>
      </c>
      <c r="I23">
        <f t="shared" si="2"/>
        <v>0.53665689149560114</v>
      </c>
      <c r="J23">
        <v>2.5</v>
      </c>
      <c r="K23" s="2">
        <f t="shared" si="3"/>
        <v>8.7829912023460395</v>
      </c>
      <c r="M23">
        <v>167</v>
      </c>
      <c r="N23">
        <v>143</v>
      </c>
      <c r="O23">
        <f t="shared" si="4"/>
        <v>0.53870967741935483</v>
      </c>
      <c r="P23">
        <v>2.5</v>
      </c>
      <c r="Q23" s="2">
        <f t="shared" si="5"/>
        <v>8.8548387096774182</v>
      </c>
      <c r="R23" s="2"/>
      <c r="S23">
        <v>136</v>
      </c>
      <c r="T23">
        <v>120</v>
      </c>
      <c r="U23">
        <f t="shared" si="6"/>
        <v>0.53125</v>
      </c>
      <c r="V23">
        <v>2.5</v>
      </c>
      <c r="W23" s="2">
        <f t="shared" si="7"/>
        <v>8.59375</v>
      </c>
    </row>
    <row r="24" spans="1:23">
      <c r="A24">
        <v>224</v>
      </c>
      <c r="B24">
        <v>163</v>
      </c>
      <c r="C24">
        <f t="shared" si="0"/>
        <v>0.57881136950904388</v>
      </c>
      <c r="D24">
        <v>2</v>
      </c>
      <c r="E24" s="2">
        <f t="shared" si="1"/>
        <v>7.3643410852713167</v>
      </c>
      <c r="G24">
        <v>203</v>
      </c>
      <c r="H24">
        <v>138</v>
      </c>
      <c r="I24">
        <f t="shared" si="2"/>
        <v>0.59530791788856308</v>
      </c>
      <c r="J24">
        <v>2</v>
      </c>
      <c r="K24" s="2">
        <f t="shared" si="3"/>
        <v>7.8592375366568925</v>
      </c>
      <c r="M24">
        <v>184</v>
      </c>
      <c r="N24">
        <v>126</v>
      </c>
      <c r="O24">
        <f t="shared" si="4"/>
        <v>0.59354838709677415</v>
      </c>
      <c r="P24">
        <v>2</v>
      </c>
      <c r="Q24" s="2">
        <f t="shared" si="5"/>
        <v>7.8064516129032242</v>
      </c>
      <c r="R24" s="2"/>
      <c r="S24">
        <v>150</v>
      </c>
      <c r="T24">
        <v>106</v>
      </c>
      <c r="U24">
        <f t="shared" si="6"/>
        <v>0.5859375</v>
      </c>
      <c r="V24">
        <v>2</v>
      </c>
      <c r="W24" s="2">
        <f t="shared" si="7"/>
        <v>7.578125</v>
      </c>
    </row>
    <row r="25" spans="1:23">
      <c r="A25">
        <v>262</v>
      </c>
      <c r="B25">
        <v>125</v>
      </c>
      <c r="C25">
        <f t="shared" si="0"/>
        <v>0.67700258397932822</v>
      </c>
      <c r="D25">
        <v>1.5</v>
      </c>
      <c r="E25" s="2">
        <f t="shared" si="1"/>
        <v>6.9250645994832052</v>
      </c>
      <c r="G25">
        <v>239</v>
      </c>
      <c r="H25">
        <v>102</v>
      </c>
      <c r="I25">
        <f t="shared" si="2"/>
        <v>0.70087976539589447</v>
      </c>
      <c r="J25">
        <v>1.5</v>
      </c>
      <c r="K25" s="2">
        <f t="shared" si="3"/>
        <v>7.5219941348973602</v>
      </c>
      <c r="M25">
        <v>215</v>
      </c>
      <c r="N25">
        <v>95</v>
      </c>
      <c r="O25">
        <f t="shared" si="4"/>
        <v>0.69354838709677424</v>
      </c>
      <c r="P25">
        <v>1.5</v>
      </c>
      <c r="Q25" s="2">
        <f t="shared" si="5"/>
        <v>7.3387096774193576</v>
      </c>
      <c r="R25" s="2"/>
      <c r="S25">
        <v>178</v>
      </c>
      <c r="T25">
        <v>78</v>
      </c>
      <c r="U25">
        <f t="shared" si="6"/>
        <v>0.6953125</v>
      </c>
      <c r="V25">
        <v>1.5</v>
      </c>
      <c r="W25" s="2">
        <f t="shared" si="7"/>
        <v>7.3828125</v>
      </c>
    </row>
    <row r="26" spans="1:23">
      <c r="A26">
        <v>292</v>
      </c>
      <c r="B26">
        <v>95</v>
      </c>
      <c r="C26">
        <f t="shared" si="0"/>
        <v>0.75452196382428938</v>
      </c>
      <c r="D26">
        <v>1</v>
      </c>
      <c r="E26" s="2">
        <f t="shared" si="1"/>
        <v>5.0904392764857871</v>
      </c>
      <c r="G26">
        <v>265</v>
      </c>
      <c r="H26">
        <v>76</v>
      </c>
      <c r="I26">
        <f t="shared" si="2"/>
        <v>0.77712609970674484</v>
      </c>
      <c r="J26">
        <v>1</v>
      </c>
      <c r="K26" s="2">
        <f t="shared" si="3"/>
        <v>5.5425219941348969</v>
      </c>
      <c r="M26">
        <v>242</v>
      </c>
      <c r="N26">
        <v>68</v>
      </c>
      <c r="O26">
        <f t="shared" si="4"/>
        <v>0.78064516129032258</v>
      </c>
      <c r="P26">
        <v>1</v>
      </c>
      <c r="Q26" s="2">
        <f t="shared" si="5"/>
        <v>5.612903225806452</v>
      </c>
      <c r="R26" s="2"/>
      <c r="S26">
        <v>199</v>
      </c>
      <c r="T26">
        <v>57</v>
      </c>
      <c r="U26">
        <f t="shared" si="6"/>
        <v>0.77734375</v>
      </c>
      <c r="V26">
        <v>1</v>
      </c>
      <c r="W26" s="2">
        <f t="shared" si="7"/>
        <v>5.546875</v>
      </c>
    </row>
    <row r="27" spans="1:23">
      <c r="K27" s="2"/>
      <c r="W27" s="2"/>
    </row>
    <row r="28" spans="1:23">
      <c r="A28" t="s">
        <v>19</v>
      </c>
      <c r="B28">
        <f>A26+B26</f>
        <v>387</v>
      </c>
      <c r="G28" t="s">
        <v>19</v>
      </c>
      <c r="H28">
        <f>G26+H26</f>
        <v>341</v>
      </c>
      <c r="M28" t="s">
        <v>19</v>
      </c>
      <c r="N28">
        <f>M26+N26</f>
        <v>310</v>
      </c>
      <c r="S28" t="s">
        <v>19</v>
      </c>
      <c r="T28">
        <f>S26+T26</f>
        <v>256</v>
      </c>
    </row>
  </sheetData>
  <mergeCells count="16">
    <mergeCell ref="A3:B3"/>
    <mergeCell ref="G3:H3"/>
    <mergeCell ref="M3:N3"/>
    <mergeCell ref="S3:T3"/>
    <mergeCell ref="A4:B4"/>
    <mergeCell ref="G4:H4"/>
    <mergeCell ref="M4:N4"/>
    <mergeCell ref="S4:T4"/>
    <mergeCell ref="S2:T2"/>
    <mergeCell ref="A1:B1"/>
    <mergeCell ref="G1:H1"/>
    <mergeCell ref="M1:N1"/>
    <mergeCell ref="S1:T1"/>
    <mergeCell ref="A2:B2"/>
    <mergeCell ref="G2:H2"/>
    <mergeCell ref="M2:N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A956-24D8-46EA-8E27-1BAB1C0634A4}">
  <dimension ref="A1:E31"/>
  <sheetViews>
    <sheetView zoomScale="90" zoomScaleNormal="90" workbookViewId="0">
      <selection activeCell="C31" sqref="C31"/>
    </sheetView>
  </sheetViews>
  <sheetFormatPr defaultRowHeight="15.75"/>
  <cols>
    <col min="5" max="5" width="10.7109375" customWidth="1"/>
  </cols>
  <sheetData>
    <row r="1" spans="1:5">
      <c r="A1" s="21" t="s">
        <v>18</v>
      </c>
      <c r="B1" s="21"/>
      <c r="C1" s="5">
        <v>20</v>
      </c>
    </row>
    <row r="2" spans="1:5">
      <c r="A2" s="21" t="s">
        <v>15</v>
      </c>
      <c r="B2" s="21"/>
      <c r="C2" s="5">
        <v>2</v>
      </c>
    </row>
    <row r="3" spans="1:5">
      <c r="A3" s="21" t="s">
        <v>14</v>
      </c>
      <c r="B3" s="21"/>
      <c r="C3" s="6">
        <v>2E-3</v>
      </c>
    </row>
    <row r="4" spans="1:5">
      <c r="A4" t="s">
        <v>0</v>
      </c>
      <c r="B4">
        <v>10</v>
      </c>
      <c r="D4" t="s">
        <v>11</v>
      </c>
      <c r="E4" s="1">
        <v>42744</v>
      </c>
    </row>
    <row r="5" spans="1:5">
      <c r="A5" t="s">
        <v>7</v>
      </c>
      <c r="B5" t="s">
        <v>10</v>
      </c>
      <c r="D5" t="s">
        <v>12</v>
      </c>
      <c r="E5" s="5">
        <v>50</v>
      </c>
    </row>
    <row r="6" spans="1:5">
      <c r="A6" t="s">
        <v>1</v>
      </c>
      <c r="B6" t="s">
        <v>2</v>
      </c>
      <c r="D6" t="s">
        <v>13</v>
      </c>
      <c r="E6" s="5">
        <v>320</v>
      </c>
    </row>
    <row r="8" spans="1:5">
      <c r="A8" t="s">
        <v>3</v>
      </c>
      <c r="B8" t="s">
        <v>4</v>
      </c>
      <c r="C8" t="s">
        <v>5</v>
      </c>
      <c r="D8" t="s">
        <v>6</v>
      </c>
      <c r="E8" t="s">
        <v>9</v>
      </c>
    </row>
    <row r="9" spans="1:5">
      <c r="A9">
        <v>52</v>
      </c>
      <c r="B9">
        <v>456</v>
      </c>
      <c r="C9">
        <f t="shared" ref="C9:C25" si="0">A9/(A9+B9)</f>
        <v>0.10236220472440945</v>
      </c>
      <c r="D9">
        <v>12</v>
      </c>
      <c r="E9" s="2">
        <f>((C9*D9)-(1-C9))*$B$4</f>
        <v>3.3070866141732291</v>
      </c>
    </row>
    <row r="10" spans="1:5">
      <c r="A10">
        <v>59</v>
      </c>
      <c r="B10">
        <v>449</v>
      </c>
      <c r="C10">
        <f t="shared" si="0"/>
        <v>0.11614173228346457</v>
      </c>
      <c r="D10">
        <v>10</v>
      </c>
      <c r="E10" s="2">
        <f t="shared" ref="E10:E25" si="1">((C10*D10)-(1-C10))*$B$4</f>
        <v>2.7755905511811019</v>
      </c>
    </row>
    <row r="11" spans="1:5">
      <c r="A11">
        <v>67</v>
      </c>
      <c r="B11">
        <v>441</v>
      </c>
      <c r="C11">
        <f t="shared" si="0"/>
        <v>0.13188976377952755</v>
      </c>
      <c r="D11">
        <v>9</v>
      </c>
      <c r="E11" s="2">
        <f t="shared" si="1"/>
        <v>3.1889763779527547</v>
      </c>
    </row>
    <row r="12" spans="1:5">
      <c r="A12">
        <v>80</v>
      </c>
      <c r="B12">
        <v>428</v>
      </c>
      <c r="C12">
        <f t="shared" si="0"/>
        <v>0.15748031496062992</v>
      </c>
      <c r="D12">
        <v>8</v>
      </c>
      <c r="E12" s="2">
        <f t="shared" si="1"/>
        <v>4.1732283464566926</v>
      </c>
    </row>
    <row r="13" spans="1:5">
      <c r="A13">
        <v>90</v>
      </c>
      <c r="B13">
        <v>418</v>
      </c>
      <c r="C13">
        <f t="shared" si="0"/>
        <v>0.17716535433070865</v>
      </c>
      <c r="D13">
        <v>7</v>
      </c>
      <c r="E13" s="2">
        <f t="shared" si="1"/>
        <v>4.1732283464566935</v>
      </c>
    </row>
    <row r="14" spans="1:5">
      <c r="A14">
        <v>103</v>
      </c>
      <c r="B14">
        <v>405</v>
      </c>
      <c r="C14">
        <f t="shared" si="0"/>
        <v>0.20275590551181102</v>
      </c>
      <c r="D14">
        <v>6.5</v>
      </c>
      <c r="E14" s="2">
        <f t="shared" si="1"/>
        <v>5.2066929133858277</v>
      </c>
    </row>
    <row r="15" spans="1:5">
      <c r="A15">
        <v>113</v>
      </c>
      <c r="B15">
        <v>395</v>
      </c>
      <c r="C15">
        <f t="shared" si="0"/>
        <v>0.22244094488188976</v>
      </c>
      <c r="D15">
        <v>6</v>
      </c>
      <c r="E15" s="2">
        <f t="shared" si="1"/>
        <v>5.5708661417322825</v>
      </c>
    </row>
    <row r="16" spans="1:5">
      <c r="A16">
        <v>131</v>
      </c>
      <c r="B16">
        <v>377</v>
      </c>
      <c r="C16">
        <f t="shared" si="0"/>
        <v>0.25787401574803148</v>
      </c>
      <c r="D16">
        <v>5.5</v>
      </c>
      <c r="E16" s="2">
        <f t="shared" si="1"/>
        <v>6.7618110236220463</v>
      </c>
    </row>
    <row r="17" spans="1:5">
      <c r="A17">
        <v>148</v>
      </c>
      <c r="B17">
        <v>360</v>
      </c>
      <c r="C17">
        <f t="shared" si="0"/>
        <v>0.29133858267716534</v>
      </c>
      <c r="D17">
        <v>5</v>
      </c>
      <c r="E17" s="2">
        <f t="shared" si="1"/>
        <v>7.4803149606299186</v>
      </c>
    </row>
    <row r="18" spans="1:5">
      <c r="A18">
        <v>160</v>
      </c>
      <c r="B18">
        <v>348</v>
      </c>
      <c r="C18">
        <f t="shared" si="0"/>
        <v>0.31496062992125984</v>
      </c>
      <c r="D18">
        <v>4.5</v>
      </c>
      <c r="E18" s="2">
        <f t="shared" si="1"/>
        <v>7.3228346456692908</v>
      </c>
    </row>
    <row r="19" spans="1:5">
      <c r="A19">
        <v>180</v>
      </c>
      <c r="B19">
        <v>328</v>
      </c>
      <c r="C19">
        <f t="shared" si="0"/>
        <v>0.3543307086614173</v>
      </c>
      <c r="D19">
        <v>4</v>
      </c>
      <c r="E19" s="2">
        <f t="shared" si="1"/>
        <v>7.7165354330708658</v>
      </c>
    </row>
    <row r="20" spans="1:5">
      <c r="A20">
        <v>204</v>
      </c>
      <c r="B20">
        <v>304</v>
      </c>
      <c r="C20">
        <f t="shared" si="0"/>
        <v>0.40157480314960631</v>
      </c>
      <c r="D20">
        <v>3.5</v>
      </c>
      <c r="E20" s="2">
        <f t="shared" si="1"/>
        <v>8.0708661417322816</v>
      </c>
    </row>
    <row r="21" spans="1:5">
      <c r="A21" s="3">
        <v>232</v>
      </c>
      <c r="B21" s="3">
        <v>276</v>
      </c>
      <c r="C21" s="3">
        <f t="shared" si="0"/>
        <v>0.45669291338582679</v>
      </c>
      <c r="D21" s="3">
        <v>3</v>
      </c>
      <c r="E21" s="2">
        <f t="shared" si="1"/>
        <v>8.2677165354330722</v>
      </c>
    </row>
    <row r="22" spans="1:5">
      <c r="A22">
        <v>250</v>
      </c>
      <c r="B22">
        <v>258</v>
      </c>
      <c r="C22">
        <f t="shared" si="0"/>
        <v>0.49212598425196852</v>
      </c>
      <c r="D22">
        <v>2.5</v>
      </c>
      <c r="E22" s="2">
        <f t="shared" si="1"/>
        <v>7.2244094488188981</v>
      </c>
    </row>
    <row r="23" spans="1:5">
      <c r="A23">
        <v>283</v>
      </c>
      <c r="B23">
        <v>225</v>
      </c>
      <c r="C23">
        <f t="shared" si="0"/>
        <v>0.55708661417322836</v>
      </c>
      <c r="D23">
        <v>2</v>
      </c>
      <c r="E23" s="2">
        <f t="shared" si="1"/>
        <v>6.7125984251968509</v>
      </c>
    </row>
    <row r="24" spans="1:5">
      <c r="A24">
        <v>327</v>
      </c>
      <c r="B24">
        <v>181</v>
      </c>
      <c r="C24">
        <f t="shared" si="0"/>
        <v>0.64370078740157477</v>
      </c>
      <c r="D24">
        <v>1.5</v>
      </c>
      <c r="E24" s="2">
        <f t="shared" si="1"/>
        <v>6.0925196850393695</v>
      </c>
    </row>
    <row r="25" spans="1:5">
      <c r="A25">
        <v>367</v>
      </c>
      <c r="B25">
        <v>141</v>
      </c>
      <c r="C25">
        <f t="shared" si="0"/>
        <v>0.72244094488188981</v>
      </c>
      <c r="D25">
        <v>1</v>
      </c>
      <c r="E25" s="2">
        <f t="shared" si="1"/>
        <v>4.4488188976377963</v>
      </c>
    </row>
    <row r="27" spans="1:5">
      <c r="A27" t="s">
        <v>19</v>
      </c>
      <c r="B27">
        <f>A25+B25</f>
        <v>508</v>
      </c>
    </row>
    <row r="31" spans="1:5">
      <c r="A31" s="3">
        <v>232</v>
      </c>
      <c r="B31" s="3">
        <v>230</v>
      </c>
      <c r="C31" s="3">
        <f>A31/(A31+B31)</f>
        <v>0.50216450216450215</v>
      </c>
      <c r="D31" s="3">
        <v>3</v>
      </c>
      <c r="E31" s="2">
        <f>((C31*D31)-(1-C31))*$B$4</f>
        <v>10.086580086580085</v>
      </c>
    </row>
  </sheetData>
  <mergeCells count="3">
    <mergeCell ref="A1:B1"/>
    <mergeCell ref="A2:B2"/>
    <mergeCell ref="A3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8245-16ED-4378-A566-8ED4513F3112}">
  <dimension ref="A1:Q7"/>
  <sheetViews>
    <sheetView zoomScale="90" zoomScaleNormal="90" workbookViewId="0">
      <selection activeCell="N7" sqref="N7"/>
    </sheetView>
  </sheetViews>
  <sheetFormatPr defaultRowHeight="15.75"/>
  <cols>
    <col min="1" max="2" width="16.7109375" bestFit="1" customWidth="1"/>
    <col min="3" max="3" width="8.140625" customWidth="1"/>
    <col min="4" max="4" width="9.42578125" customWidth="1"/>
    <col min="5" max="5" width="10.5703125" style="20" customWidth="1"/>
    <col min="6" max="6" width="10.42578125" style="20" customWidth="1"/>
    <col min="7" max="7" width="10.85546875" style="19" customWidth="1"/>
    <col min="8" max="8" width="11.85546875" style="16" customWidth="1"/>
    <col min="9" max="9" width="11" style="16" customWidth="1"/>
    <col min="10" max="10" width="11.5703125" style="16" customWidth="1"/>
    <col min="11" max="11" width="11.5703125" customWidth="1"/>
    <col min="12" max="14" width="10" style="13" customWidth="1"/>
    <col min="15" max="15" width="11.7109375" bestFit="1" customWidth="1"/>
    <col min="16" max="16" width="9.5703125" bestFit="1" customWidth="1"/>
    <col min="17" max="17" width="35.7109375" customWidth="1"/>
  </cols>
  <sheetData>
    <row r="1" spans="1:17" ht="38.25" customHeight="1">
      <c r="A1" s="11" t="s">
        <v>32</v>
      </c>
      <c r="B1" s="11" t="s">
        <v>33</v>
      </c>
      <c r="C1" s="11" t="s">
        <v>20</v>
      </c>
      <c r="D1" s="11" t="s">
        <v>22</v>
      </c>
      <c r="E1" s="18" t="s">
        <v>34</v>
      </c>
      <c r="F1" s="18" t="s">
        <v>35</v>
      </c>
      <c r="G1" s="19" t="s">
        <v>36</v>
      </c>
      <c r="H1" s="15" t="s">
        <v>37</v>
      </c>
      <c r="I1" s="15" t="s">
        <v>38</v>
      </c>
      <c r="J1" s="15" t="s">
        <v>39</v>
      </c>
      <c r="K1" s="11" t="s">
        <v>31</v>
      </c>
      <c r="L1" s="12" t="s">
        <v>41</v>
      </c>
      <c r="M1" s="12" t="s">
        <v>42</v>
      </c>
      <c r="N1" s="12"/>
      <c r="O1" s="11" t="s">
        <v>40</v>
      </c>
      <c r="P1" s="11" t="s">
        <v>27</v>
      </c>
      <c r="Q1" s="11" t="s">
        <v>24</v>
      </c>
    </row>
    <row r="2" spans="1:17">
      <c r="A2" s="8">
        <v>43645.137511574074</v>
      </c>
      <c r="B2" s="8">
        <v>43645.139305555553</v>
      </c>
      <c r="C2" s="8" t="s">
        <v>21</v>
      </c>
      <c r="D2" s="9">
        <v>3853</v>
      </c>
      <c r="E2" s="20">
        <v>12094</v>
      </c>
      <c r="F2" s="20">
        <v>12210.5</v>
      </c>
      <c r="G2" s="19">
        <f t="shared" ref="G2:G7" si="0">ABS(F2/E2-1)</f>
        <v>9.6328758061849928E-3</v>
      </c>
      <c r="H2" s="16">
        <v>12172.5</v>
      </c>
      <c r="I2" s="16">
        <v>12263.5</v>
      </c>
      <c r="J2" s="17">
        <f>IF(I2="","",ABS(I2/H2-1))</f>
        <v>7.475867734647812E-3</v>
      </c>
      <c r="K2" s="10"/>
      <c r="L2" s="14"/>
      <c r="M2" s="14"/>
      <c r="N2" s="14"/>
      <c r="O2" t="b">
        <v>0</v>
      </c>
    </row>
    <row r="3" spans="1:17">
      <c r="A3" s="8">
        <v>43647.327928240738</v>
      </c>
      <c r="B3" s="8">
        <v>43647.329814814817</v>
      </c>
      <c r="C3" t="s">
        <v>23</v>
      </c>
      <c r="D3">
        <v>2772</v>
      </c>
      <c r="E3" s="20">
        <v>10804.5</v>
      </c>
      <c r="F3" s="20">
        <v>10674.5</v>
      </c>
      <c r="G3" s="19">
        <f t="shared" si="0"/>
        <v>1.2032023693831273E-2</v>
      </c>
      <c r="H3" s="16">
        <v>10785.5</v>
      </c>
      <c r="I3" s="16">
        <v>10671.5</v>
      </c>
      <c r="J3" s="17">
        <f>IF(I3="","",ABS(I3/H3-1))</f>
        <v>1.0569746418803039E-2</v>
      </c>
      <c r="K3" s="10"/>
      <c r="L3" s="14"/>
      <c r="M3" s="14"/>
      <c r="N3" s="14"/>
      <c r="O3" t="b">
        <v>1</v>
      </c>
      <c r="P3">
        <v>1</v>
      </c>
      <c r="Q3" t="s">
        <v>28</v>
      </c>
    </row>
    <row r="4" spans="1:17">
      <c r="A4" s="8">
        <v>43648.81554398148</v>
      </c>
      <c r="B4" s="8">
        <v>43648.900300925925</v>
      </c>
      <c r="C4" t="s">
        <v>23</v>
      </c>
      <c r="D4">
        <v>10916</v>
      </c>
      <c r="E4" s="20">
        <v>9715</v>
      </c>
      <c r="F4" s="20">
        <v>9650</v>
      </c>
      <c r="G4" s="19">
        <f t="shared" si="0"/>
        <v>6.690684508491973E-3</v>
      </c>
      <c r="H4" s="16">
        <v>9705.5</v>
      </c>
      <c r="J4" s="17" t="str">
        <f>IF(I4="","",ABS(I4/H4-1))</f>
        <v/>
      </c>
      <c r="K4" s="10"/>
      <c r="L4" s="14"/>
      <c r="M4" s="14"/>
      <c r="N4" s="14"/>
      <c r="O4" t="b">
        <v>1</v>
      </c>
      <c r="P4">
        <v>0</v>
      </c>
      <c r="Q4" t="s">
        <v>25</v>
      </c>
    </row>
    <row r="5" spans="1:17">
      <c r="A5" s="8">
        <v>43649.585300925923</v>
      </c>
      <c r="C5" t="s">
        <v>26</v>
      </c>
      <c r="D5">
        <v>3125</v>
      </c>
      <c r="E5" s="20">
        <v>11450</v>
      </c>
      <c r="F5" s="20">
        <v>11580</v>
      </c>
      <c r="G5" s="19">
        <f t="shared" si="0"/>
        <v>1.1353711790393017E-2</v>
      </c>
      <c r="H5" s="16">
        <v>11435</v>
      </c>
      <c r="J5" s="17" t="str">
        <f>IF(I5="","",ABS(I5/H5-1))</f>
        <v/>
      </c>
      <c r="K5" s="10"/>
      <c r="L5" s="14"/>
      <c r="M5" s="14"/>
      <c r="N5" s="14"/>
      <c r="P5">
        <v>1</v>
      </c>
    </row>
    <row r="6" spans="1:17">
      <c r="A6" s="8">
        <v>43658.190358796295</v>
      </c>
      <c r="B6" s="8">
        <v>43658.199826388889</v>
      </c>
      <c r="C6" t="s">
        <v>29</v>
      </c>
      <c r="D6">
        <v>3791</v>
      </c>
      <c r="E6" s="20">
        <v>11050</v>
      </c>
      <c r="F6" s="20">
        <v>11030</v>
      </c>
      <c r="G6" s="19">
        <f t="shared" si="0"/>
        <v>1.8099547511312153E-3</v>
      </c>
      <c r="H6" s="16">
        <v>11170</v>
      </c>
      <c r="I6" s="16">
        <v>10960</v>
      </c>
      <c r="J6" s="17">
        <f>IF(I6="","",ABS(I6/H6-1))</f>
        <v>1.8800358102059045E-2</v>
      </c>
      <c r="K6" s="10"/>
      <c r="L6" s="14"/>
      <c r="M6" s="14"/>
      <c r="N6" s="14"/>
      <c r="O6" t="b">
        <v>0</v>
      </c>
      <c r="Q6" t="s">
        <v>30</v>
      </c>
    </row>
    <row r="7" spans="1:17">
      <c r="A7" s="8">
        <v>43658.201018518521</v>
      </c>
      <c r="B7" s="8"/>
      <c r="C7" t="s">
        <v>29</v>
      </c>
      <c r="D7">
        <v>1516</v>
      </c>
      <c r="E7" s="20">
        <v>11050</v>
      </c>
      <c r="F7" s="20">
        <v>10927.5</v>
      </c>
      <c r="G7" s="19">
        <f t="shared" si="0"/>
        <v>1.1085972850678694E-2</v>
      </c>
      <c r="H7" s="16">
        <v>11076.5</v>
      </c>
      <c r="K7">
        <v>11744</v>
      </c>
      <c r="L7" s="13">
        <v>11479.5</v>
      </c>
      <c r="M7" s="13">
        <v>11555</v>
      </c>
      <c r="N7" s="14">
        <f>((0.5*L7)+(0.5*M7))/H7-1</f>
        <v>3.9791450367895997E-2</v>
      </c>
      <c r="O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breakout_20</vt:lpstr>
      <vt:lpstr>asdf</vt:lpstr>
      <vt:lpstr>Sheet1</vt:lpstr>
      <vt:lpstr>real_trades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2019-05-07T07:50:30Z</dcterms:created>
  <dcterms:modified xsi:type="dcterms:W3CDTF">2019-07-21T07:07:56Z</dcterms:modified>
</cp:coreProperties>
</file>