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anto\Desktop\"/>
    </mc:Choice>
  </mc:AlternateContent>
  <xr:revisionPtr revIDLastSave="0" documentId="13_ncr:1_{95369324-1196-40D4-BAD1-F255BE80B6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zioni" sheetId="10" r:id="rId1"/>
    <sheet name="Esercizio stringhe" sheetId="11" r:id="rId2"/>
    <sheet name="Se" sheetId="15" r:id="rId3"/>
    <sheet name="Se2" sheetId="16" r:id="rId4"/>
    <sheet name="Percentuali" sheetId="1" r:id="rId5"/>
    <sheet name="Cerca" sheetId="12" r:id="rId6"/>
    <sheet name="Listino1" sheetId="13" r:id="rId7"/>
    <sheet name="Listino2" sheetId="14" r:id="rId8"/>
    <sheet name="Fatture" sheetId="2" r:id="rId9"/>
    <sheet name="Clienti" sheetId="3" r:id="rId10"/>
  </sheets>
  <definedNames>
    <definedName name="_xlnm._FilterDatabase" localSheetId="8" hidden="1">Fatture!$A$1:$K$301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5" l="1"/>
  <c r="B20" i="15"/>
  <c r="B19" i="15"/>
  <c r="B18" i="15"/>
  <c r="B17" i="15"/>
  <c r="B16" i="15"/>
  <c r="B15" i="15"/>
  <c r="B14" i="15"/>
  <c r="B13" i="15"/>
  <c r="B11" i="15"/>
  <c r="B10" i="15"/>
  <c r="B9" i="15"/>
  <c r="B8" i="15"/>
  <c r="B7" i="15"/>
  <c r="B6" i="15"/>
  <c r="B5" i="15"/>
  <c r="B4" i="15"/>
  <c r="B12" i="15"/>
  <c r="B3" i="15"/>
  <c r="B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tc={3808FFB2-F147-4BC6-96AD-5D86FB0C7210}</author>
    <author>tc={3A5430C6-C511-4CBE-952A-3CE405B825E3}</author>
    <author>tc={FF0A63F1-CC57-4CF6-B5DE-DE386989F0A3}</author>
    <author>tc={7A560977-E04E-4683-8BCF-C6F2536FFA5B}</author>
    <author>tc={AC454742-FEC8-4FC4-8E79-41856CA6E384}</author>
    <author>tc={AFCBB779-2246-49D2-AEA8-1779FD2BE63B}</author>
    <author>tc={F1965558-A9EC-437A-A4BA-01305FCC7960}</author>
    <author>tc={F8139871-CB6A-4260-928F-3892FE7CB919}</author>
    <author>tc={BAD0B31E-3F2C-4E50-BC89-CAF1E9D1CE48}</author>
    <author>tc={08A9C016-355A-425F-B099-76CFFE10D403}</author>
    <author>tc={31791917-CE1D-413B-869E-5B89D4CBC5B1}</author>
    <author>tc={57EDAA2E-7622-453C-A874-2B607BE08CCB}</author>
    <author>tc={49602D8F-BEBD-49BB-B5B8-55B349802886}</author>
  </authors>
  <commentList>
    <comment ref="I1" authorId="0" shapeId="0" xr:uid="{3808FFB2-F147-4BC6-96AD-5D86FB0C721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differenza tra colonna G e la colonna H</t>
      </text>
    </comment>
    <comment ref="J1" authorId="1" shapeId="0" xr:uid="{3A5430C6-C511-4CBE-952A-3CE405B825E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il mese della colonna D</t>
      </text>
    </comment>
    <comment ref="K1" authorId="2" shapeId="0" xr:uid="{FF0A63F1-CC57-4CF6-B5DE-DE386989F0A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l'anno della colonna D</t>
      </text>
    </comment>
    <comment ref="L1" authorId="3" shapeId="0" xr:uid="{7A560977-E04E-4683-8BCF-C6F2536FFA5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differenza tra la colonna I e la cella O12</t>
      </text>
    </comment>
    <comment ref="N1" authorId="4" shapeId="0" xr:uid="{AC454742-FEC8-4FC4-8E79-41856CA6E38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somma della colonna G</t>
      </text>
    </comment>
    <comment ref="N2" authorId="5" shapeId="0" xr:uid="{AFCBB779-2246-49D2-AEA8-1779FD2BE63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media della colonna G</t>
      </text>
    </comment>
    <comment ref="N3" authorId="6" shapeId="0" xr:uid="{F1965558-A9EC-437A-A4BA-01305FCC796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deviazione standard della colonna G</t>
      </text>
    </comment>
    <comment ref="N4" authorId="7" shapeId="0" xr:uid="{F8139871-CB6A-4260-928F-3892FE7CB91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il numero di righe con stato Ok nella colonna E</t>
      </text>
    </comment>
    <comment ref="N5" authorId="8" shapeId="0" xr:uid="{BAD0B31E-3F2C-4E50-BC89-CAF1E9D1CE4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il numero di righe con stato Ko nella colonna E</t>
      </text>
    </comment>
    <comment ref="N6" authorId="9" shapeId="0" xr:uid="{08A9C016-355A-425F-B099-76CFFE10D40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somma dei valori nella colonna G considerando soltanto le righe con stato Ok nella colonna E</t>
      </text>
    </comment>
    <comment ref="N7" authorId="10" shapeId="0" xr:uid="{31791917-CE1D-413B-869E-5B89D4CBC5B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somma dei valori nella colonna G considerando soltanto le righe con stato KO nella colonna E</t>
      </text>
    </comment>
    <comment ref="N8" authorId="11" shapeId="0" xr:uid="{57EDAA2E-7622-453C-A874-2B607BE08CC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il numero di righe dove la spesa nella colonna G è maggiore di 70</t>
      </text>
    </comment>
    <comment ref="N9" authorId="12" shapeId="0" xr:uid="{49602D8F-BEBD-49BB-B5B8-55B34980288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il numero di righe dove la spesa nella colonna G è minore uguale di 70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tc={7F608494-B6AB-48A4-8A72-2FF31F894360}</author>
    <author>tc={7654B98C-D294-4801-A749-5A63D7987F49}</author>
  </authors>
  <commentList>
    <comment ref="C1" authorId="0" shapeId="0" xr:uid="{7F608494-B6AB-48A4-8A72-2FF31F89436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la data di termine pagamento è minore della data odierna allora valorizzare la colonna con "scaduto", altrimenti "non scaduto"</t>
      </text>
    </comment>
    <comment ref="D1" authorId="1" shapeId="0" xr:uid="{7654B98C-D294-4801-A749-5A63D7987F4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la data di termine pagamento è minore della data odierna allora valorizzare la colonna con "scaduto", se uguale con "scade oggi", altrimenti con "non scaduto"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tc={F058724F-643E-45FB-B4ED-E5E007951A1C}</author>
  </authors>
  <commentList>
    <comment ref="D1" authorId="0" shapeId="0" xr:uid="{F058724F-643E-45FB-B4ED-E5E007951A1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Applicare alla colonna B lo sconto nella colonna C soltanto se siamo nel mese di dicembre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tc={7C34E95D-3418-4C64-A82F-E75A15CD963D}</author>
    <author>tc={30CD78BF-790A-4C07-AB97-DB42C2EFDA59}</author>
    <author>tc={33C1465A-60B1-44F9-B43C-B36D01568F1E}</author>
    <author>tc={E2D20D69-19C4-4569-857F-6C9B7AF73480}</author>
    <author>tc={D8F1165A-8E3A-490F-B56D-5A0E9621057C}</author>
    <author>tc={E91FEE18-C179-459B-A721-24360DC4D3B1}</author>
    <author>tc={2593DBF1-E5BE-4B66-81FF-F2194D1A80A8}</author>
  </authors>
  <commentList>
    <comment ref="O1" authorId="0" shapeId="0" xr:uid="{7C34E95D-3418-4C64-A82F-E75A15CD963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spesa totale della riga</t>
      </text>
    </comment>
    <comment ref="P1" authorId="1" shapeId="0" xr:uid="{30CD78BF-790A-4C07-AB97-DB42C2EFDA5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percentuale della spesa 1 sulla spesa totale</t>
      </text>
    </comment>
    <comment ref="Q1" authorId="2" shapeId="0" xr:uid="{33C1465A-60B1-44F9-B43C-B36D01568F1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percentuale della spesa 2 sulla spesa totale</t>
      </text>
    </comment>
    <comment ref="R1" authorId="3" shapeId="0" xr:uid="{E2D20D69-19C4-4569-857F-6C9B7AF7348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percentuale della spesa 3 sulla spesa totale</t>
      </text>
    </comment>
    <comment ref="V1" authorId="4" shapeId="0" xr:uid="{D8F1165A-8E3A-490F-B56D-5A0E9621057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lo scostamento percentuale (valore finale - valore iniziale) / valore iniziale</t>
      </text>
    </comment>
    <comment ref="W1" authorId="5" shapeId="0" xr:uid="{E91FEE18-C179-459B-A721-24360DC4D3B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Gestire il caso in cui il denominatore sia zero</t>
      </text>
    </comment>
    <comment ref="Z1" authorId="6" shapeId="0" xr:uid="{2593DBF1-E5BE-4B66-81FF-F2194D1A80A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il prezzo di partenza a partire dal prezzo con iva e dalla percentuale di iva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tc={93D9414B-60E4-4DA9-B257-F4B9E14C64EE}</author>
    <author>tc={0970DE59-D900-442D-B828-BDFD76401B75}</author>
  </authors>
  <commentList>
    <comment ref="I1" authorId="0" shapeId="0" xr:uid="{93D9414B-60E4-4DA9-B257-F4B9E14C64E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Verificare che i valori nella colonna H siano presenti nella Colonna A</t>
      </text>
    </comment>
    <comment ref="J1" authorId="1" shapeId="0" xr:uid="{0970DE59-D900-442D-B828-BDFD76401B7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Riportare il valore della colonna C per i Clienti della Colonna 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tc={47BC976E-5D9B-4AF0-A5D4-8AA947619CD2}</author>
    <author>tc={BA3D6F2B-12B8-431B-9965-59E732E55960}</author>
    <author>tc={D84EF838-6549-411E-8E62-4104DFBE0BF0}</author>
  </authors>
  <commentList>
    <comment ref="C1" authorId="0" shapeId="0" xr:uid="{47BC976E-5D9B-4AF0-A5D4-8AA947619CD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Riportare il prezzo del prodotto della colonna A presente nel listino 2</t>
      </text>
    </comment>
    <comment ref="D1" authorId="1" shapeId="0" xr:uid="{BA3D6F2B-12B8-431B-9965-59E732E5596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Verificare se i prezzi dei due listini sono uguali</t>
      </text>
    </comment>
    <comment ref="E1" authorId="2" shapeId="0" xr:uid="{D84EF838-6549-411E-8E62-4104DFBE0BF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differenza tra i prezzi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tc={57B5F9D0-129F-4882-88A4-0D6052834E41}</author>
    <author>tc={A0F80EEB-ABD6-4933-86B6-B4174AC96502}</author>
    <author>tc={CE275B87-59B4-4C57-9387-BE2022479D24}</author>
  </authors>
  <commentList>
    <comment ref="C1" authorId="0" shapeId="0" xr:uid="{57B5F9D0-129F-4882-88A4-0D6052834E4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Riportare il prezzo del prodotto della colonna A presente nel listino 1</t>
      </text>
    </comment>
    <comment ref="D1" authorId="1" shapeId="0" xr:uid="{A0F80EEB-ABD6-4933-86B6-B4174AC9650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Verificare se i prezzi dei due listini sono uguali</t>
      </text>
    </comment>
    <comment ref="E1" authorId="2" shapeId="0" xr:uid="{CE275B87-59B4-4C57-9387-BE2022479D2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differenza tra i prezzi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tc={4AF1D31F-D385-4969-A450-C02E8289F938}</author>
    <author>tc={33D29D02-62E7-42E7-A1A2-5618E92AAD62}</author>
    <author>tc={01012042-39A4-45F9-8B9F-FCBE241ED6A6}</author>
    <author>tc={7102DED8-3C48-4B25-A4E1-BA7A13C84EDE}</author>
  </authors>
  <commentList>
    <comment ref="H1" authorId="0" shapeId="0" xr:uid="{4AF1D31F-D385-4969-A450-C02E8289F93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Valorizzare la colonna con la regione del cliente</t>
      </text>
    </comment>
    <comment ref="I1" authorId="1" shapeId="0" xr:uid="{33D29D02-62E7-42E7-A1A2-5618E92AAD6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Valorizzare la colonna con la regione del cliente usando la formula cerca x</t>
      </text>
    </comment>
    <comment ref="J1" authorId="2" shapeId="0" xr:uid="{01012042-39A4-45F9-8B9F-FCBE241ED6A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Calcolare la differenza tra la data nella colonna F e quella nella colonna E</t>
      </text>
    </comment>
    <comment ref="K1" authorId="3" shapeId="0" xr:uid="{7102DED8-3C48-4B25-A4E1-BA7A13C84ED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il valore della colonna M è minore di 0 riportare "in anticipo", se è uguale a 0 riportare "ultimo giorno utile", se è maggiore di 0 riportare in ritardo, ma se è anche maggiore di 7 riportare "in extra ritardo"</t>
      </text>
    </comment>
  </commentList>
</comments>
</file>

<file path=xl/sharedStrings.xml><?xml version="1.0" encoding="utf-8"?>
<sst xmlns="http://schemas.openxmlformats.org/spreadsheetml/2006/main" count="281" uniqueCount="154">
  <si>
    <t>Spedizione</t>
  </si>
  <si>
    <t>Percentuale sconto</t>
  </si>
  <si>
    <t>Spesa 1</t>
  </si>
  <si>
    <t>Spesa 2</t>
  </si>
  <si>
    <t>Spesa 3</t>
  </si>
  <si>
    <t>Totale</t>
  </si>
  <si>
    <t>Percentuale 1</t>
  </si>
  <si>
    <t>Percentuale 2</t>
  </si>
  <si>
    <t>Percentuale 3</t>
  </si>
  <si>
    <t>Spesa iniziale</t>
  </si>
  <si>
    <t>Spesa Finale</t>
  </si>
  <si>
    <t>Prezzo Ivato</t>
  </si>
  <si>
    <t>Iva</t>
  </si>
  <si>
    <t>IdFattura</t>
  </si>
  <si>
    <t>IdCliente</t>
  </si>
  <si>
    <t>DataFattura</t>
  </si>
  <si>
    <t>DataTerminePagamento</t>
  </si>
  <si>
    <t>DataPagamento</t>
  </si>
  <si>
    <t>Importo</t>
  </si>
  <si>
    <t>IdCorriere</t>
  </si>
  <si>
    <t>Nome</t>
  </si>
  <si>
    <t>DataNascita</t>
  </si>
  <si>
    <t>Regione</t>
  </si>
  <si>
    <t>Nicola</t>
  </si>
  <si>
    <t>Lazio</t>
  </si>
  <si>
    <t>Giovanni</t>
  </si>
  <si>
    <t>Marco</t>
  </si>
  <si>
    <t>Giovanna</t>
  </si>
  <si>
    <t>Alice</t>
  </si>
  <si>
    <t>Sicilia</t>
  </si>
  <si>
    <t>Fabrizio</t>
  </si>
  <si>
    <t>Irene</t>
  </si>
  <si>
    <t>Maria</t>
  </si>
  <si>
    <t>Grazie</t>
  </si>
  <si>
    <t>Toscana</t>
  </si>
  <si>
    <t>Giuseppe</t>
  </si>
  <si>
    <t>Francesco</t>
  </si>
  <si>
    <t>Mike</t>
  </si>
  <si>
    <t>Scott</t>
  </si>
  <si>
    <t>Fabio</t>
  </si>
  <si>
    <t>Piemonte</t>
  </si>
  <si>
    <t>Franca</t>
  </si>
  <si>
    <t>Marina</t>
  </si>
  <si>
    <t>Cristina</t>
  </si>
  <si>
    <t>Lombardia</t>
  </si>
  <si>
    <t>Pino</t>
  </si>
  <si>
    <t>Vera</t>
  </si>
  <si>
    <t>Milo</t>
  </si>
  <si>
    <t>Frank</t>
  </si>
  <si>
    <t>Seth</t>
  </si>
  <si>
    <t>Puglia</t>
  </si>
  <si>
    <t>Nello</t>
  </si>
  <si>
    <t>Mino</t>
  </si>
  <si>
    <t>Molise</t>
  </si>
  <si>
    <t>Luigi</t>
  </si>
  <si>
    <t>Mario</t>
  </si>
  <si>
    <t>Spedizione Scontata</t>
  </si>
  <si>
    <t>Scosatemento Percentuale</t>
  </si>
  <si>
    <t>Prezzo Scontato</t>
  </si>
  <si>
    <t>ScosPerc2</t>
  </si>
  <si>
    <t>Regione del cliente</t>
  </si>
  <si>
    <t>Regione del cliente X</t>
  </si>
  <si>
    <t>DifferenzaPagamento</t>
  </si>
  <si>
    <t>Esito pagamento</t>
  </si>
  <si>
    <t>Spedizione scontata arrotondata</t>
  </si>
  <si>
    <t>NumeroCliente</t>
  </si>
  <si>
    <t>Cognome</t>
  </si>
  <si>
    <t>DataOrdine</t>
  </si>
  <si>
    <t>Stato</t>
  </si>
  <si>
    <t>RegioneResidenza</t>
  </si>
  <si>
    <t>Spesa</t>
  </si>
  <si>
    <t>Sconto</t>
  </si>
  <si>
    <t>Mese Ordine</t>
  </si>
  <si>
    <t>Anno Ordine</t>
  </si>
  <si>
    <t>Ulteriore sconto</t>
  </si>
  <si>
    <t>Totale Prezzo</t>
  </si>
  <si>
    <t>Iantomasi</t>
  </si>
  <si>
    <t>Ok</t>
  </si>
  <si>
    <t>Media Prezzo</t>
  </si>
  <si>
    <t>Rossi</t>
  </si>
  <si>
    <t>Deviazione standard</t>
  </si>
  <si>
    <t>Alberto</t>
  </si>
  <si>
    <t>Verdi</t>
  </si>
  <si>
    <t>ko</t>
  </si>
  <si>
    <t>Milano</t>
  </si>
  <si>
    <t>Numero Ok</t>
  </si>
  <si>
    <t xml:space="preserve">Giovanni </t>
  </si>
  <si>
    <t>Limone</t>
  </si>
  <si>
    <t>Campaia</t>
  </si>
  <si>
    <t>Numero Ko</t>
  </si>
  <si>
    <t>Angelo</t>
  </si>
  <si>
    <t>Somma Ok</t>
  </si>
  <si>
    <t>Marino</t>
  </si>
  <si>
    <t>Somma ko</t>
  </si>
  <si>
    <t>giacomo</t>
  </si>
  <si>
    <t>Guarino</t>
  </si>
  <si>
    <t>Giacomo</t>
  </si>
  <si>
    <t>Sacco</t>
  </si>
  <si>
    <t>Ko</t>
  </si>
  <si>
    <t>Botta</t>
  </si>
  <si>
    <t>Campania</t>
  </si>
  <si>
    <t>Parma</t>
  </si>
  <si>
    <t>nicola</t>
  </si>
  <si>
    <t>iantomasi</t>
  </si>
  <si>
    <t>Codice</t>
  </si>
  <si>
    <t>Sostituisci trattini con  punto</t>
  </si>
  <si>
    <t>Estrarre primi tre caratteri</t>
  </si>
  <si>
    <t>Estrarre ultimi tre caratteri</t>
  </si>
  <si>
    <t>Estrarre tre caratteri centrali</t>
  </si>
  <si>
    <t>232-cdc-432</t>
  </si>
  <si>
    <t>121-CFC-123</t>
  </si>
  <si>
    <t>982-CRP-123</t>
  </si>
  <si>
    <t>Ricomponi codice</t>
  </si>
  <si>
    <t>ClIente</t>
  </si>
  <si>
    <t>Cliente</t>
  </si>
  <si>
    <t>E' presente</t>
  </si>
  <si>
    <t>Valore 2017</t>
  </si>
  <si>
    <t>Cliente1</t>
  </si>
  <si>
    <t>Cliente2</t>
  </si>
  <si>
    <t>Cliente3</t>
  </si>
  <si>
    <t>Cliente11</t>
  </si>
  <si>
    <t>Cliente4</t>
  </si>
  <si>
    <t>Cliente5</t>
  </si>
  <si>
    <t>Cliente6</t>
  </si>
  <si>
    <t>Cliente7</t>
  </si>
  <si>
    <t>Cliente8</t>
  </si>
  <si>
    <t>Cliente9</t>
  </si>
  <si>
    <t>Cliente10</t>
  </si>
  <si>
    <t>Prodotto</t>
  </si>
  <si>
    <t>Prezzo</t>
  </si>
  <si>
    <t>Prezzo listino 2</t>
  </si>
  <si>
    <t>Sono uguali</t>
  </si>
  <si>
    <t>Differenza</t>
  </si>
  <si>
    <t>A</t>
  </si>
  <si>
    <t>B</t>
  </si>
  <si>
    <t>D</t>
  </si>
  <si>
    <t>Prezzo listino 1</t>
  </si>
  <si>
    <t>C</t>
  </si>
  <si>
    <t>Fattura</t>
  </si>
  <si>
    <t>Prezzo scontato da applicare solo a dicembre</t>
  </si>
  <si>
    <t>E</t>
  </si>
  <si>
    <t>F</t>
  </si>
  <si>
    <t>G</t>
  </si>
  <si>
    <t>I</t>
  </si>
  <si>
    <t>H</t>
  </si>
  <si>
    <t>L</t>
  </si>
  <si>
    <t>M</t>
  </si>
  <si>
    <t>N</t>
  </si>
  <si>
    <t>Numero spese &gt;70</t>
  </si>
  <si>
    <t>Numero spese &lt;=70</t>
  </si>
  <si>
    <t>Data termine pagamento</t>
  </si>
  <si>
    <t>Prezzo Senza Iva</t>
  </si>
  <si>
    <t>Test scadenza</t>
  </si>
  <si>
    <t>Test scadenza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</si>
</sst>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1" fontId="0" fillId="0" borderId="0" xfId="0" applyNumberFormat="1"/>
    <xf numFmtId="2" fontId="2" fillId="2" borderId="0" xfId="0" applyNumberFormat="1" applyFont="1" applyFill="1"/>
    <xf numFmtId="2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43" fontId="0" fillId="0" borderId="0" xfId="2" applyFont="1" applyFill="1"/>
    <xf numFmtId="43" fontId="0" fillId="0" borderId="0" xfId="0" applyNumberFormat="1"/>
    <xf numFmtId="9" fontId="0" fillId="0" borderId="1" xfId="1" applyFont="1" applyFill="1" applyBorder="1"/>
    <xf numFmtId="9" fontId="0" fillId="0" borderId="2" xfId="1" applyFont="1" applyFill="1" applyBorder="1"/>
    <xf numFmtId="9" fontId="0" fillId="0" borderId="0" xfId="1" applyFont="1" applyFill="1"/>
    <xf numFmtId="9" fontId="2" fillId="0" borderId="1" xfId="1" applyFont="1" applyFill="1" applyBorder="1"/>
    <xf numFmtId="10" fontId="0" fillId="0" borderId="0" xfId="1" applyNumberFormat="1" applyFont="1" applyFill="1"/>
    <xf numFmtId="10" fontId="2" fillId="0" borderId="0" xfId="1" applyNumberFormat="1" applyFont="1" applyFill="1"/>
    <xf numFmtId="10" fontId="2" fillId="0" borderId="0" xfId="0" applyNumberFormat="1" applyFont="1"/>
    <xf numFmtId="9" fontId="2" fillId="2" borderId="0" xfId="0" applyNumberFormat="1" applyFont="1" applyFill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Iantomasi" id="{285BDD24-D57E-4854-89DE-5A3EF1642D6B}" userId="c00efdef560067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1-03T09:52:26.05" personId="{285BDD24-D57E-4854-89DE-5A3EF1642D6B}" id="{3808FFB2-F147-4BC6-96AD-5D86FB0C7210}">
    <text>Calcolare la differenza tra colonna G e la colonna H</text>
  </threadedComment>
  <threadedComment ref="J1" dT="2023-01-03T09:53:09.65" personId="{285BDD24-D57E-4854-89DE-5A3EF1642D6B}" id="{3A5430C6-C511-4CBE-952A-3CE405B825E3}">
    <text>Calcolare il mese della colonna D</text>
  </threadedComment>
  <threadedComment ref="K1" dT="2023-01-03T09:53:43.40" personId="{285BDD24-D57E-4854-89DE-5A3EF1642D6B}" id="{FF0A63F1-CC57-4CF6-B5DE-DE386989F0A3}">
    <text>Calcolare l'anno della colonna D</text>
  </threadedComment>
  <threadedComment ref="L1" dT="2023-01-03T09:54:12.84" personId="{285BDD24-D57E-4854-89DE-5A3EF1642D6B}" id="{7A560977-E04E-4683-8BCF-C6F2536FFA5B}">
    <text>Calcolare la differenza tra la colonna I e la cella O12</text>
  </threadedComment>
  <threadedComment ref="N1" dT="2023-01-03T09:54:47.00" personId="{285BDD24-D57E-4854-89DE-5A3EF1642D6B}" id="{AC454742-FEC8-4FC4-8E79-41856CA6E384}">
    <text>Calcolare la somma della colonna G</text>
  </threadedComment>
  <threadedComment ref="N2" dT="2023-01-03T09:55:04.02" personId="{285BDD24-D57E-4854-89DE-5A3EF1642D6B}" id="{AFCBB779-2246-49D2-AEA8-1779FD2BE63B}">
    <text>Calcolare la media della colonna G</text>
  </threadedComment>
  <threadedComment ref="N3" dT="2023-01-03T09:55:19.80" personId="{285BDD24-D57E-4854-89DE-5A3EF1642D6B}" id="{F1965558-A9EC-437A-A4BA-01305FCC7960}">
    <text>Calcolare la deviazione standard della colonna G</text>
  </threadedComment>
  <threadedComment ref="N4" dT="2023-01-03T09:55:41.61" personId="{285BDD24-D57E-4854-89DE-5A3EF1642D6B}" id="{F8139871-CB6A-4260-928F-3892FE7CB919}">
    <text>Calcolare il numero di righe con stato Ok nella colonna E</text>
  </threadedComment>
  <threadedComment ref="N5" dT="2023-01-03T09:55:49.92" personId="{285BDD24-D57E-4854-89DE-5A3EF1642D6B}" id="{BAD0B31E-3F2C-4E50-BC89-CAF1E9D1CE48}">
    <text>Calcolare il numero di righe con stato Ko nella colonna E</text>
  </threadedComment>
  <threadedComment ref="N6" dT="2023-01-03T09:56:19.85" personId="{285BDD24-D57E-4854-89DE-5A3EF1642D6B}" id="{08A9C016-355A-425F-B099-76CFFE10D403}">
    <text>Calcolare la somma dei valori nella colonna G considerando soltanto le righe con stato Ok nella colonna E</text>
  </threadedComment>
  <threadedComment ref="N7" dT="2023-01-03T09:57:05.35" personId="{285BDD24-D57E-4854-89DE-5A3EF1642D6B}" id="{31791917-CE1D-413B-869E-5B89D4CBC5B1}">
    <text>Calcolare la somma dei valori nella colonna G considerando soltanto le righe con stato KO nella colonna E</text>
  </threadedComment>
  <threadedComment ref="N8" dT="2023-01-03T09:57:51.82" personId="{285BDD24-D57E-4854-89DE-5A3EF1642D6B}" id="{57EDAA2E-7622-453C-A874-2B607BE08CCB}">
    <text>Calcolare il numero di righe dove la spesa nella colonna G è maggiore di 70</text>
  </threadedComment>
  <threadedComment ref="N9" dT="2023-01-03T09:58:01.55" personId="{285BDD24-D57E-4854-89DE-5A3EF1642D6B}" id="{49602D8F-BEBD-49BB-B5B8-55B349802886}">
    <text>Calcolare il numero di righe dove la spesa nella colonna G è minore uguale di 70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1-03T09:59:07.04" personId="{285BDD24-D57E-4854-89DE-5A3EF1642D6B}" id="{7F608494-B6AB-48A4-8A72-2FF31F894360}">
    <text>Se la data di termine pagamento è minore della data odierna allora valorizzare la colonna con "scaduto", altrimenti "non scaduto"</text>
  </threadedComment>
  <threadedComment ref="D1" dT="2023-01-03T09:59:28.00" personId="{285BDD24-D57E-4854-89DE-5A3EF1642D6B}" id="{7654B98C-D294-4801-A749-5A63D7987F49}">
    <text>Se la data di termine pagamento è minore della data odierna allora valorizzare la colonna con "scaduto", se uguale con "scade oggi", altrimenti con "non scaduto"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1-03T10:00:25.46" personId="{285BDD24-D57E-4854-89DE-5A3EF1642D6B}" id="{F058724F-643E-45FB-B4ED-E5E007951A1C}">
    <text>Applicare alla colonna B lo sconto nella colonna C soltanto se siamo nel mese di dicembre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" dT="2023-01-03T10:01:42.13" personId="{285BDD24-D57E-4854-89DE-5A3EF1642D6B}" id="{7C34E95D-3418-4C64-A82F-E75A15CD963D}">
    <text>Calcolare la spesa totale della riga</text>
  </threadedComment>
  <threadedComment ref="P1" dT="2023-01-03T10:02:00.20" personId="{285BDD24-D57E-4854-89DE-5A3EF1642D6B}" id="{30CD78BF-790A-4C07-AB97-DB42C2EFDA59}">
    <text>Calcolare la percentuale della spesa 1 sulla spesa totale</text>
  </threadedComment>
  <threadedComment ref="Q1" dT="2023-01-03T10:02:07.63" personId="{285BDD24-D57E-4854-89DE-5A3EF1642D6B}" id="{33C1465A-60B1-44F9-B43C-B36D01568F1E}">
    <text>Calcolare la percentuale della spesa 2 sulla spesa totale</text>
  </threadedComment>
  <threadedComment ref="R1" dT="2023-01-03T10:02:15.71" personId="{285BDD24-D57E-4854-89DE-5A3EF1642D6B}" id="{E2D20D69-19C4-4569-857F-6C9B7AF73480}">
    <text>Calcolare la percentuale della spesa 3 sulla spesa totale</text>
  </threadedComment>
  <threadedComment ref="V1" dT="2023-01-03T10:02:39.13" personId="{285BDD24-D57E-4854-89DE-5A3EF1642D6B}" id="{D8F1165A-8E3A-490F-B56D-5A0E9621057C}">
    <text>Calcolare lo scostamento percentuale (valore finale - valore iniziale) / valore iniziale</text>
  </threadedComment>
  <threadedComment ref="W1" dT="2023-01-03T10:02:57.02" personId="{285BDD24-D57E-4854-89DE-5A3EF1642D6B}" id="{E91FEE18-C179-459B-A721-24360DC4D3B1}">
    <text>Gestire il caso in cui il denominatore sia zero</text>
  </threadedComment>
  <threadedComment ref="Z1" dT="2023-01-03T10:03:29.91" personId="{285BDD24-D57E-4854-89DE-5A3EF1642D6B}" id="{2593DBF1-E5BE-4B66-81FF-F2194D1A80A8}">
    <text>Calcolare il prezzo di partenza a partire dal prezzo con iva e dalla percentuale di iva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1" dT="2023-01-03T10:04:05.47" personId="{285BDD24-D57E-4854-89DE-5A3EF1642D6B}" id="{93D9414B-60E4-4DA9-B257-F4B9E14C64EE}">
    <text>Verificare che i valori nella colonna H siano presenti nella Colonna A</text>
  </threadedComment>
  <threadedComment ref="J1" dT="2023-01-03T10:04:33.08" personId="{285BDD24-D57E-4854-89DE-5A3EF1642D6B}" id="{0970DE59-D900-442D-B828-BDFD76401B75}">
    <text>Riportare il valore della colonna C per i Clienti della Colonna 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3-01-03T10:05:26.03" personId="{285BDD24-D57E-4854-89DE-5A3EF1642D6B}" id="{47BC976E-5D9B-4AF0-A5D4-8AA947619CD2}">
    <text>Riportare il prezzo del prodotto della colonna A presente nel listino 2</text>
  </threadedComment>
  <threadedComment ref="D1" dT="2023-01-03T10:05:42.71" personId="{285BDD24-D57E-4854-89DE-5A3EF1642D6B}" id="{BA3D6F2B-12B8-431B-9965-59E732E55960}">
    <text>Verificare se i prezzi dei due listini sono uguali</text>
  </threadedComment>
  <threadedComment ref="E1" dT="2023-01-03T10:05:50.52" personId="{285BDD24-D57E-4854-89DE-5A3EF1642D6B}" id="{D84EF838-6549-411E-8E62-4104DFBE0BF0}">
    <text>Calcolare la differenza tra i prezzi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3-01-03T10:06:07.75" personId="{285BDD24-D57E-4854-89DE-5A3EF1642D6B}" id="{57B5F9D0-129F-4882-88A4-0D6052834E41}">
    <text>Riportare il prezzo del prodotto della colonna A presente nel listino 1</text>
  </threadedComment>
  <threadedComment ref="D1" dT="2023-01-03T10:06:16.84" personId="{285BDD24-D57E-4854-89DE-5A3EF1642D6B}" id="{A0F80EEB-ABD6-4933-86B6-B4174AC96502}">
    <text>Verificare se i prezzi dei due listini sono uguali</text>
  </threadedComment>
  <threadedComment ref="E1" dT="2023-01-03T10:06:28.05" personId="{285BDD24-D57E-4854-89DE-5A3EF1642D6B}" id="{CE275B87-59B4-4C57-9387-BE2022479D24}">
    <text>Calcolare la differenza tra i prezzi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3-01-03T10:06:46.89" personId="{285BDD24-D57E-4854-89DE-5A3EF1642D6B}" id="{4AF1D31F-D385-4969-A450-C02E8289F938}">
    <text>Valorizzare la colonna con la regione del cliente</text>
  </threadedComment>
  <threadedComment ref="I1" dT="2023-01-03T10:07:12.71" personId="{285BDD24-D57E-4854-89DE-5A3EF1642D6B}" id="{33D29D02-62E7-42E7-A1A2-5618E92AAD62}">
    <text>Valorizzare la colonna con la regione del cliente usando la formula cerca x</text>
  </threadedComment>
  <threadedComment ref="J1" dT="2023-01-03T10:07:36.14" personId="{285BDD24-D57E-4854-89DE-5A3EF1642D6B}" id="{01012042-39A4-45F9-8B9F-FCBE241ED6A6}">
    <text>Calcolare la differenza tra la data nella colonna F e quella nella colonna E</text>
  </threadedComment>
  <threadedComment ref="K1" dT="2023-01-03T10:08:39.73" personId="{285BDD24-D57E-4854-89DE-5A3EF1642D6B}" id="{7102DED8-3C48-4B25-A4E1-BA7A13C84EDE}">
    <text>Se il valore della colonna M è minore di 0 riportare "in anticipo", se è uguale a 0 riportare "ultimo giorno utile", se è maggiore di 0 riportare in ritardo, ma se è anche maggiore di 7 riportare "in extra ritardo"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06D-A5BC-4895-921B-8A8BB07DC5D0}">
  <dimension ref="A1:Q21"/>
  <sheetViews>
    <sheetView tabSelected="1" workbookViewId="0"/>
  </sheetViews>
  <sheetFormatPr defaultRowHeight="14.4" x14ac:dyDescent="0.3"/>
  <cols>
    <col min="1" max="1" width="14.21875" bestFit="1" customWidth="1"/>
    <col min="2" max="2" width="9.21875" bestFit="1" customWidth="1"/>
    <col min="3" max="3" width="9.6640625" bestFit="1" customWidth="1"/>
    <col min="4" max="4" width="11.44140625" bestFit="1" customWidth="1"/>
    <col min="5" max="5" width="6.109375" bestFit="1" customWidth="1"/>
    <col min="6" max="6" width="17.109375" bestFit="1" customWidth="1"/>
    <col min="7" max="7" width="6.5546875" bestFit="1" customWidth="1"/>
    <col min="8" max="8" width="7.33203125" bestFit="1" customWidth="1"/>
    <col min="9" max="9" width="15.109375" style="2" bestFit="1" customWidth="1"/>
    <col min="10" max="11" width="12.33203125" style="9" bestFit="1" customWidth="1"/>
    <col min="12" max="12" width="15.109375" bestFit="1" customWidth="1"/>
    <col min="14" max="14" width="18.21875" bestFit="1" customWidth="1"/>
    <col min="15" max="15" width="12" style="2" bestFit="1" customWidth="1"/>
  </cols>
  <sheetData>
    <row r="1" spans="1:17" ht="15" customHeight="1" x14ac:dyDescent="0.3">
      <c r="A1" s="7" t="s">
        <v>65</v>
      </c>
      <c r="B1" s="7" t="s">
        <v>20</v>
      </c>
      <c r="C1" s="7" t="s">
        <v>66</v>
      </c>
      <c r="D1" s="12" t="s">
        <v>67</v>
      </c>
      <c r="E1" s="7" t="s">
        <v>68</v>
      </c>
      <c r="F1" s="7" t="s">
        <v>69</v>
      </c>
      <c r="G1" s="7" t="s">
        <v>70</v>
      </c>
      <c r="H1" s="7" t="s">
        <v>71</v>
      </c>
      <c r="I1" s="11" t="s">
        <v>58</v>
      </c>
      <c r="J1" s="13" t="s">
        <v>72</v>
      </c>
      <c r="K1" s="13" t="s">
        <v>73</v>
      </c>
      <c r="L1" s="8" t="s">
        <v>74</v>
      </c>
      <c r="N1" s="4" t="s">
        <v>75</v>
      </c>
      <c r="Q1" s="6"/>
    </row>
    <row r="2" spans="1:17" x14ac:dyDescent="0.3">
      <c r="A2">
        <v>1</v>
      </c>
      <c r="B2" t="s">
        <v>23</v>
      </c>
      <c r="C2" t="s">
        <v>76</v>
      </c>
      <c r="D2" s="6">
        <v>43025</v>
      </c>
      <c r="E2" s="6" t="s">
        <v>77</v>
      </c>
      <c r="F2" t="s">
        <v>40</v>
      </c>
      <c r="G2">
        <v>30.12</v>
      </c>
      <c r="H2" s="2">
        <v>3.91</v>
      </c>
      <c r="L2" s="2"/>
      <c r="N2" s="4" t="s">
        <v>78</v>
      </c>
      <c r="Q2" s="6"/>
    </row>
    <row r="3" spans="1:17" x14ac:dyDescent="0.3">
      <c r="A3">
        <v>2</v>
      </c>
      <c r="B3" t="s">
        <v>36</v>
      </c>
      <c r="C3" t="s">
        <v>79</v>
      </c>
      <c r="D3" s="6">
        <v>43451</v>
      </c>
      <c r="E3" s="6" t="s">
        <v>77</v>
      </c>
      <c r="F3" t="s">
        <v>53</v>
      </c>
      <c r="G3">
        <v>38.14</v>
      </c>
      <c r="H3" s="2">
        <v>2.11</v>
      </c>
      <c r="L3" s="2"/>
      <c r="N3" s="7" t="s">
        <v>80</v>
      </c>
      <c r="Q3" s="6"/>
    </row>
    <row r="4" spans="1:17" x14ac:dyDescent="0.3">
      <c r="A4">
        <v>3</v>
      </c>
      <c r="B4" t="s">
        <v>81</v>
      </c>
      <c r="C4" t="s">
        <v>82</v>
      </c>
      <c r="D4" s="6">
        <v>43468</v>
      </c>
      <c r="E4" s="6" t="s">
        <v>83</v>
      </c>
      <c r="F4" t="s">
        <v>84</v>
      </c>
      <c r="G4">
        <v>93.32</v>
      </c>
      <c r="H4" s="2">
        <v>2.13</v>
      </c>
      <c r="L4" s="2"/>
      <c r="N4" s="7" t="s">
        <v>85</v>
      </c>
      <c r="O4" s="9"/>
      <c r="Q4" s="6"/>
    </row>
    <row r="5" spans="1:17" x14ac:dyDescent="0.3">
      <c r="A5">
        <v>4</v>
      </c>
      <c r="B5" t="s">
        <v>86</v>
      </c>
      <c r="C5" t="s">
        <v>87</v>
      </c>
      <c r="D5" s="6">
        <v>42856</v>
      </c>
      <c r="E5" s="6" t="s">
        <v>83</v>
      </c>
      <c r="F5" t="s">
        <v>88</v>
      </c>
      <c r="G5">
        <v>22.32</v>
      </c>
      <c r="H5" s="2">
        <v>2.14</v>
      </c>
      <c r="L5" s="2"/>
      <c r="N5" s="7" t="s">
        <v>89</v>
      </c>
      <c r="O5" s="9"/>
      <c r="Q5" s="6"/>
    </row>
    <row r="6" spans="1:17" x14ac:dyDescent="0.3">
      <c r="A6">
        <v>5</v>
      </c>
      <c r="B6" t="s">
        <v>90</v>
      </c>
      <c r="C6" t="s">
        <v>82</v>
      </c>
      <c r="D6" s="6">
        <v>36526</v>
      </c>
      <c r="E6" s="6" t="s">
        <v>77</v>
      </c>
      <c r="F6" t="s">
        <v>50</v>
      </c>
      <c r="G6">
        <v>55.14</v>
      </c>
      <c r="H6" s="2">
        <v>3.91</v>
      </c>
      <c r="L6" s="2"/>
      <c r="N6" s="7" t="s">
        <v>91</v>
      </c>
      <c r="Q6" s="6"/>
    </row>
    <row r="7" spans="1:17" x14ac:dyDescent="0.3">
      <c r="A7">
        <v>6</v>
      </c>
      <c r="B7" t="s">
        <v>81</v>
      </c>
      <c r="C7" t="s">
        <v>92</v>
      </c>
      <c r="D7" s="6">
        <v>42769</v>
      </c>
      <c r="E7" s="6" t="s">
        <v>77</v>
      </c>
      <c r="F7" t="s">
        <v>44</v>
      </c>
      <c r="G7">
        <v>38.14</v>
      </c>
      <c r="H7" s="2">
        <v>3.91</v>
      </c>
      <c r="L7" s="2"/>
      <c r="N7" s="7" t="s">
        <v>93</v>
      </c>
      <c r="Q7" s="6"/>
    </row>
    <row r="8" spans="1:17" x14ac:dyDescent="0.3">
      <c r="A8">
        <v>7</v>
      </c>
      <c r="B8" t="s">
        <v>94</v>
      </c>
      <c r="C8" t="s">
        <v>95</v>
      </c>
      <c r="D8" s="6">
        <v>43564</v>
      </c>
      <c r="E8" s="6" t="s">
        <v>77</v>
      </c>
      <c r="F8" t="s">
        <v>44</v>
      </c>
      <c r="G8">
        <v>92.32</v>
      </c>
      <c r="H8" s="2">
        <v>3.91</v>
      </c>
      <c r="L8" s="2"/>
      <c r="N8" s="7" t="s">
        <v>148</v>
      </c>
      <c r="O8" s="9"/>
      <c r="Q8" s="6"/>
    </row>
    <row r="9" spans="1:17" x14ac:dyDescent="0.3">
      <c r="A9">
        <v>8</v>
      </c>
      <c r="B9" t="s">
        <v>96</v>
      </c>
      <c r="C9" t="s">
        <v>97</v>
      </c>
      <c r="D9" s="6">
        <v>42766</v>
      </c>
      <c r="E9" s="6" t="s">
        <v>98</v>
      </c>
      <c r="F9" t="s">
        <v>44</v>
      </c>
      <c r="G9">
        <v>22.32</v>
      </c>
      <c r="H9" s="2">
        <v>2.11</v>
      </c>
      <c r="L9" s="2"/>
      <c r="N9" s="7" t="s">
        <v>149</v>
      </c>
      <c r="O9" s="9"/>
      <c r="Q9" s="6"/>
    </row>
    <row r="10" spans="1:17" x14ac:dyDescent="0.3">
      <c r="A10">
        <v>9</v>
      </c>
      <c r="B10" t="s">
        <v>86</v>
      </c>
      <c r="C10" t="s">
        <v>99</v>
      </c>
      <c r="D10" s="6">
        <v>43930</v>
      </c>
      <c r="E10" s="6" t="s">
        <v>77</v>
      </c>
      <c r="F10" t="s">
        <v>100</v>
      </c>
      <c r="G10">
        <v>38.14</v>
      </c>
      <c r="H10" s="2">
        <v>2.13</v>
      </c>
      <c r="L10" s="2"/>
      <c r="N10" s="7"/>
      <c r="Q10" s="6"/>
    </row>
    <row r="11" spans="1:17" x14ac:dyDescent="0.3">
      <c r="A11">
        <v>10</v>
      </c>
      <c r="B11" t="s">
        <v>23</v>
      </c>
      <c r="C11" t="s">
        <v>87</v>
      </c>
      <c r="D11" s="6">
        <v>43832</v>
      </c>
      <c r="E11" s="6" t="s">
        <v>98</v>
      </c>
      <c r="F11" t="s">
        <v>40</v>
      </c>
      <c r="G11">
        <v>72.319999999999993</v>
      </c>
      <c r="H11" s="2">
        <v>2.14</v>
      </c>
      <c r="L11" s="2"/>
      <c r="N11" s="7"/>
      <c r="Q11" s="6"/>
    </row>
    <row r="12" spans="1:17" x14ac:dyDescent="0.3">
      <c r="A12">
        <v>11</v>
      </c>
      <c r="B12" t="s">
        <v>23</v>
      </c>
      <c r="C12" t="s">
        <v>95</v>
      </c>
      <c r="D12" s="6">
        <v>43025</v>
      </c>
      <c r="E12" s="6" t="s">
        <v>77</v>
      </c>
      <c r="F12" t="s">
        <v>100</v>
      </c>
      <c r="G12">
        <v>22.32</v>
      </c>
      <c r="H12" s="2">
        <v>3.91</v>
      </c>
      <c r="L12" s="2"/>
      <c r="N12" s="8" t="s">
        <v>74</v>
      </c>
      <c r="O12" s="10">
        <v>1.2</v>
      </c>
      <c r="Q12" s="6"/>
    </row>
    <row r="13" spans="1:17" x14ac:dyDescent="0.3">
      <c r="A13">
        <v>12</v>
      </c>
      <c r="B13" t="s">
        <v>36</v>
      </c>
      <c r="C13" t="s">
        <v>97</v>
      </c>
      <c r="D13" s="6">
        <v>43451</v>
      </c>
      <c r="E13" s="6" t="s">
        <v>77</v>
      </c>
      <c r="F13" t="s">
        <v>50</v>
      </c>
      <c r="G13">
        <v>38.14</v>
      </c>
      <c r="H13" s="2">
        <v>3.91</v>
      </c>
      <c r="L13" s="2"/>
      <c r="Q13" s="6"/>
    </row>
    <row r="14" spans="1:17" x14ac:dyDescent="0.3">
      <c r="A14">
        <v>13</v>
      </c>
      <c r="B14" t="s">
        <v>81</v>
      </c>
      <c r="C14" t="s">
        <v>99</v>
      </c>
      <c r="D14" s="6">
        <v>43468</v>
      </c>
      <c r="E14" s="6" t="s">
        <v>98</v>
      </c>
      <c r="F14" t="s">
        <v>44</v>
      </c>
      <c r="G14">
        <v>92.32</v>
      </c>
      <c r="H14" s="2">
        <v>2.11</v>
      </c>
      <c r="L14" s="2"/>
      <c r="Q14" s="6"/>
    </row>
    <row r="15" spans="1:17" x14ac:dyDescent="0.3">
      <c r="A15">
        <v>14</v>
      </c>
      <c r="B15" t="s">
        <v>86</v>
      </c>
      <c r="C15" t="s">
        <v>87</v>
      </c>
      <c r="D15" s="6">
        <v>42948</v>
      </c>
      <c r="E15" s="6" t="s">
        <v>77</v>
      </c>
      <c r="F15" t="s">
        <v>44</v>
      </c>
      <c r="G15">
        <v>21.32</v>
      </c>
      <c r="H15" s="2">
        <v>2.13</v>
      </c>
      <c r="L15" s="2"/>
    </row>
    <row r="16" spans="1:17" x14ac:dyDescent="0.3">
      <c r="A16">
        <v>15</v>
      </c>
      <c r="B16" t="s">
        <v>90</v>
      </c>
      <c r="C16" t="s">
        <v>76</v>
      </c>
      <c r="D16" s="6">
        <v>42773</v>
      </c>
      <c r="E16" s="6" t="s">
        <v>77</v>
      </c>
      <c r="F16" t="s">
        <v>44</v>
      </c>
      <c r="G16">
        <v>39.14</v>
      </c>
      <c r="H16" s="2">
        <v>2.14</v>
      </c>
      <c r="L16" s="2"/>
    </row>
    <row r="17" spans="1:12" x14ac:dyDescent="0.3">
      <c r="A17">
        <v>16</v>
      </c>
      <c r="B17" t="s">
        <v>81</v>
      </c>
      <c r="C17" t="s">
        <v>79</v>
      </c>
      <c r="D17" s="6">
        <v>43499</v>
      </c>
      <c r="E17" s="6" t="s">
        <v>77</v>
      </c>
      <c r="F17" t="s">
        <v>100</v>
      </c>
      <c r="G17">
        <v>92.32</v>
      </c>
      <c r="H17" s="2">
        <v>3.91</v>
      </c>
      <c r="L17" s="2"/>
    </row>
    <row r="18" spans="1:12" x14ac:dyDescent="0.3">
      <c r="A18">
        <v>17</v>
      </c>
      <c r="B18" t="s">
        <v>81</v>
      </c>
      <c r="C18" t="s">
        <v>82</v>
      </c>
      <c r="D18" s="6">
        <v>42743</v>
      </c>
      <c r="E18" s="6" t="s">
        <v>77</v>
      </c>
      <c r="F18" t="s">
        <v>101</v>
      </c>
      <c r="G18">
        <v>22.32</v>
      </c>
      <c r="H18" s="2">
        <v>3.91</v>
      </c>
      <c r="L18" s="2"/>
    </row>
    <row r="19" spans="1:12" x14ac:dyDescent="0.3">
      <c r="A19">
        <v>18</v>
      </c>
      <c r="B19" t="s">
        <v>102</v>
      </c>
      <c r="C19" t="s">
        <v>103</v>
      </c>
      <c r="D19" s="6">
        <v>42743</v>
      </c>
      <c r="E19" s="6" t="s">
        <v>77</v>
      </c>
      <c r="F19" t="s">
        <v>101</v>
      </c>
      <c r="G19">
        <v>100</v>
      </c>
      <c r="H19" s="2">
        <v>1.2</v>
      </c>
      <c r="L19" s="2"/>
    </row>
    <row r="20" spans="1:12" x14ac:dyDescent="0.3">
      <c r="D20" s="6"/>
    </row>
    <row r="21" spans="1:12" x14ac:dyDescent="0.3">
      <c r="D21" s="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350-E974-4C89-8EBF-0BBEC0749CB3}">
  <dimension ref="A1:D41"/>
  <sheetViews>
    <sheetView workbookViewId="0"/>
  </sheetViews>
  <sheetFormatPr defaultRowHeight="14.4" x14ac:dyDescent="0.3"/>
  <cols>
    <col min="1" max="1" width="8.44140625" bestFit="1" customWidth="1"/>
    <col min="2" max="2" width="9.21875" bestFit="1" customWidth="1"/>
    <col min="3" max="3" width="11" style="6" bestFit="1" customWidth="1"/>
    <col min="4" max="4" width="9.6640625" bestFit="1" customWidth="1"/>
  </cols>
  <sheetData>
    <row r="1" spans="1:4" s="4" customFormat="1" x14ac:dyDescent="0.3">
      <c r="A1" s="4" t="s">
        <v>14</v>
      </c>
      <c r="B1" s="4" t="s">
        <v>20</v>
      </c>
      <c r="C1" s="5" t="s">
        <v>21</v>
      </c>
      <c r="D1" s="4" t="s">
        <v>22</v>
      </c>
    </row>
    <row r="2" spans="1:4" x14ac:dyDescent="0.3">
      <c r="A2">
        <v>1</v>
      </c>
      <c r="B2" t="s">
        <v>23</v>
      </c>
      <c r="C2" s="6">
        <v>40179</v>
      </c>
      <c r="D2" t="s">
        <v>24</v>
      </c>
    </row>
    <row r="3" spans="1:4" x14ac:dyDescent="0.3">
      <c r="A3">
        <v>2</v>
      </c>
      <c r="B3" t="s">
        <v>25</v>
      </c>
      <c r="C3" s="6">
        <v>27820</v>
      </c>
      <c r="D3" t="s">
        <v>24</v>
      </c>
    </row>
    <row r="4" spans="1:4" x14ac:dyDescent="0.3">
      <c r="A4">
        <v>3</v>
      </c>
      <c r="B4" t="s">
        <v>26</v>
      </c>
      <c r="C4" s="6">
        <v>29312</v>
      </c>
      <c r="D4" t="s">
        <v>24</v>
      </c>
    </row>
    <row r="5" spans="1:4" x14ac:dyDescent="0.3">
      <c r="A5">
        <v>4</v>
      </c>
      <c r="B5" t="s">
        <v>27</v>
      </c>
      <c r="C5" s="6">
        <v>28246</v>
      </c>
      <c r="D5" t="s">
        <v>24</v>
      </c>
    </row>
    <row r="6" spans="1:4" x14ac:dyDescent="0.3">
      <c r="A6">
        <v>5</v>
      </c>
      <c r="B6" t="s">
        <v>28</v>
      </c>
      <c r="C6" s="6">
        <v>25355</v>
      </c>
      <c r="D6" t="s">
        <v>29</v>
      </c>
    </row>
    <row r="7" spans="1:4" x14ac:dyDescent="0.3">
      <c r="A7">
        <v>6</v>
      </c>
      <c r="B7" t="s">
        <v>30</v>
      </c>
      <c r="C7" s="6">
        <v>35247</v>
      </c>
      <c r="D7" t="s">
        <v>29</v>
      </c>
    </row>
    <row r="8" spans="1:4" x14ac:dyDescent="0.3">
      <c r="A8">
        <v>7</v>
      </c>
      <c r="B8" t="s">
        <v>31</v>
      </c>
      <c r="C8" s="6">
        <v>33086</v>
      </c>
      <c r="D8" t="s">
        <v>29</v>
      </c>
    </row>
    <row r="9" spans="1:4" x14ac:dyDescent="0.3">
      <c r="A9">
        <v>8</v>
      </c>
      <c r="B9" t="s">
        <v>32</v>
      </c>
      <c r="C9" s="6">
        <v>36404</v>
      </c>
      <c r="D9" t="s">
        <v>29</v>
      </c>
    </row>
    <row r="10" spans="1:4" x14ac:dyDescent="0.3">
      <c r="A10">
        <v>9</v>
      </c>
      <c r="B10" t="s">
        <v>33</v>
      </c>
      <c r="C10" s="6">
        <v>33147</v>
      </c>
      <c r="D10" t="s">
        <v>29</v>
      </c>
    </row>
    <row r="11" spans="1:4" x14ac:dyDescent="0.3">
      <c r="A11">
        <v>10</v>
      </c>
      <c r="B11" t="s">
        <v>25</v>
      </c>
      <c r="C11" s="6">
        <v>26238</v>
      </c>
      <c r="D11" t="s">
        <v>34</v>
      </c>
    </row>
    <row r="12" spans="1:4" x14ac:dyDescent="0.3">
      <c r="A12">
        <v>11</v>
      </c>
      <c r="B12" t="s">
        <v>32</v>
      </c>
      <c r="C12" s="6">
        <v>35400</v>
      </c>
      <c r="D12" t="s">
        <v>34</v>
      </c>
    </row>
    <row r="13" spans="1:4" x14ac:dyDescent="0.3">
      <c r="A13">
        <v>12</v>
      </c>
      <c r="B13" t="s">
        <v>35</v>
      </c>
      <c r="C13" s="6">
        <v>27760</v>
      </c>
      <c r="D13" t="s">
        <v>34</v>
      </c>
    </row>
    <row r="14" spans="1:4" x14ac:dyDescent="0.3">
      <c r="A14">
        <v>13</v>
      </c>
      <c r="B14" t="s">
        <v>36</v>
      </c>
      <c r="C14" s="6">
        <v>36192</v>
      </c>
      <c r="D14" t="s">
        <v>34</v>
      </c>
    </row>
    <row r="15" spans="1:4" x14ac:dyDescent="0.3">
      <c r="A15">
        <v>14</v>
      </c>
      <c r="B15" t="s">
        <v>37</v>
      </c>
      <c r="C15" s="6">
        <v>35125</v>
      </c>
      <c r="D15" t="s">
        <v>34</v>
      </c>
    </row>
    <row r="16" spans="1:4" x14ac:dyDescent="0.3">
      <c r="A16">
        <v>15</v>
      </c>
      <c r="B16" t="s">
        <v>25</v>
      </c>
      <c r="C16" s="6">
        <v>34425</v>
      </c>
      <c r="D16" t="s">
        <v>34</v>
      </c>
    </row>
    <row r="17" spans="1:4" x14ac:dyDescent="0.3">
      <c r="A17">
        <v>16</v>
      </c>
      <c r="B17" t="s">
        <v>38</v>
      </c>
      <c r="C17" s="6">
        <v>31168</v>
      </c>
      <c r="D17" t="s">
        <v>34</v>
      </c>
    </row>
    <row r="18" spans="1:4" x14ac:dyDescent="0.3">
      <c r="A18">
        <v>17</v>
      </c>
      <c r="B18" t="s">
        <v>23</v>
      </c>
      <c r="C18" s="6">
        <v>30103</v>
      </c>
      <c r="D18" t="s">
        <v>34</v>
      </c>
    </row>
    <row r="19" spans="1:4" x14ac:dyDescent="0.3">
      <c r="A19">
        <v>18</v>
      </c>
      <c r="B19" t="s">
        <v>39</v>
      </c>
      <c r="C19" s="6">
        <v>23559</v>
      </c>
      <c r="D19" t="s">
        <v>34</v>
      </c>
    </row>
    <row r="20" spans="1:4" x14ac:dyDescent="0.3">
      <c r="A20">
        <v>19</v>
      </c>
      <c r="B20" t="s">
        <v>30</v>
      </c>
      <c r="C20" s="6">
        <v>31990</v>
      </c>
      <c r="D20" t="s">
        <v>34</v>
      </c>
    </row>
    <row r="21" spans="1:4" x14ac:dyDescent="0.3">
      <c r="A21">
        <v>20</v>
      </c>
      <c r="B21" t="s">
        <v>25</v>
      </c>
      <c r="C21" s="6">
        <v>29830</v>
      </c>
      <c r="D21" t="s">
        <v>40</v>
      </c>
    </row>
    <row r="22" spans="1:4" x14ac:dyDescent="0.3">
      <c r="A22">
        <v>21</v>
      </c>
      <c r="B22" t="s">
        <v>36</v>
      </c>
      <c r="C22" s="6">
        <v>23285</v>
      </c>
      <c r="D22" t="s">
        <v>40</v>
      </c>
    </row>
    <row r="23" spans="1:4" x14ac:dyDescent="0.3">
      <c r="A23">
        <v>22</v>
      </c>
      <c r="B23" t="s">
        <v>41</v>
      </c>
      <c r="C23" s="6">
        <v>23316</v>
      </c>
      <c r="D23" t="s">
        <v>40</v>
      </c>
    </row>
    <row r="24" spans="1:4" x14ac:dyDescent="0.3">
      <c r="A24">
        <v>23</v>
      </c>
      <c r="B24" t="s">
        <v>32</v>
      </c>
      <c r="C24" s="6">
        <v>31747</v>
      </c>
      <c r="D24" t="s">
        <v>40</v>
      </c>
    </row>
    <row r="25" spans="1:4" x14ac:dyDescent="0.3">
      <c r="A25">
        <v>24</v>
      </c>
      <c r="B25" t="s">
        <v>42</v>
      </c>
      <c r="C25" s="6">
        <v>32874</v>
      </c>
      <c r="D25" t="s">
        <v>40</v>
      </c>
    </row>
    <row r="26" spans="1:4" x14ac:dyDescent="0.3">
      <c r="A26">
        <v>25</v>
      </c>
      <c r="B26" t="s">
        <v>43</v>
      </c>
      <c r="C26" s="6">
        <v>33270</v>
      </c>
      <c r="D26" t="s">
        <v>44</v>
      </c>
    </row>
    <row r="27" spans="1:4" x14ac:dyDescent="0.3">
      <c r="A27">
        <v>26</v>
      </c>
      <c r="B27" t="s">
        <v>45</v>
      </c>
      <c r="C27" s="6">
        <v>27089</v>
      </c>
      <c r="D27" t="s">
        <v>44</v>
      </c>
    </row>
    <row r="28" spans="1:4" x14ac:dyDescent="0.3">
      <c r="A28">
        <v>27</v>
      </c>
      <c r="B28" t="s">
        <v>46</v>
      </c>
      <c r="C28" s="6">
        <v>26755</v>
      </c>
      <c r="D28" t="s">
        <v>44</v>
      </c>
    </row>
    <row r="29" spans="1:4" x14ac:dyDescent="0.3">
      <c r="A29">
        <v>28</v>
      </c>
      <c r="B29" t="s">
        <v>47</v>
      </c>
      <c r="C29" s="6">
        <v>26785</v>
      </c>
      <c r="D29" t="s">
        <v>44</v>
      </c>
    </row>
    <row r="30" spans="1:4" x14ac:dyDescent="0.3">
      <c r="A30">
        <v>29</v>
      </c>
      <c r="B30" t="s">
        <v>48</v>
      </c>
      <c r="C30" s="6">
        <v>32295</v>
      </c>
      <c r="D30" t="s">
        <v>44</v>
      </c>
    </row>
    <row r="31" spans="1:4" x14ac:dyDescent="0.3">
      <c r="A31">
        <v>30</v>
      </c>
      <c r="B31" t="s">
        <v>49</v>
      </c>
      <c r="C31" s="6">
        <v>24654</v>
      </c>
      <c r="D31" t="s">
        <v>50</v>
      </c>
    </row>
    <row r="32" spans="1:4" x14ac:dyDescent="0.3">
      <c r="A32">
        <v>31</v>
      </c>
      <c r="B32" t="s">
        <v>25</v>
      </c>
      <c r="C32" s="6">
        <v>30895</v>
      </c>
      <c r="D32" t="s">
        <v>50</v>
      </c>
    </row>
    <row r="33" spans="1:4" x14ac:dyDescent="0.3">
      <c r="A33">
        <v>32</v>
      </c>
      <c r="B33" t="s">
        <v>32</v>
      </c>
      <c r="C33" s="6">
        <v>31291</v>
      </c>
      <c r="D33" t="s">
        <v>50</v>
      </c>
    </row>
    <row r="34" spans="1:4" x14ac:dyDescent="0.3">
      <c r="A34">
        <v>33</v>
      </c>
      <c r="B34" t="s">
        <v>51</v>
      </c>
      <c r="C34" s="6">
        <v>29129</v>
      </c>
      <c r="D34" t="s">
        <v>50</v>
      </c>
    </row>
    <row r="35" spans="1:4" x14ac:dyDescent="0.3">
      <c r="A35">
        <v>34</v>
      </c>
      <c r="B35" t="s">
        <v>52</v>
      </c>
      <c r="C35" s="6">
        <v>25873</v>
      </c>
      <c r="D35" t="s">
        <v>50</v>
      </c>
    </row>
    <row r="36" spans="1:4" x14ac:dyDescent="0.3">
      <c r="A36">
        <v>35</v>
      </c>
      <c r="B36" t="s">
        <v>25</v>
      </c>
      <c r="C36" s="6">
        <v>27364</v>
      </c>
      <c r="D36" t="s">
        <v>53</v>
      </c>
    </row>
    <row r="37" spans="1:4" x14ac:dyDescent="0.3">
      <c r="A37">
        <v>36</v>
      </c>
      <c r="B37" t="s">
        <v>32</v>
      </c>
      <c r="C37" s="6">
        <v>34335</v>
      </c>
      <c r="D37" t="s">
        <v>53</v>
      </c>
    </row>
    <row r="38" spans="1:4" x14ac:dyDescent="0.3">
      <c r="A38">
        <v>37</v>
      </c>
      <c r="B38" t="s">
        <v>54</v>
      </c>
      <c r="C38" s="6">
        <v>23774</v>
      </c>
      <c r="D38" t="s">
        <v>53</v>
      </c>
    </row>
    <row r="39" spans="1:4" x14ac:dyDescent="0.3">
      <c r="A39">
        <v>38</v>
      </c>
      <c r="B39" t="s">
        <v>55</v>
      </c>
      <c r="C39" s="6">
        <v>34394</v>
      </c>
      <c r="D39" t="s">
        <v>53</v>
      </c>
    </row>
    <row r="40" spans="1:4" x14ac:dyDescent="0.3">
      <c r="A40">
        <v>39</v>
      </c>
      <c r="B40" t="s">
        <v>32</v>
      </c>
      <c r="C40" s="6">
        <v>23468</v>
      </c>
      <c r="D40" t="s">
        <v>53</v>
      </c>
    </row>
    <row r="41" spans="1:4" x14ac:dyDescent="0.3">
      <c r="A41">
        <v>40</v>
      </c>
      <c r="B41" t="s">
        <v>25</v>
      </c>
      <c r="C41" s="6">
        <v>26420</v>
      </c>
      <c r="D4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C9F1-4C55-4448-ACB1-8C223ED6B17E}">
  <dimension ref="A1:F4"/>
  <sheetViews>
    <sheetView workbookViewId="0"/>
  </sheetViews>
  <sheetFormatPr defaultRowHeight="14.4" x14ac:dyDescent="0.3"/>
  <cols>
    <col min="1" max="1" width="11.5546875" bestFit="1" customWidth="1"/>
    <col min="2" max="2" width="25.44140625" bestFit="1" customWidth="1"/>
    <col min="3" max="3" width="22.77734375" bestFit="1" customWidth="1"/>
    <col min="4" max="4" width="23.21875" bestFit="1" customWidth="1"/>
    <col min="5" max="5" width="24.6640625" bestFit="1" customWidth="1"/>
    <col min="6" max="6" width="16" bestFit="1" customWidth="1"/>
  </cols>
  <sheetData>
    <row r="1" spans="1:6" x14ac:dyDescent="0.3">
      <c r="A1" s="7" t="s">
        <v>104</v>
      </c>
      <c r="B1" s="7" t="s">
        <v>105</v>
      </c>
      <c r="C1" s="7" t="s">
        <v>106</v>
      </c>
      <c r="D1" s="7" t="s">
        <v>107</v>
      </c>
      <c r="E1" s="7" t="s">
        <v>108</v>
      </c>
      <c r="F1" s="7" t="s">
        <v>112</v>
      </c>
    </row>
    <row r="2" spans="1:6" x14ac:dyDescent="0.3">
      <c r="A2" t="s">
        <v>109</v>
      </c>
    </row>
    <row r="3" spans="1:6" x14ac:dyDescent="0.3">
      <c r="A3" t="s">
        <v>110</v>
      </c>
    </row>
    <row r="4" spans="1:6" x14ac:dyDescent="0.3">
      <c r="A4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F094-D501-4BAF-A33D-C81D3FEFFF69}">
  <dimension ref="A1:G21"/>
  <sheetViews>
    <sheetView workbookViewId="0"/>
  </sheetViews>
  <sheetFormatPr defaultRowHeight="14.4" x14ac:dyDescent="0.3"/>
  <cols>
    <col min="2" max="2" width="22.33203125" bestFit="1" customWidth="1"/>
    <col min="3" max="3" width="12.5546875" bestFit="1" customWidth="1"/>
    <col min="4" max="4" width="14.109375" bestFit="1" customWidth="1"/>
    <col min="6" max="6" width="11.5546875" bestFit="1" customWidth="1"/>
    <col min="7" max="7" width="10.5546875" bestFit="1" customWidth="1"/>
  </cols>
  <sheetData>
    <row r="1" spans="1:7" x14ac:dyDescent="0.3">
      <c r="A1" s="7" t="s">
        <v>138</v>
      </c>
      <c r="B1" s="7" t="s">
        <v>150</v>
      </c>
      <c r="C1" s="12" t="s">
        <v>152</v>
      </c>
      <c r="D1" s="7" t="s">
        <v>153</v>
      </c>
      <c r="F1" s="7"/>
      <c r="G1" s="6"/>
    </row>
    <row r="2" spans="1:7" x14ac:dyDescent="0.3">
      <c r="A2">
        <v>1</v>
      </c>
      <c r="B2" s="6">
        <f ca="1">TODAY()-10</f>
        <v>45131</v>
      </c>
      <c r="F2">
        <v>10</v>
      </c>
    </row>
    <row r="3" spans="1:7" x14ac:dyDescent="0.3">
      <c r="A3">
        <v>2</v>
      </c>
      <c r="B3" s="6">
        <f ca="1">TODAY()-9</f>
        <v>45132</v>
      </c>
    </row>
    <row r="4" spans="1:7" x14ac:dyDescent="0.3">
      <c r="A4">
        <v>3</v>
      </c>
      <c r="B4" s="6">
        <f ca="1">TODAY()-8</f>
        <v>45133</v>
      </c>
    </row>
    <row r="5" spans="1:7" x14ac:dyDescent="0.3">
      <c r="A5">
        <v>4</v>
      </c>
      <c r="B5" s="6">
        <f ca="1">TODAY()-7</f>
        <v>45134</v>
      </c>
    </row>
    <row r="6" spans="1:7" x14ac:dyDescent="0.3">
      <c r="A6">
        <v>5</v>
      </c>
      <c r="B6" s="6">
        <f ca="1">TODAY()-6</f>
        <v>45135</v>
      </c>
    </row>
    <row r="7" spans="1:7" x14ac:dyDescent="0.3">
      <c r="A7">
        <v>6</v>
      </c>
      <c r="B7" s="6">
        <f ca="1">TODAY()-5</f>
        <v>45136</v>
      </c>
    </row>
    <row r="8" spans="1:7" x14ac:dyDescent="0.3">
      <c r="A8">
        <v>7</v>
      </c>
      <c r="B8" s="6">
        <f ca="1">TODAY()-4</f>
        <v>45137</v>
      </c>
    </row>
    <row r="9" spans="1:7" x14ac:dyDescent="0.3">
      <c r="A9">
        <v>8</v>
      </c>
      <c r="B9" s="6">
        <f ca="1">TODAY()-3</f>
        <v>45138</v>
      </c>
    </row>
    <row r="10" spans="1:7" x14ac:dyDescent="0.3">
      <c r="A10">
        <v>9</v>
      </c>
      <c r="B10" s="6">
        <f ca="1">TODAY()-2</f>
        <v>45139</v>
      </c>
    </row>
    <row r="11" spans="1:7" x14ac:dyDescent="0.3">
      <c r="A11">
        <v>10</v>
      </c>
      <c r="B11" s="6">
        <f ca="1">TODAY()-1</f>
        <v>45140</v>
      </c>
    </row>
    <row r="12" spans="1:7" x14ac:dyDescent="0.3">
      <c r="A12">
        <v>11</v>
      </c>
      <c r="B12" s="6">
        <f t="shared" ref="B12:B21" ca="1" si="0">TODAY()-10</f>
        <v>45131</v>
      </c>
    </row>
    <row r="13" spans="1:7" x14ac:dyDescent="0.3">
      <c r="A13">
        <v>12</v>
      </c>
      <c r="B13" s="6">
        <f ca="1">TODAY()</f>
        <v>45141</v>
      </c>
    </row>
    <row r="14" spans="1:7" x14ac:dyDescent="0.3">
      <c r="A14">
        <v>13</v>
      </c>
      <c r="B14" s="6">
        <f ca="1">TODAY()+1</f>
        <v>45142</v>
      </c>
    </row>
    <row r="15" spans="1:7" x14ac:dyDescent="0.3">
      <c r="A15">
        <v>14</v>
      </c>
      <c r="B15" s="6">
        <f ca="1">TODAY()+2</f>
        <v>45143</v>
      </c>
    </row>
    <row r="16" spans="1:7" x14ac:dyDescent="0.3">
      <c r="A16">
        <v>15</v>
      </c>
      <c r="B16" s="6">
        <f ca="1">TODAY()+3</f>
        <v>45144</v>
      </c>
    </row>
    <row r="17" spans="1:2" x14ac:dyDescent="0.3">
      <c r="A17">
        <v>16</v>
      </c>
      <c r="B17" s="6">
        <f ca="1">TODAY()+4</f>
        <v>45145</v>
      </c>
    </row>
    <row r="18" spans="1:2" x14ac:dyDescent="0.3">
      <c r="A18">
        <v>17</v>
      </c>
      <c r="B18" s="6">
        <f ca="1">TODAY()+5</f>
        <v>45146</v>
      </c>
    </row>
    <row r="19" spans="1:2" x14ac:dyDescent="0.3">
      <c r="A19">
        <v>18</v>
      </c>
      <c r="B19" s="6">
        <f ca="1">TODAY()+6</f>
        <v>45147</v>
      </c>
    </row>
    <row r="20" spans="1:2" x14ac:dyDescent="0.3">
      <c r="A20">
        <v>19</v>
      </c>
      <c r="B20" s="6">
        <f ca="1">TODAY()+7</f>
        <v>45148</v>
      </c>
    </row>
    <row r="21" spans="1:2" x14ac:dyDescent="0.3">
      <c r="A21">
        <v>20</v>
      </c>
      <c r="B21" s="6">
        <f ca="1">TODAY()+8</f>
        <v>45149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1ABB-0B35-4CE2-92B3-61DB8FAC223C}">
  <dimension ref="A1:D19"/>
  <sheetViews>
    <sheetView workbookViewId="0">
      <selection activeCell="D2" sqref="D2"/>
    </sheetView>
  </sheetViews>
  <sheetFormatPr defaultRowHeight="14.4" x14ac:dyDescent="0.3"/>
  <cols>
    <col min="1" max="1" width="10.5546875" bestFit="1" customWidth="1"/>
    <col min="4" max="4" width="39.33203125" bestFit="1" customWidth="1"/>
  </cols>
  <sheetData>
    <row r="1" spans="1:4" x14ac:dyDescent="0.3">
      <c r="A1" s="12" t="s">
        <v>67</v>
      </c>
      <c r="B1" s="7" t="s">
        <v>70</v>
      </c>
      <c r="C1" s="7" t="s">
        <v>71</v>
      </c>
      <c r="D1" s="7" t="s">
        <v>139</v>
      </c>
    </row>
    <row r="2" spans="1:4" x14ac:dyDescent="0.3">
      <c r="A2" s="6">
        <v>43025</v>
      </c>
      <c r="B2">
        <v>30.12</v>
      </c>
      <c r="C2" s="2">
        <v>3.91</v>
      </c>
    </row>
    <row r="3" spans="1:4" x14ac:dyDescent="0.3">
      <c r="A3" s="6">
        <v>43451</v>
      </c>
      <c r="B3">
        <v>38.14</v>
      </c>
      <c r="C3" s="2">
        <v>2.11</v>
      </c>
    </row>
    <row r="4" spans="1:4" x14ac:dyDescent="0.3">
      <c r="A4" s="6">
        <v>43468</v>
      </c>
      <c r="B4">
        <v>93.32</v>
      </c>
      <c r="C4" s="2">
        <v>2.13</v>
      </c>
    </row>
    <row r="5" spans="1:4" x14ac:dyDescent="0.3">
      <c r="A5" s="6">
        <v>43070</v>
      </c>
      <c r="B5">
        <v>22.32</v>
      </c>
      <c r="C5" s="2">
        <v>2.14</v>
      </c>
    </row>
    <row r="6" spans="1:4" x14ac:dyDescent="0.3">
      <c r="A6" s="6">
        <v>36526</v>
      </c>
      <c r="B6">
        <v>55.14</v>
      </c>
      <c r="C6" s="2">
        <v>3.91</v>
      </c>
    </row>
    <row r="7" spans="1:4" x14ac:dyDescent="0.3">
      <c r="A7" s="6">
        <v>42769</v>
      </c>
      <c r="B7">
        <v>38.14</v>
      </c>
      <c r="C7" s="2">
        <v>3.91</v>
      </c>
    </row>
    <row r="8" spans="1:4" x14ac:dyDescent="0.3">
      <c r="A8" s="6">
        <v>43564</v>
      </c>
      <c r="B8">
        <v>92.32</v>
      </c>
      <c r="C8" s="2">
        <v>3.91</v>
      </c>
    </row>
    <row r="9" spans="1:4" x14ac:dyDescent="0.3">
      <c r="A9" s="6">
        <v>42766</v>
      </c>
      <c r="B9">
        <v>22.32</v>
      </c>
      <c r="C9" s="2">
        <v>2.11</v>
      </c>
    </row>
    <row r="10" spans="1:4" x14ac:dyDescent="0.3">
      <c r="A10" s="6">
        <v>100</v>
      </c>
      <c r="B10">
        <v>38.14</v>
      </c>
      <c r="C10" s="2">
        <v>2.13</v>
      </c>
    </row>
    <row r="11" spans="1:4" x14ac:dyDescent="0.3">
      <c r="A11" s="6">
        <v>2</v>
      </c>
      <c r="B11">
        <v>72.319999999999993</v>
      </c>
      <c r="C11" s="2">
        <v>2.14</v>
      </c>
    </row>
    <row r="12" spans="1:4" x14ac:dyDescent="0.3">
      <c r="A12" s="6">
        <v>43025</v>
      </c>
      <c r="B12">
        <v>22.32</v>
      </c>
      <c r="C12" s="2">
        <v>3.91</v>
      </c>
    </row>
    <row r="13" spans="1:4" x14ac:dyDescent="0.3">
      <c r="A13" s="6">
        <v>43451</v>
      </c>
      <c r="B13">
        <v>38.14</v>
      </c>
      <c r="C13" s="2">
        <v>3.91</v>
      </c>
    </row>
    <row r="14" spans="1:4" x14ac:dyDescent="0.3">
      <c r="A14" s="6">
        <v>43468</v>
      </c>
      <c r="B14">
        <v>92.32</v>
      </c>
      <c r="C14" s="2">
        <v>2.11</v>
      </c>
    </row>
    <row r="15" spans="1:4" x14ac:dyDescent="0.3">
      <c r="A15" s="6">
        <v>42948</v>
      </c>
      <c r="B15">
        <v>21.32</v>
      </c>
      <c r="C15" s="2">
        <v>2.13</v>
      </c>
    </row>
    <row r="16" spans="1:4" x14ac:dyDescent="0.3">
      <c r="A16" s="6">
        <v>42773</v>
      </c>
      <c r="B16">
        <v>39.14</v>
      </c>
      <c r="C16" s="2">
        <v>2.14</v>
      </c>
    </row>
    <row r="17" spans="1:3" x14ac:dyDescent="0.3">
      <c r="A17" s="6">
        <v>43499</v>
      </c>
      <c r="B17">
        <v>92.32</v>
      </c>
      <c r="C17" s="2">
        <v>3.91</v>
      </c>
    </row>
    <row r="18" spans="1:3" x14ac:dyDescent="0.3">
      <c r="A18" s="6">
        <v>42743</v>
      </c>
      <c r="B18">
        <v>22.32</v>
      </c>
      <c r="C18" s="2">
        <v>3.91</v>
      </c>
    </row>
    <row r="19" spans="1:3" x14ac:dyDescent="0.3">
      <c r="A19" s="6">
        <v>42743</v>
      </c>
      <c r="B19">
        <v>100</v>
      </c>
      <c r="C19" s="2">
        <v>1.2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1"/>
  <sheetViews>
    <sheetView workbookViewId="0"/>
  </sheetViews>
  <sheetFormatPr defaultRowHeight="14.4" x14ac:dyDescent="0.3"/>
  <cols>
    <col min="1" max="1" width="11.21875" customWidth="1"/>
    <col min="2" max="2" width="17.33203125" bestFit="1" customWidth="1"/>
    <col min="3" max="3" width="17.5546875" style="2" bestFit="1" customWidth="1"/>
    <col min="4" max="4" width="28" bestFit="1" customWidth="1"/>
    <col min="5" max="5" width="21.109375" customWidth="1"/>
    <col min="6" max="6" width="11.21875" customWidth="1"/>
    <col min="7" max="7" width="17.33203125" style="21" bestFit="1" customWidth="1"/>
    <col min="8" max="8" width="18.21875" bestFit="1" customWidth="1"/>
    <col min="9" max="9" width="28.77734375" bestFit="1" customWidth="1"/>
    <col min="10" max="10" width="11.44140625" bestFit="1" customWidth="1"/>
    <col min="12" max="14" width="12.33203125" bestFit="1" customWidth="1"/>
    <col min="16" max="16" width="12.44140625" bestFit="1" customWidth="1"/>
    <col min="17" max="18" width="12.44140625" style="3" bestFit="1" customWidth="1"/>
    <col min="20" max="21" width="12.33203125" bestFit="1" customWidth="1"/>
    <col min="22" max="22" width="24.88671875" style="1" bestFit="1" customWidth="1"/>
    <col min="23" max="23" width="8.88671875" style="3"/>
    <col min="25" max="25" width="11.21875" bestFit="1" customWidth="1"/>
    <col min="26" max="26" width="14.88671875" bestFit="1" customWidth="1"/>
  </cols>
  <sheetData>
    <row r="1" spans="1:29" s="7" customFormat="1" x14ac:dyDescent="0.3">
      <c r="A1" s="14" t="s">
        <v>0</v>
      </c>
      <c r="B1" s="14" t="s">
        <v>1</v>
      </c>
      <c r="C1" s="11" t="s">
        <v>56</v>
      </c>
      <c r="D1" s="7" t="s">
        <v>64</v>
      </c>
      <c r="E1" s="2"/>
      <c r="F1" s="14" t="s">
        <v>0</v>
      </c>
      <c r="G1" s="22" t="s">
        <v>1</v>
      </c>
      <c r="H1" s="11" t="s">
        <v>56</v>
      </c>
      <c r="I1" s="7" t="s">
        <v>64</v>
      </c>
      <c r="J1" s="11"/>
      <c r="L1" s="14" t="s">
        <v>2</v>
      </c>
      <c r="M1" s="14" t="s">
        <v>3</v>
      </c>
      <c r="N1" s="14" t="s">
        <v>4</v>
      </c>
      <c r="O1" s="7" t="s">
        <v>5</v>
      </c>
      <c r="P1" s="7" t="s">
        <v>6</v>
      </c>
      <c r="Q1" s="24" t="s">
        <v>7</v>
      </c>
      <c r="R1" s="24" t="s">
        <v>8</v>
      </c>
      <c r="T1" s="14" t="s">
        <v>9</v>
      </c>
      <c r="U1" s="14" t="s">
        <v>10</v>
      </c>
      <c r="V1" s="25" t="s">
        <v>57</v>
      </c>
      <c r="W1" s="24" t="s">
        <v>59</v>
      </c>
      <c r="Y1" s="7" t="s">
        <v>11</v>
      </c>
      <c r="Z1" s="7" t="s">
        <v>151</v>
      </c>
      <c r="AB1" s="7" t="s">
        <v>12</v>
      </c>
      <c r="AC1" s="26">
        <v>0.22</v>
      </c>
    </row>
    <row r="2" spans="1:29" x14ac:dyDescent="0.3">
      <c r="A2" s="15">
        <v>10.199999999999999</v>
      </c>
      <c r="B2" s="15">
        <v>5</v>
      </c>
      <c r="C2" s="17"/>
      <c r="D2" s="18"/>
      <c r="F2" s="15">
        <v>10.199999999999999</v>
      </c>
      <c r="G2" s="19">
        <v>0.05</v>
      </c>
      <c r="I2" s="18"/>
      <c r="L2" s="15">
        <v>10.199999999999999</v>
      </c>
      <c r="M2" s="15">
        <v>5.5</v>
      </c>
      <c r="N2" s="15">
        <v>1</v>
      </c>
      <c r="P2" s="1"/>
      <c r="Q2" s="23"/>
      <c r="R2" s="23"/>
      <c r="T2" s="15">
        <v>10.199999999999999</v>
      </c>
      <c r="U2" s="15">
        <v>5.5</v>
      </c>
      <c r="W2" s="23"/>
      <c r="Y2" s="15">
        <v>10.199999999999999</v>
      </c>
      <c r="Z2" s="15"/>
    </row>
    <row r="3" spans="1:29" x14ac:dyDescent="0.3">
      <c r="A3" s="15">
        <v>10.3</v>
      </c>
      <c r="B3" s="15">
        <v>8</v>
      </c>
      <c r="D3" s="18"/>
      <c r="F3" s="15">
        <v>10.3</v>
      </c>
      <c r="G3" s="19">
        <v>0.08</v>
      </c>
      <c r="I3" s="18"/>
      <c r="L3" s="15">
        <v>10.3</v>
      </c>
      <c r="M3" s="15">
        <v>2.1</v>
      </c>
      <c r="N3" s="15">
        <v>10.3</v>
      </c>
      <c r="P3" s="1"/>
      <c r="Q3" s="23"/>
      <c r="R3" s="23"/>
      <c r="T3" s="15">
        <v>10.3</v>
      </c>
      <c r="U3" s="15">
        <v>2.1</v>
      </c>
      <c r="W3" s="23"/>
      <c r="Y3" s="15">
        <v>10.3</v>
      </c>
      <c r="Z3" s="15"/>
    </row>
    <row r="4" spans="1:29" x14ac:dyDescent="0.3">
      <c r="A4" s="15">
        <v>6.8</v>
      </c>
      <c r="B4" s="15">
        <v>5</v>
      </c>
      <c r="D4" s="18"/>
      <c r="F4" s="15">
        <v>6.8</v>
      </c>
      <c r="G4" s="19">
        <v>0.05</v>
      </c>
      <c r="I4" s="18"/>
      <c r="L4" s="15">
        <v>6.8</v>
      </c>
      <c r="M4" s="15">
        <v>9.3000000000000007</v>
      </c>
      <c r="N4" s="15">
        <v>9.4</v>
      </c>
      <c r="P4" s="1"/>
      <c r="Q4" s="23"/>
      <c r="R4" s="23"/>
      <c r="T4" s="15">
        <v>6.8</v>
      </c>
      <c r="U4" s="15">
        <v>9.3000000000000007</v>
      </c>
      <c r="W4" s="23"/>
      <c r="Y4" s="15">
        <v>6.8</v>
      </c>
      <c r="Z4" s="15"/>
    </row>
    <row r="5" spans="1:29" x14ac:dyDescent="0.3">
      <c r="A5" s="15">
        <v>5.0999999999999996</v>
      </c>
      <c r="B5" s="15">
        <v>8</v>
      </c>
      <c r="D5" s="18"/>
      <c r="F5" s="15">
        <v>5.0999999999999996</v>
      </c>
      <c r="G5" s="19">
        <v>0.08</v>
      </c>
      <c r="I5" s="18"/>
      <c r="L5" s="15">
        <v>5.0999999999999996</v>
      </c>
      <c r="M5" s="15">
        <v>3.7</v>
      </c>
      <c r="N5" s="15">
        <v>0.9</v>
      </c>
      <c r="P5" s="1"/>
      <c r="Q5" s="23"/>
      <c r="R5" s="23"/>
      <c r="T5" s="15">
        <v>5.0999999999999996</v>
      </c>
      <c r="U5" s="15">
        <v>3.7</v>
      </c>
      <c r="W5" s="23"/>
      <c r="Y5" s="15">
        <v>5.0999999999999996</v>
      </c>
      <c r="Z5" s="15"/>
    </row>
    <row r="6" spans="1:29" x14ac:dyDescent="0.3">
      <c r="A6" s="15">
        <v>2.2999999999999998</v>
      </c>
      <c r="B6" s="15">
        <v>2</v>
      </c>
      <c r="D6" s="18"/>
      <c r="F6" s="15">
        <v>2.2999999999999998</v>
      </c>
      <c r="G6" s="19">
        <v>0.02</v>
      </c>
      <c r="I6" s="18"/>
      <c r="L6" s="15">
        <v>2.2999999999999998</v>
      </c>
      <c r="M6" s="15">
        <v>2.5</v>
      </c>
      <c r="N6" s="15">
        <v>8.5</v>
      </c>
      <c r="P6" s="1"/>
      <c r="Q6" s="23"/>
      <c r="R6" s="23"/>
      <c r="T6" s="15">
        <v>2.2999999999999998</v>
      </c>
      <c r="U6" s="15">
        <v>2.5</v>
      </c>
      <c r="W6" s="23"/>
      <c r="Y6" s="15">
        <v>2.2999999999999998</v>
      </c>
      <c r="Z6" s="15"/>
    </row>
    <row r="7" spans="1:29" x14ac:dyDescent="0.3">
      <c r="A7" s="15">
        <v>8.5</v>
      </c>
      <c r="B7" s="15">
        <v>9</v>
      </c>
      <c r="D7" s="18"/>
      <c r="F7" s="15">
        <v>8.5</v>
      </c>
      <c r="G7" s="19">
        <v>0.09</v>
      </c>
      <c r="I7" s="18"/>
      <c r="L7" s="15">
        <v>8.5</v>
      </c>
      <c r="M7" s="15">
        <v>8.5</v>
      </c>
      <c r="N7" s="15">
        <v>2.5</v>
      </c>
      <c r="P7" s="1"/>
      <c r="Q7" s="23"/>
      <c r="R7" s="23"/>
      <c r="T7" s="15">
        <v>8.5</v>
      </c>
      <c r="U7" s="15">
        <v>8.5</v>
      </c>
      <c r="W7" s="23"/>
      <c r="Y7" s="15">
        <v>8.5</v>
      </c>
      <c r="Z7" s="15"/>
    </row>
    <row r="8" spans="1:29" x14ac:dyDescent="0.3">
      <c r="A8" s="15">
        <v>8.8000000000000007</v>
      </c>
      <c r="B8" s="15">
        <v>9</v>
      </c>
      <c r="D8" s="18"/>
      <c r="F8" s="15">
        <v>8.8000000000000007</v>
      </c>
      <c r="G8" s="19">
        <v>0.09</v>
      </c>
      <c r="I8" s="18"/>
      <c r="L8" s="15">
        <v>8.8000000000000007</v>
      </c>
      <c r="M8" s="15">
        <v>10.1</v>
      </c>
      <c r="N8" s="15">
        <v>2.7</v>
      </c>
      <c r="P8" s="1"/>
      <c r="Q8" s="23"/>
      <c r="R8" s="23"/>
      <c r="T8" s="15">
        <v>8.8000000000000007</v>
      </c>
      <c r="U8" s="15">
        <v>10.1</v>
      </c>
      <c r="W8" s="23"/>
      <c r="Y8" s="15">
        <v>8.8000000000000007</v>
      </c>
      <c r="Z8" s="15"/>
    </row>
    <row r="9" spans="1:29" x14ac:dyDescent="0.3">
      <c r="A9" s="15">
        <v>1.3</v>
      </c>
      <c r="B9" s="15">
        <v>0</v>
      </c>
      <c r="D9" s="18"/>
      <c r="F9" s="15">
        <v>1.3</v>
      </c>
      <c r="G9" s="19">
        <v>0</v>
      </c>
      <c r="I9" s="18"/>
      <c r="L9" s="15">
        <v>1.3</v>
      </c>
      <c r="M9" s="15">
        <v>10.1</v>
      </c>
      <c r="N9" s="15">
        <v>0.8</v>
      </c>
      <c r="P9" s="1"/>
      <c r="Q9" s="23"/>
      <c r="R9" s="23"/>
      <c r="T9" s="15">
        <v>1.3</v>
      </c>
      <c r="U9" s="15">
        <v>10.1</v>
      </c>
      <c r="W9" s="23"/>
      <c r="Y9" s="15">
        <v>1.3</v>
      </c>
      <c r="Z9" s="15"/>
    </row>
    <row r="10" spans="1:29" x14ac:dyDescent="0.3">
      <c r="A10" s="15">
        <v>5.7</v>
      </c>
      <c r="B10" s="15">
        <v>1</v>
      </c>
      <c r="D10" s="18"/>
      <c r="F10" s="15">
        <v>5.7</v>
      </c>
      <c r="G10" s="19">
        <v>0.01</v>
      </c>
      <c r="I10" s="18"/>
      <c r="L10" s="15">
        <v>5.7</v>
      </c>
      <c r="M10" s="15">
        <v>3.2</v>
      </c>
      <c r="N10" s="15">
        <v>5.3</v>
      </c>
      <c r="P10" s="1"/>
      <c r="Q10" s="23"/>
      <c r="R10" s="23"/>
      <c r="T10" s="15">
        <v>5.7</v>
      </c>
      <c r="U10" s="15">
        <v>3.2</v>
      </c>
      <c r="W10" s="23"/>
      <c r="Y10" s="15">
        <v>5.7</v>
      </c>
      <c r="Z10" s="15"/>
    </row>
    <row r="11" spans="1:29" x14ac:dyDescent="0.3">
      <c r="A11" s="15">
        <v>9.5</v>
      </c>
      <c r="B11" s="15">
        <v>6</v>
      </c>
      <c r="D11" s="18"/>
      <c r="F11" s="15">
        <v>9.5</v>
      </c>
      <c r="G11" s="19">
        <v>0.06</v>
      </c>
      <c r="I11" s="18"/>
      <c r="L11" s="15">
        <v>9.5</v>
      </c>
      <c r="M11" s="15">
        <v>4.5</v>
      </c>
      <c r="N11" s="15">
        <v>2</v>
      </c>
      <c r="P11" s="1"/>
      <c r="Q11" s="23"/>
      <c r="R11" s="23"/>
      <c r="T11" s="15">
        <v>9.5</v>
      </c>
      <c r="U11" s="15">
        <v>4.5</v>
      </c>
      <c r="W11" s="23"/>
      <c r="Y11" s="15">
        <v>9.5</v>
      </c>
      <c r="Z11" s="15"/>
    </row>
    <row r="12" spans="1:29" x14ac:dyDescent="0.3">
      <c r="A12" s="15">
        <v>2.7</v>
      </c>
      <c r="B12" s="15">
        <v>2</v>
      </c>
      <c r="D12" s="18"/>
      <c r="F12" s="15">
        <v>2.7</v>
      </c>
      <c r="G12" s="19">
        <v>0.02</v>
      </c>
      <c r="I12" s="18"/>
      <c r="L12" s="15">
        <v>2.7</v>
      </c>
      <c r="M12" s="15">
        <v>3.4</v>
      </c>
      <c r="N12" s="15">
        <v>8.6999999999999993</v>
      </c>
      <c r="P12" s="1"/>
      <c r="Q12" s="23"/>
      <c r="R12" s="23"/>
      <c r="T12" s="15">
        <v>2.7</v>
      </c>
      <c r="U12" s="15">
        <v>3.4</v>
      </c>
      <c r="W12" s="23"/>
      <c r="Y12" s="15">
        <v>2.7</v>
      </c>
      <c r="Z12" s="15"/>
    </row>
    <row r="13" spans="1:29" x14ac:dyDescent="0.3">
      <c r="A13" s="15">
        <v>10.8</v>
      </c>
      <c r="B13" s="15">
        <v>0</v>
      </c>
      <c r="D13" s="18"/>
      <c r="F13" s="15">
        <v>10.8</v>
      </c>
      <c r="G13" s="19">
        <v>0</v>
      </c>
      <c r="I13" s="18"/>
      <c r="L13" s="15">
        <v>10.8</v>
      </c>
      <c r="M13" s="15">
        <v>5.5</v>
      </c>
      <c r="N13" s="15">
        <v>6.2</v>
      </c>
      <c r="P13" s="1"/>
      <c r="Q13" s="23"/>
      <c r="R13" s="23"/>
      <c r="T13" s="15">
        <v>10.8</v>
      </c>
      <c r="U13" s="15">
        <v>5.5</v>
      </c>
      <c r="W13" s="23"/>
      <c r="Y13" s="15">
        <v>10.8</v>
      </c>
      <c r="Z13" s="15"/>
    </row>
    <row r="14" spans="1:29" x14ac:dyDescent="0.3">
      <c r="A14" s="15">
        <v>3</v>
      </c>
      <c r="B14" s="15">
        <v>8</v>
      </c>
      <c r="D14" s="18"/>
      <c r="F14" s="15">
        <v>3</v>
      </c>
      <c r="G14" s="19">
        <v>0.08</v>
      </c>
      <c r="I14" s="18"/>
      <c r="L14" s="15">
        <v>3</v>
      </c>
      <c r="M14" s="15">
        <v>2.7</v>
      </c>
      <c r="N14" s="15">
        <v>3.8</v>
      </c>
      <c r="P14" s="1"/>
      <c r="Q14" s="23"/>
      <c r="R14" s="23"/>
      <c r="T14" s="15">
        <v>3</v>
      </c>
      <c r="U14" s="15">
        <v>2.7</v>
      </c>
      <c r="W14" s="23"/>
      <c r="Y14" s="15">
        <v>3</v>
      </c>
      <c r="Z14" s="15"/>
    </row>
    <row r="15" spans="1:29" x14ac:dyDescent="0.3">
      <c r="A15" s="15">
        <v>7.1</v>
      </c>
      <c r="B15" s="15">
        <v>0</v>
      </c>
      <c r="D15" s="18"/>
      <c r="F15" s="15">
        <v>7.1</v>
      </c>
      <c r="G15" s="19">
        <v>0</v>
      </c>
      <c r="I15" s="18"/>
      <c r="L15" s="15">
        <v>7.1</v>
      </c>
      <c r="M15" s="15">
        <v>10.199999999999999</v>
      </c>
      <c r="N15" s="15">
        <v>5.6</v>
      </c>
      <c r="P15" s="1"/>
      <c r="Q15" s="23"/>
      <c r="R15" s="23"/>
      <c r="T15" s="15">
        <v>7.1</v>
      </c>
      <c r="U15" s="15">
        <v>10.199999999999999</v>
      </c>
      <c r="W15" s="23"/>
      <c r="Y15" s="15">
        <v>7.1</v>
      </c>
      <c r="Z15" s="15"/>
    </row>
    <row r="16" spans="1:29" x14ac:dyDescent="0.3">
      <c r="A16" s="15">
        <v>6.1</v>
      </c>
      <c r="B16" s="15">
        <v>5</v>
      </c>
      <c r="D16" s="18"/>
      <c r="F16" s="15">
        <v>6.1</v>
      </c>
      <c r="G16" s="19">
        <v>0.05</v>
      </c>
      <c r="I16" s="18"/>
      <c r="L16" s="15">
        <v>6.1</v>
      </c>
      <c r="M16" s="15">
        <v>5.6</v>
      </c>
      <c r="N16" s="15">
        <v>3.5</v>
      </c>
      <c r="P16" s="1"/>
      <c r="Q16" s="23"/>
      <c r="R16" s="23"/>
      <c r="T16" s="15">
        <v>6.1</v>
      </c>
      <c r="U16" s="15">
        <v>5.6</v>
      </c>
      <c r="W16" s="23"/>
      <c r="Y16" s="15">
        <v>6.1</v>
      </c>
      <c r="Z16" s="15"/>
    </row>
    <row r="17" spans="1:26" x14ac:dyDescent="0.3">
      <c r="A17" s="15">
        <v>1.3</v>
      </c>
      <c r="B17" s="15">
        <v>5</v>
      </c>
      <c r="D17" s="18"/>
      <c r="F17" s="15">
        <v>1.3</v>
      </c>
      <c r="G17" s="19">
        <v>0.05</v>
      </c>
      <c r="I17" s="18"/>
      <c r="L17" s="15">
        <v>1.3</v>
      </c>
      <c r="M17" s="15">
        <v>3.5</v>
      </c>
      <c r="N17" s="15">
        <v>8.6999999999999993</v>
      </c>
      <c r="P17" s="1"/>
      <c r="Q17" s="23"/>
      <c r="R17" s="23"/>
      <c r="T17" s="15">
        <v>1.3</v>
      </c>
      <c r="U17" s="15">
        <v>3.5</v>
      </c>
      <c r="W17" s="23"/>
      <c r="Y17" s="15">
        <v>1.3</v>
      </c>
      <c r="Z17" s="15"/>
    </row>
    <row r="18" spans="1:26" x14ac:dyDescent="0.3">
      <c r="A18" s="15">
        <v>2.1</v>
      </c>
      <c r="B18" s="15">
        <v>7</v>
      </c>
      <c r="D18" s="18"/>
      <c r="F18" s="15">
        <v>2.1</v>
      </c>
      <c r="G18" s="19">
        <v>7.0000000000000007E-2</v>
      </c>
      <c r="I18" s="18"/>
      <c r="L18" s="15">
        <v>2.1</v>
      </c>
      <c r="M18" s="15">
        <v>8</v>
      </c>
      <c r="N18" s="15">
        <v>8.6999999999999993</v>
      </c>
      <c r="P18" s="1"/>
      <c r="Q18" s="23"/>
      <c r="R18" s="23"/>
      <c r="T18" s="15">
        <v>2.1</v>
      </c>
      <c r="U18" s="15">
        <v>8</v>
      </c>
      <c r="W18" s="23"/>
      <c r="Y18" s="15">
        <v>2.1</v>
      </c>
      <c r="Z18" s="15"/>
    </row>
    <row r="19" spans="1:26" x14ac:dyDescent="0.3">
      <c r="A19" s="15">
        <v>4.7</v>
      </c>
      <c r="B19" s="15">
        <v>4</v>
      </c>
      <c r="D19" s="18"/>
      <c r="F19" s="15">
        <v>4.7</v>
      </c>
      <c r="G19" s="19">
        <v>0.04</v>
      </c>
      <c r="I19" s="18"/>
      <c r="L19" s="15">
        <v>4.7</v>
      </c>
      <c r="M19" s="15">
        <v>2</v>
      </c>
      <c r="N19" s="15">
        <v>3.2</v>
      </c>
      <c r="P19" s="1"/>
      <c r="Q19" s="23"/>
      <c r="R19" s="23"/>
      <c r="T19" s="15">
        <v>4.7</v>
      </c>
      <c r="U19" s="15">
        <v>2</v>
      </c>
      <c r="W19" s="23"/>
      <c r="Y19" s="15">
        <v>4.7</v>
      </c>
      <c r="Z19" s="15"/>
    </row>
    <row r="20" spans="1:26" x14ac:dyDescent="0.3">
      <c r="A20" s="15">
        <v>8.1999999999999993</v>
      </c>
      <c r="B20" s="15">
        <v>2</v>
      </c>
      <c r="D20" s="18"/>
      <c r="F20" s="15">
        <v>8.1999999999999993</v>
      </c>
      <c r="G20" s="19">
        <v>0.02</v>
      </c>
      <c r="I20" s="18"/>
      <c r="L20" s="15">
        <v>8.1999999999999993</v>
      </c>
      <c r="M20" s="15">
        <v>2.2999999999999998</v>
      </c>
      <c r="N20" s="15">
        <v>8.4</v>
      </c>
      <c r="P20" s="1"/>
      <c r="Q20" s="23"/>
      <c r="R20" s="23"/>
      <c r="T20" s="15">
        <v>8.1999999999999993</v>
      </c>
      <c r="U20" s="15">
        <v>2.2999999999999998</v>
      </c>
      <c r="W20" s="23"/>
      <c r="Y20" s="15">
        <v>8.1999999999999993</v>
      </c>
      <c r="Z20" s="15"/>
    </row>
    <row r="21" spans="1:26" x14ac:dyDescent="0.3">
      <c r="A21" s="15">
        <v>0.4</v>
      </c>
      <c r="B21" s="15">
        <v>7</v>
      </c>
      <c r="D21" s="18"/>
      <c r="F21" s="15">
        <v>0.4</v>
      </c>
      <c r="G21" s="19">
        <v>7.0000000000000007E-2</v>
      </c>
      <c r="I21" s="18"/>
      <c r="L21" s="15">
        <v>0.4</v>
      </c>
      <c r="M21" s="15">
        <v>8.5</v>
      </c>
      <c r="N21" s="15">
        <v>10.1</v>
      </c>
      <c r="P21" s="1"/>
      <c r="Q21" s="23"/>
      <c r="R21" s="23"/>
      <c r="T21" s="15">
        <v>0.4</v>
      </c>
      <c r="U21" s="15">
        <v>8.5</v>
      </c>
      <c r="W21" s="23"/>
      <c r="Y21" s="15">
        <v>0.4</v>
      </c>
      <c r="Z21" s="15"/>
    </row>
    <row r="22" spans="1:26" x14ac:dyDescent="0.3">
      <c r="A22" s="15">
        <v>8.6999999999999993</v>
      </c>
      <c r="B22" s="15">
        <v>0</v>
      </c>
      <c r="D22" s="18"/>
      <c r="F22" s="15">
        <v>8.6999999999999993</v>
      </c>
      <c r="G22" s="19">
        <v>0</v>
      </c>
      <c r="I22" s="18"/>
      <c r="L22" s="15">
        <v>8.6999999999999993</v>
      </c>
      <c r="M22" s="15">
        <v>7.4</v>
      </c>
      <c r="N22" s="15">
        <v>1.5</v>
      </c>
      <c r="P22" s="1"/>
      <c r="Q22" s="23"/>
      <c r="R22" s="23"/>
      <c r="T22" s="15">
        <v>8.6999999999999993</v>
      </c>
      <c r="U22" s="15">
        <v>7.4</v>
      </c>
      <c r="W22" s="23"/>
      <c r="Y22" s="15">
        <v>8.6999999999999993</v>
      </c>
      <c r="Z22" s="15"/>
    </row>
    <row r="23" spans="1:26" x14ac:dyDescent="0.3">
      <c r="A23" s="15">
        <v>9.1</v>
      </c>
      <c r="B23" s="15">
        <v>1</v>
      </c>
      <c r="D23" s="18"/>
      <c r="F23" s="15">
        <v>9.1</v>
      </c>
      <c r="G23" s="19">
        <v>0.01</v>
      </c>
      <c r="I23" s="18"/>
      <c r="L23" s="15">
        <v>9.1</v>
      </c>
      <c r="M23" s="15">
        <v>3.5</v>
      </c>
      <c r="N23" s="15">
        <v>2.2999999999999998</v>
      </c>
      <c r="P23" s="1"/>
      <c r="Q23" s="23"/>
      <c r="R23" s="23"/>
      <c r="T23" s="15">
        <v>9.1</v>
      </c>
      <c r="U23" s="15">
        <v>3.5</v>
      </c>
      <c r="W23" s="23"/>
      <c r="Y23" s="15">
        <v>9.1</v>
      </c>
      <c r="Z23" s="15"/>
    </row>
    <row r="24" spans="1:26" x14ac:dyDescent="0.3">
      <c r="A24" s="15">
        <v>4.0999999999999996</v>
      </c>
      <c r="B24" s="15">
        <v>0</v>
      </c>
      <c r="D24" s="18"/>
      <c r="F24" s="15">
        <v>4.0999999999999996</v>
      </c>
      <c r="G24" s="19">
        <v>0</v>
      </c>
      <c r="I24" s="18"/>
      <c r="L24" s="15">
        <v>4.0999999999999996</v>
      </c>
      <c r="M24" s="15">
        <v>7</v>
      </c>
      <c r="N24" s="15">
        <v>5.0999999999999996</v>
      </c>
      <c r="P24" s="1"/>
      <c r="Q24" s="23"/>
      <c r="R24" s="23"/>
      <c r="T24" s="15">
        <v>4.0999999999999996</v>
      </c>
      <c r="U24" s="15">
        <v>7</v>
      </c>
      <c r="W24" s="23"/>
      <c r="Y24" s="15">
        <v>4.0999999999999996</v>
      </c>
      <c r="Z24" s="15"/>
    </row>
    <row r="25" spans="1:26" x14ac:dyDescent="0.3">
      <c r="A25" s="15">
        <v>1.4</v>
      </c>
      <c r="B25" s="15">
        <v>4</v>
      </c>
      <c r="D25" s="18"/>
      <c r="F25" s="15">
        <v>1.4</v>
      </c>
      <c r="G25" s="19">
        <v>0.04</v>
      </c>
      <c r="I25" s="18"/>
      <c r="L25" s="15">
        <v>1.4</v>
      </c>
      <c r="M25" s="15">
        <v>5.9</v>
      </c>
      <c r="N25" s="15">
        <v>10</v>
      </c>
      <c r="P25" s="1"/>
      <c r="Q25" s="23"/>
      <c r="R25" s="23"/>
      <c r="T25" s="15">
        <v>1.4</v>
      </c>
      <c r="U25" s="15">
        <v>5.9</v>
      </c>
      <c r="W25" s="23"/>
      <c r="Y25" s="15">
        <v>1.4</v>
      </c>
      <c r="Z25" s="15"/>
    </row>
    <row r="26" spans="1:26" x14ac:dyDescent="0.3">
      <c r="A26" s="15">
        <v>7</v>
      </c>
      <c r="B26" s="15">
        <v>2</v>
      </c>
      <c r="D26" s="18"/>
      <c r="F26" s="15">
        <v>7</v>
      </c>
      <c r="G26" s="19">
        <v>0.02</v>
      </c>
      <c r="I26" s="18"/>
      <c r="L26" s="15">
        <v>7</v>
      </c>
      <c r="M26" s="15">
        <v>4.3</v>
      </c>
      <c r="N26" s="15">
        <v>6</v>
      </c>
      <c r="P26" s="1"/>
      <c r="Q26" s="23"/>
      <c r="R26" s="23"/>
      <c r="T26" s="15">
        <v>7</v>
      </c>
      <c r="U26" s="15">
        <v>4.3</v>
      </c>
      <c r="W26" s="23"/>
      <c r="Y26" s="15">
        <v>7</v>
      </c>
      <c r="Z26" s="15"/>
    </row>
    <row r="27" spans="1:26" x14ac:dyDescent="0.3">
      <c r="A27" s="15">
        <v>7.5</v>
      </c>
      <c r="B27" s="15">
        <v>0</v>
      </c>
      <c r="D27" s="18"/>
      <c r="F27" s="15">
        <v>7.5</v>
      </c>
      <c r="G27" s="19">
        <v>0</v>
      </c>
      <c r="I27" s="18"/>
      <c r="L27" s="15">
        <v>7.5</v>
      </c>
      <c r="M27" s="15">
        <v>6</v>
      </c>
      <c r="N27" s="15">
        <v>7.8</v>
      </c>
      <c r="P27" s="1"/>
      <c r="Q27" s="23"/>
      <c r="R27" s="23"/>
      <c r="T27" s="15">
        <v>7.5</v>
      </c>
      <c r="U27" s="15">
        <v>6</v>
      </c>
      <c r="W27" s="23"/>
      <c r="Y27" s="15">
        <v>7.5</v>
      </c>
      <c r="Z27" s="15"/>
    </row>
    <row r="28" spans="1:26" x14ac:dyDescent="0.3">
      <c r="A28" s="15">
        <v>9.4</v>
      </c>
      <c r="B28" s="15">
        <v>9</v>
      </c>
      <c r="D28" s="18"/>
      <c r="F28" s="15">
        <v>9.4</v>
      </c>
      <c r="G28" s="19">
        <v>0.09</v>
      </c>
      <c r="I28" s="18"/>
      <c r="L28" s="15">
        <v>9.4</v>
      </c>
      <c r="M28" s="15">
        <v>2</v>
      </c>
      <c r="N28" s="15">
        <v>3.5</v>
      </c>
      <c r="P28" s="1"/>
      <c r="Q28" s="23"/>
      <c r="R28" s="23"/>
      <c r="T28" s="15">
        <v>9.4</v>
      </c>
      <c r="U28" s="15">
        <v>2</v>
      </c>
      <c r="W28" s="23"/>
      <c r="Y28" s="15">
        <v>9.4</v>
      </c>
      <c r="Z28" s="15"/>
    </row>
    <row r="29" spans="1:26" x14ac:dyDescent="0.3">
      <c r="A29" s="15">
        <v>6</v>
      </c>
      <c r="B29" s="15">
        <v>3</v>
      </c>
      <c r="D29" s="18"/>
      <c r="F29" s="15">
        <v>6</v>
      </c>
      <c r="G29" s="19">
        <v>0.03</v>
      </c>
      <c r="I29" s="18"/>
      <c r="L29" s="15">
        <v>6</v>
      </c>
      <c r="M29" s="15">
        <v>3.7</v>
      </c>
      <c r="N29" s="15">
        <v>4</v>
      </c>
      <c r="P29" s="1"/>
      <c r="Q29" s="23"/>
      <c r="R29" s="23"/>
      <c r="T29" s="15">
        <v>6</v>
      </c>
      <c r="U29" s="15">
        <v>3.7</v>
      </c>
      <c r="W29" s="23"/>
      <c r="Y29" s="15">
        <v>6</v>
      </c>
      <c r="Z29" s="15"/>
    </row>
    <row r="30" spans="1:26" x14ac:dyDescent="0.3">
      <c r="A30" s="15">
        <v>2.9</v>
      </c>
      <c r="B30" s="15">
        <v>1</v>
      </c>
      <c r="D30" s="18"/>
      <c r="F30" s="15">
        <v>2.9</v>
      </c>
      <c r="G30" s="19">
        <v>0.01</v>
      </c>
      <c r="I30" s="18"/>
      <c r="L30" s="15">
        <v>2.9</v>
      </c>
      <c r="M30" s="15">
        <v>4.9000000000000004</v>
      </c>
      <c r="N30" s="15">
        <v>3.7</v>
      </c>
      <c r="P30" s="1"/>
      <c r="Q30" s="23"/>
      <c r="R30" s="23"/>
      <c r="T30" s="15">
        <v>2.9</v>
      </c>
      <c r="U30" s="15">
        <v>4.9000000000000004</v>
      </c>
      <c r="W30" s="23"/>
      <c r="Y30" s="15">
        <v>2.9</v>
      </c>
      <c r="Z30" s="15"/>
    </row>
    <row r="31" spans="1:26" x14ac:dyDescent="0.3">
      <c r="A31" s="15">
        <v>1.6</v>
      </c>
      <c r="B31" s="15">
        <v>3</v>
      </c>
      <c r="D31" s="18"/>
      <c r="F31" s="15">
        <v>1.6</v>
      </c>
      <c r="G31" s="19">
        <v>0.03</v>
      </c>
      <c r="I31" s="18"/>
      <c r="L31" s="15">
        <v>1.6</v>
      </c>
      <c r="M31" s="15">
        <v>2.1</v>
      </c>
      <c r="N31" s="15">
        <v>6</v>
      </c>
      <c r="P31" s="1"/>
      <c r="Q31" s="23"/>
      <c r="R31" s="23"/>
      <c r="T31" s="15">
        <v>1.6</v>
      </c>
      <c r="U31" s="15">
        <v>2.1</v>
      </c>
      <c r="W31" s="23"/>
      <c r="Y31" s="15">
        <v>1.6</v>
      </c>
      <c r="Z31" s="15"/>
    </row>
    <row r="32" spans="1:26" x14ac:dyDescent="0.3">
      <c r="A32" s="15">
        <v>2</v>
      </c>
      <c r="B32" s="15">
        <v>10</v>
      </c>
      <c r="D32" s="18"/>
      <c r="F32" s="15">
        <v>2</v>
      </c>
      <c r="G32" s="19">
        <v>0.1</v>
      </c>
      <c r="I32" s="18"/>
      <c r="L32" s="15">
        <v>2</v>
      </c>
      <c r="M32" s="15">
        <v>5.9</v>
      </c>
      <c r="N32" s="15">
        <v>8.8000000000000007</v>
      </c>
      <c r="P32" s="1"/>
      <c r="Q32" s="23"/>
      <c r="R32" s="23"/>
      <c r="T32" s="15">
        <v>2</v>
      </c>
      <c r="U32" s="15">
        <v>5.9</v>
      </c>
      <c r="W32" s="23"/>
      <c r="Y32" s="15">
        <v>2</v>
      </c>
      <c r="Z32" s="15"/>
    </row>
    <row r="33" spans="1:26" x14ac:dyDescent="0.3">
      <c r="A33" s="15">
        <v>0.9</v>
      </c>
      <c r="B33" s="15">
        <v>9</v>
      </c>
      <c r="D33" s="18"/>
      <c r="F33" s="15">
        <v>0.9</v>
      </c>
      <c r="G33" s="19">
        <v>0.09</v>
      </c>
      <c r="I33" s="18"/>
      <c r="L33" s="15">
        <v>0.9</v>
      </c>
      <c r="M33" s="15">
        <v>9.6999999999999993</v>
      </c>
      <c r="N33" s="15">
        <v>5.8</v>
      </c>
      <c r="P33" s="1"/>
      <c r="Q33" s="23"/>
      <c r="R33" s="23"/>
      <c r="T33" s="15">
        <v>0.9</v>
      </c>
      <c r="U33" s="15">
        <v>9.6999999999999993</v>
      </c>
      <c r="W33" s="23"/>
      <c r="Y33" s="15">
        <v>0.9</v>
      </c>
      <c r="Z33" s="15"/>
    </row>
    <row r="34" spans="1:26" x14ac:dyDescent="0.3">
      <c r="A34" s="15">
        <v>4.3</v>
      </c>
      <c r="B34" s="15">
        <v>9</v>
      </c>
      <c r="D34" s="18"/>
      <c r="F34" s="15">
        <v>4.3</v>
      </c>
      <c r="G34" s="19">
        <v>0.09</v>
      </c>
      <c r="I34" s="18"/>
      <c r="L34" s="15">
        <v>4.3</v>
      </c>
      <c r="M34" s="15">
        <v>0.1</v>
      </c>
      <c r="N34" s="15">
        <v>1.1000000000000001</v>
      </c>
      <c r="P34" s="1"/>
      <c r="Q34" s="23"/>
      <c r="R34" s="23"/>
      <c r="T34" s="15">
        <v>4.3</v>
      </c>
      <c r="U34" s="15">
        <v>0.1</v>
      </c>
      <c r="W34" s="23"/>
      <c r="Y34" s="15">
        <v>4.3</v>
      </c>
      <c r="Z34" s="15"/>
    </row>
    <row r="35" spans="1:26" x14ac:dyDescent="0.3">
      <c r="A35" s="15">
        <v>5</v>
      </c>
      <c r="B35" s="15">
        <v>5</v>
      </c>
      <c r="D35" s="18"/>
      <c r="F35" s="15">
        <v>5</v>
      </c>
      <c r="G35" s="19">
        <v>0.05</v>
      </c>
      <c r="I35" s="18"/>
      <c r="L35" s="15">
        <v>5</v>
      </c>
      <c r="M35" s="15">
        <v>4.9000000000000004</v>
      </c>
      <c r="N35" s="15">
        <v>5.0999999999999996</v>
      </c>
      <c r="P35" s="1"/>
      <c r="Q35" s="23"/>
      <c r="R35" s="23"/>
      <c r="T35" s="15">
        <v>5</v>
      </c>
      <c r="U35" s="15">
        <v>4.9000000000000004</v>
      </c>
      <c r="W35" s="23"/>
      <c r="Y35" s="15">
        <v>5</v>
      </c>
      <c r="Z35" s="15"/>
    </row>
    <row r="36" spans="1:26" x14ac:dyDescent="0.3">
      <c r="A36" s="15">
        <v>4.7</v>
      </c>
      <c r="B36" s="15">
        <v>1</v>
      </c>
      <c r="D36" s="18"/>
      <c r="F36" s="15">
        <v>4.7</v>
      </c>
      <c r="G36" s="19">
        <v>0.01</v>
      </c>
      <c r="I36" s="18"/>
      <c r="L36" s="15">
        <v>4.7</v>
      </c>
      <c r="M36" s="15">
        <v>10.3</v>
      </c>
      <c r="N36" s="15">
        <v>3</v>
      </c>
      <c r="P36" s="1"/>
      <c r="Q36" s="23"/>
      <c r="R36" s="23"/>
      <c r="T36" s="15">
        <v>4.7</v>
      </c>
      <c r="U36" s="15">
        <v>10.3</v>
      </c>
      <c r="W36" s="23"/>
      <c r="Y36" s="15">
        <v>4.7</v>
      </c>
      <c r="Z36" s="15"/>
    </row>
    <row r="37" spans="1:26" x14ac:dyDescent="0.3">
      <c r="A37" s="15">
        <v>9.4</v>
      </c>
      <c r="B37" s="15">
        <v>4</v>
      </c>
      <c r="D37" s="18"/>
      <c r="F37" s="15">
        <v>9.4</v>
      </c>
      <c r="G37" s="19">
        <v>0.04</v>
      </c>
      <c r="I37" s="18"/>
      <c r="L37" s="15">
        <v>9.4</v>
      </c>
      <c r="M37" s="15">
        <v>4.3</v>
      </c>
      <c r="N37" s="15">
        <v>8.1999999999999993</v>
      </c>
      <c r="P37" s="1"/>
      <c r="Q37" s="23"/>
      <c r="R37" s="23"/>
      <c r="T37" s="15">
        <v>9.4</v>
      </c>
      <c r="U37" s="15">
        <v>4.3</v>
      </c>
      <c r="W37" s="23"/>
      <c r="Y37" s="15">
        <v>9.4</v>
      </c>
      <c r="Z37" s="15"/>
    </row>
    <row r="38" spans="1:26" x14ac:dyDescent="0.3">
      <c r="A38" s="15">
        <v>3.7</v>
      </c>
      <c r="B38" s="15">
        <v>1</v>
      </c>
      <c r="D38" s="18"/>
      <c r="F38" s="15">
        <v>3.7</v>
      </c>
      <c r="G38" s="19">
        <v>0.01</v>
      </c>
      <c r="I38" s="18"/>
      <c r="L38" s="15">
        <v>3.7</v>
      </c>
      <c r="M38" s="15">
        <v>3.1</v>
      </c>
      <c r="N38" s="15">
        <v>4.3</v>
      </c>
      <c r="P38" s="1"/>
      <c r="Q38" s="23"/>
      <c r="R38" s="23"/>
      <c r="T38" s="15">
        <v>3.7</v>
      </c>
      <c r="U38" s="15">
        <v>3.1</v>
      </c>
      <c r="W38" s="23"/>
      <c r="Y38" s="15">
        <v>3.7</v>
      </c>
      <c r="Z38" s="15"/>
    </row>
    <row r="39" spans="1:26" x14ac:dyDescent="0.3">
      <c r="A39" s="15">
        <v>10</v>
      </c>
      <c r="B39" s="15">
        <v>10</v>
      </c>
      <c r="D39" s="18"/>
      <c r="F39" s="15">
        <v>10</v>
      </c>
      <c r="G39" s="19">
        <v>0.1</v>
      </c>
      <c r="I39" s="18"/>
      <c r="L39" s="15">
        <v>10</v>
      </c>
      <c r="M39" s="15">
        <v>4.5999999999999996</v>
      </c>
      <c r="N39" s="15">
        <v>8.1999999999999993</v>
      </c>
      <c r="P39" s="1"/>
      <c r="Q39" s="23"/>
      <c r="R39" s="23"/>
      <c r="T39" s="15">
        <v>10</v>
      </c>
      <c r="U39" s="15">
        <v>4.5999999999999996</v>
      </c>
      <c r="W39" s="23"/>
      <c r="Y39" s="15">
        <v>10</v>
      </c>
      <c r="Z39" s="15"/>
    </row>
    <row r="40" spans="1:26" x14ac:dyDescent="0.3">
      <c r="A40" s="15">
        <v>4.7</v>
      </c>
      <c r="B40" s="15">
        <v>9</v>
      </c>
      <c r="D40" s="18"/>
      <c r="F40" s="15">
        <v>4.7</v>
      </c>
      <c r="G40" s="19">
        <v>0.09</v>
      </c>
      <c r="I40" s="18"/>
      <c r="L40" s="15">
        <v>4.7</v>
      </c>
      <c r="M40" s="15">
        <v>0.5</v>
      </c>
      <c r="N40" s="15">
        <v>5.5</v>
      </c>
      <c r="P40" s="1"/>
      <c r="Q40" s="23"/>
      <c r="R40" s="23"/>
      <c r="T40" s="15">
        <v>4.7</v>
      </c>
      <c r="U40" s="15">
        <v>0.5</v>
      </c>
      <c r="W40" s="23"/>
      <c r="Y40" s="15">
        <v>4.7</v>
      </c>
      <c r="Z40" s="15"/>
    </row>
    <row r="41" spans="1:26" x14ac:dyDescent="0.3">
      <c r="A41" s="15">
        <v>5.9</v>
      </c>
      <c r="B41" s="15">
        <v>10</v>
      </c>
      <c r="D41" s="18"/>
      <c r="F41" s="15">
        <v>5.9</v>
      </c>
      <c r="G41" s="19">
        <v>0.1</v>
      </c>
      <c r="I41" s="18"/>
      <c r="L41" s="15">
        <v>5.9</v>
      </c>
      <c r="M41" s="15">
        <v>0</v>
      </c>
      <c r="N41" s="15">
        <v>7.9</v>
      </c>
      <c r="P41" s="1"/>
      <c r="Q41" s="23"/>
      <c r="R41" s="23"/>
      <c r="T41" s="15">
        <v>5.9</v>
      </c>
      <c r="U41" s="15">
        <v>0</v>
      </c>
      <c r="W41" s="23"/>
      <c r="Y41" s="15">
        <v>5.9</v>
      </c>
      <c r="Z41" s="15"/>
    </row>
    <row r="42" spans="1:26" x14ac:dyDescent="0.3">
      <c r="A42" s="15">
        <v>10.199999999999999</v>
      </c>
      <c r="B42" s="15">
        <v>8</v>
      </c>
      <c r="D42" s="18"/>
      <c r="F42" s="15">
        <v>10.199999999999999</v>
      </c>
      <c r="G42" s="19">
        <v>0.08</v>
      </c>
      <c r="I42" s="18"/>
      <c r="L42" s="15">
        <v>10.199999999999999</v>
      </c>
      <c r="M42" s="15">
        <v>3.2</v>
      </c>
      <c r="N42" s="15">
        <v>9.9</v>
      </c>
      <c r="P42" s="1"/>
      <c r="Q42" s="23"/>
      <c r="R42" s="23"/>
      <c r="T42" s="15">
        <v>10.199999999999999</v>
      </c>
      <c r="U42" s="15">
        <v>3.2</v>
      </c>
      <c r="W42" s="23"/>
      <c r="Y42" s="15">
        <v>10.199999999999999</v>
      </c>
      <c r="Z42" s="15"/>
    </row>
    <row r="43" spans="1:26" x14ac:dyDescent="0.3">
      <c r="A43" s="15">
        <v>4</v>
      </c>
      <c r="B43" s="15">
        <v>10</v>
      </c>
      <c r="D43" s="18"/>
      <c r="F43" s="15">
        <v>4</v>
      </c>
      <c r="G43" s="19">
        <v>0.1</v>
      </c>
      <c r="I43" s="18"/>
      <c r="L43" s="15">
        <v>4</v>
      </c>
      <c r="M43" s="15">
        <v>8.4</v>
      </c>
      <c r="N43" s="15">
        <v>10</v>
      </c>
      <c r="P43" s="1"/>
      <c r="Q43" s="23"/>
      <c r="R43" s="23"/>
      <c r="T43" s="15">
        <v>4</v>
      </c>
      <c r="U43" s="15">
        <v>8.4</v>
      </c>
      <c r="W43" s="23"/>
      <c r="Y43" s="15">
        <v>4</v>
      </c>
      <c r="Z43" s="15"/>
    </row>
    <row r="44" spans="1:26" x14ac:dyDescent="0.3">
      <c r="A44" s="15">
        <v>7.8</v>
      </c>
      <c r="B44" s="15">
        <v>3</v>
      </c>
      <c r="D44" s="18"/>
      <c r="F44" s="15">
        <v>7.8</v>
      </c>
      <c r="G44" s="19">
        <v>0.03</v>
      </c>
      <c r="I44" s="18"/>
      <c r="L44" s="15">
        <v>7.8</v>
      </c>
      <c r="M44" s="15">
        <v>3.8</v>
      </c>
      <c r="N44" s="15">
        <v>3.6</v>
      </c>
      <c r="P44" s="1"/>
      <c r="Q44" s="23"/>
      <c r="R44" s="23"/>
      <c r="T44" s="15">
        <v>7.8</v>
      </c>
      <c r="U44" s="15">
        <v>3.8</v>
      </c>
      <c r="W44" s="23"/>
      <c r="Y44" s="15">
        <v>7.8</v>
      </c>
      <c r="Z44" s="15"/>
    </row>
    <row r="45" spans="1:26" x14ac:dyDescent="0.3">
      <c r="A45" s="15">
        <v>6.1</v>
      </c>
      <c r="B45" s="15">
        <v>5</v>
      </c>
      <c r="D45" s="18"/>
      <c r="F45" s="15">
        <v>6.1</v>
      </c>
      <c r="G45" s="19">
        <v>0.05</v>
      </c>
      <c r="I45" s="18"/>
      <c r="L45" s="15">
        <v>6.1</v>
      </c>
      <c r="M45" s="15">
        <v>1.3</v>
      </c>
      <c r="N45" s="15">
        <v>10</v>
      </c>
      <c r="P45" s="1"/>
      <c r="Q45" s="23"/>
      <c r="R45" s="23"/>
      <c r="T45" s="15">
        <v>6.1</v>
      </c>
      <c r="U45" s="15">
        <v>1.3</v>
      </c>
      <c r="W45" s="23"/>
      <c r="Y45" s="15">
        <v>6.1</v>
      </c>
      <c r="Z45" s="15"/>
    </row>
    <row r="46" spans="1:26" x14ac:dyDescent="0.3">
      <c r="A46" s="15">
        <v>10.5</v>
      </c>
      <c r="B46" s="15">
        <v>3</v>
      </c>
      <c r="D46" s="18"/>
      <c r="F46" s="15">
        <v>10.5</v>
      </c>
      <c r="G46" s="19">
        <v>0.03</v>
      </c>
      <c r="I46" s="18"/>
      <c r="L46" s="15">
        <v>10.5</v>
      </c>
      <c r="M46" s="15">
        <v>4.0999999999999996</v>
      </c>
      <c r="N46" s="15">
        <v>5.5</v>
      </c>
      <c r="P46" s="1"/>
      <c r="Q46" s="23"/>
      <c r="R46" s="23"/>
      <c r="T46" s="15">
        <v>10.5</v>
      </c>
      <c r="U46" s="15">
        <v>4.0999999999999996</v>
      </c>
      <c r="W46" s="23"/>
      <c r="Y46" s="15">
        <v>10.5</v>
      </c>
      <c r="Z46" s="15"/>
    </row>
    <row r="47" spans="1:26" x14ac:dyDescent="0.3">
      <c r="A47" s="15">
        <v>8.8000000000000007</v>
      </c>
      <c r="B47" s="15">
        <v>8</v>
      </c>
      <c r="D47" s="18"/>
      <c r="F47" s="15">
        <v>8.8000000000000007</v>
      </c>
      <c r="G47" s="19">
        <v>0.08</v>
      </c>
      <c r="I47" s="18"/>
      <c r="L47" s="15">
        <v>8.8000000000000007</v>
      </c>
      <c r="M47" s="15">
        <v>3.9</v>
      </c>
      <c r="N47" s="15">
        <v>6.7</v>
      </c>
      <c r="P47" s="1"/>
      <c r="Q47" s="23"/>
      <c r="R47" s="23"/>
      <c r="T47" s="15">
        <v>8.8000000000000007</v>
      </c>
      <c r="U47" s="15">
        <v>3.9</v>
      </c>
      <c r="W47" s="23"/>
      <c r="Y47" s="15">
        <v>8.8000000000000007</v>
      </c>
      <c r="Z47" s="15"/>
    </row>
    <row r="48" spans="1:26" x14ac:dyDescent="0.3">
      <c r="A48" s="15">
        <v>0.4</v>
      </c>
      <c r="B48" s="15">
        <v>6</v>
      </c>
      <c r="D48" s="18"/>
      <c r="F48" s="15">
        <v>0.4</v>
      </c>
      <c r="G48" s="19">
        <v>0.06</v>
      </c>
      <c r="I48" s="18"/>
      <c r="L48" s="15">
        <v>0.4</v>
      </c>
      <c r="M48" s="15">
        <v>2.9</v>
      </c>
      <c r="N48" s="15">
        <v>8.1</v>
      </c>
      <c r="P48" s="1"/>
      <c r="Q48" s="23"/>
      <c r="R48" s="23"/>
      <c r="T48" s="15">
        <v>0.4</v>
      </c>
      <c r="U48" s="15">
        <v>2.9</v>
      </c>
      <c r="W48" s="23"/>
      <c r="Y48" s="15">
        <v>0.4</v>
      </c>
      <c r="Z48" s="15"/>
    </row>
    <row r="49" spans="1:26" x14ac:dyDescent="0.3">
      <c r="A49" s="15">
        <v>3.8</v>
      </c>
      <c r="B49" s="15">
        <v>5</v>
      </c>
      <c r="D49" s="18"/>
      <c r="F49" s="15">
        <v>3.8</v>
      </c>
      <c r="G49" s="19">
        <v>0.05</v>
      </c>
      <c r="I49" s="18"/>
      <c r="L49" s="15">
        <v>3.8</v>
      </c>
      <c r="M49" s="15">
        <v>3.9</v>
      </c>
      <c r="N49" s="15">
        <v>2.7</v>
      </c>
      <c r="P49" s="1"/>
      <c r="Q49" s="23"/>
      <c r="R49" s="23"/>
      <c r="T49" s="15">
        <v>3.8</v>
      </c>
      <c r="U49" s="15">
        <v>3.9</v>
      </c>
      <c r="W49" s="23"/>
      <c r="Y49" s="15">
        <v>3.8</v>
      </c>
      <c r="Z49" s="15"/>
    </row>
    <row r="50" spans="1:26" x14ac:dyDescent="0.3">
      <c r="A50" s="15">
        <v>7.9</v>
      </c>
      <c r="B50" s="15">
        <v>6</v>
      </c>
      <c r="D50" s="18"/>
      <c r="F50" s="15">
        <v>7.9</v>
      </c>
      <c r="G50" s="19">
        <v>0.06</v>
      </c>
      <c r="I50" s="18"/>
      <c r="L50" s="15">
        <v>7.9</v>
      </c>
      <c r="M50" s="15">
        <v>1.5</v>
      </c>
      <c r="N50" s="15">
        <v>0</v>
      </c>
      <c r="P50" s="1"/>
      <c r="Q50" s="23"/>
      <c r="R50" s="23"/>
      <c r="T50" s="15">
        <v>7.9</v>
      </c>
      <c r="U50" s="15">
        <v>1.5</v>
      </c>
      <c r="W50" s="23"/>
      <c r="Y50" s="15">
        <v>7.9</v>
      </c>
      <c r="Z50" s="15"/>
    </row>
    <row r="51" spans="1:26" x14ac:dyDescent="0.3">
      <c r="A51" s="15">
        <v>4.8</v>
      </c>
      <c r="B51" s="15">
        <v>10</v>
      </c>
      <c r="D51" s="18"/>
      <c r="F51" s="15">
        <v>4.8</v>
      </c>
      <c r="G51" s="19">
        <v>0.1</v>
      </c>
      <c r="I51" s="18"/>
      <c r="L51" s="15">
        <v>4.8</v>
      </c>
      <c r="M51" s="15">
        <v>9.5</v>
      </c>
      <c r="N51" s="15">
        <v>10.4</v>
      </c>
      <c r="P51" s="1"/>
      <c r="Q51" s="23"/>
      <c r="R51" s="23"/>
      <c r="T51" s="15">
        <v>4.8</v>
      </c>
      <c r="U51" s="15">
        <v>9.5</v>
      </c>
      <c r="W51" s="23"/>
      <c r="Y51" s="15">
        <v>4.8</v>
      </c>
      <c r="Z51" s="15"/>
    </row>
    <row r="52" spans="1:26" x14ac:dyDescent="0.3">
      <c r="A52" s="15">
        <v>8.1999999999999993</v>
      </c>
      <c r="B52" s="15">
        <v>2</v>
      </c>
      <c r="D52" s="18"/>
      <c r="F52" s="15">
        <v>8.1999999999999993</v>
      </c>
      <c r="G52" s="19">
        <v>0.02</v>
      </c>
      <c r="I52" s="18"/>
      <c r="L52" s="15">
        <v>8.1999999999999993</v>
      </c>
      <c r="M52" s="15">
        <v>1.8</v>
      </c>
      <c r="N52" s="15">
        <v>1.5</v>
      </c>
      <c r="P52" s="1"/>
      <c r="Q52" s="23"/>
      <c r="R52" s="23"/>
      <c r="T52" s="15">
        <v>8.1999999999999993</v>
      </c>
      <c r="U52" s="15">
        <v>1.8</v>
      </c>
      <c r="W52" s="23"/>
      <c r="Y52" s="15">
        <v>8.1999999999999993</v>
      </c>
      <c r="Z52" s="15"/>
    </row>
    <row r="53" spans="1:26" x14ac:dyDescent="0.3">
      <c r="A53" s="15">
        <v>9.5</v>
      </c>
      <c r="B53" s="15">
        <v>2</v>
      </c>
      <c r="D53" s="18"/>
      <c r="F53" s="15">
        <v>9.5</v>
      </c>
      <c r="G53" s="19">
        <v>0.02</v>
      </c>
      <c r="I53" s="18"/>
      <c r="L53" s="15">
        <v>9.5</v>
      </c>
      <c r="M53" s="15">
        <v>3.8</v>
      </c>
      <c r="N53" s="15">
        <v>2.2000000000000002</v>
      </c>
      <c r="P53" s="1"/>
      <c r="Q53" s="23"/>
      <c r="R53" s="23"/>
      <c r="T53" s="15">
        <v>9.5</v>
      </c>
      <c r="U53" s="15">
        <v>3.8</v>
      </c>
      <c r="W53" s="23"/>
      <c r="Y53" s="15">
        <v>9.5</v>
      </c>
      <c r="Z53" s="15"/>
    </row>
    <row r="54" spans="1:26" x14ac:dyDescent="0.3">
      <c r="A54" s="15">
        <v>3.2</v>
      </c>
      <c r="B54" s="15">
        <v>5</v>
      </c>
      <c r="D54" s="18"/>
      <c r="F54" s="15">
        <v>3.2</v>
      </c>
      <c r="G54" s="19">
        <v>0.05</v>
      </c>
      <c r="I54" s="18"/>
      <c r="L54" s="15">
        <v>3.2</v>
      </c>
      <c r="M54" s="15">
        <v>10.8</v>
      </c>
      <c r="N54" s="15">
        <v>3.4</v>
      </c>
      <c r="P54" s="1"/>
      <c r="Q54" s="23"/>
      <c r="R54" s="23"/>
      <c r="T54" s="15">
        <v>3.2</v>
      </c>
      <c r="U54" s="15">
        <v>10.8</v>
      </c>
      <c r="W54" s="23"/>
      <c r="Y54" s="15">
        <v>3.2</v>
      </c>
      <c r="Z54" s="15"/>
    </row>
    <row r="55" spans="1:26" x14ac:dyDescent="0.3">
      <c r="A55" s="15">
        <v>8.1999999999999993</v>
      </c>
      <c r="B55" s="15">
        <v>8</v>
      </c>
      <c r="D55" s="18"/>
      <c r="F55" s="15">
        <v>8.1999999999999993</v>
      </c>
      <c r="G55" s="19">
        <v>0.08</v>
      </c>
      <c r="I55" s="18"/>
      <c r="L55" s="15">
        <v>8.1999999999999993</v>
      </c>
      <c r="M55" s="15">
        <v>2.2000000000000002</v>
      </c>
      <c r="N55" s="15">
        <v>5</v>
      </c>
      <c r="P55" s="1"/>
      <c r="Q55" s="23"/>
      <c r="R55" s="23"/>
      <c r="T55" s="15">
        <v>8.1999999999999993</v>
      </c>
      <c r="U55" s="15">
        <v>2.2000000000000002</v>
      </c>
      <c r="W55" s="23"/>
      <c r="Y55" s="15">
        <v>8.1999999999999993</v>
      </c>
      <c r="Z55" s="15"/>
    </row>
    <row r="56" spans="1:26" x14ac:dyDescent="0.3">
      <c r="A56" s="15">
        <v>7</v>
      </c>
      <c r="B56" s="15">
        <v>2</v>
      </c>
      <c r="D56" s="18"/>
      <c r="F56" s="15">
        <v>7</v>
      </c>
      <c r="G56" s="19">
        <v>0.02</v>
      </c>
      <c r="I56" s="18"/>
      <c r="L56" s="15">
        <v>7</v>
      </c>
      <c r="M56" s="15">
        <v>4</v>
      </c>
      <c r="N56" s="15">
        <v>9.3000000000000007</v>
      </c>
      <c r="P56" s="1"/>
      <c r="Q56" s="23"/>
      <c r="R56" s="23"/>
      <c r="T56" s="15">
        <v>7</v>
      </c>
      <c r="U56" s="15">
        <v>4</v>
      </c>
      <c r="W56" s="23"/>
      <c r="Y56" s="15">
        <v>7</v>
      </c>
      <c r="Z56" s="15"/>
    </row>
    <row r="57" spans="1:26" x14ac:dyDescent="0.3">
      <c r="A57" s="15">
        <v>10.7</v>
      </c>
      <c r="B57" s="15">
        <v>8</v>
      </c>
      <c r="D57" s="18"/>
      <c r="F57" s="15">
        <v>10.7</v>
      </c>
      <c r="G57" s="19">
        <v>0.08</v>
      </c>
      <c r="I57" s="18"/>
      <c r="L57" s="15">
        <v>10.7</v>
      </c>
      <c r="M57" s="15">
        <v>9</v>
      </c>
      <c r="N57" s="15">
        <v>0</v>
      </c>
      <c r="P57" s="1"/>
      <c r="Q57" s="23"/>
      <c r="R57" s="23"/>
      <c r="T57" s="15">
        <v>10.7</v>
      </c>
      <c r="U57" s="15">
        <v>9</v>
      </c>
      <c r="W57" s="23"/>
      <c r="Y57" s="15">
        <v>10.7</v>
      </c>
      <c r="Z57" s="15"/>
    </row>
    <row r="58" spans="1:26" x14ac:dyDescent="0.3">
      <c r="A58" s="15">
        <v>10</v>
      </c>
      <c r="B58" s="15">
        <v>2</v>
      </c>
      <c r="D58" s="18"/>
      <c r="F58" s="15">
        <v>10</v>
      </c>
      <c r="G58" s="19">
        <v>0.02</v>
      </c>
      <c r="I58" s="18"/>
      <c r="L58" s="15">
        <v>10</v>
      </c>
      <c r="M58" s="15">
        <v>6.7</v>
      </c>
      <c r="N58" s="15">
        <v>6.3</v>
      </c>
      <c r="P58" s="1"/>
      <c r="Q58" s="23"/>
      <c r="R58" s="23"/>
      <c r="T58" s="15">
        <v>10</v>
      </c>
      <c r="U58" s="15">
        <v>6.7</v>
      </c>
      <c r="W58" s="23"/>
      <c r="Y58" s="15">
        <v>10</v>
      </c>
      <c r="Z58" s="15"/>
    </row>
    <row r="59" spans="1:26" x14ac:dyDescent="0.3">
      <c r="A59" s="15">
        <v>9.1</v>
      </c>
      <c r="B59" s="15">
        <v>10</v>
      </c>
      <c r="D59" s="18"/>
      <c r="F59" s="15">
        <v>9.1</v>
      </c>
      <c r="G59" s="19">
        <v>0.1</v>
      </c>
      <c r="I59" s="18"/>
      <c r="L59" s="15">
        <v>9.1</v>
      </c>
      <c r="M59" s="15">
        <v>0.1</v>
      </c>
      <c r="N59" s="15">
        <v>5.4</v>
      </c>
      <c r="P59" s="1"/>
      <c r="Q59" s="23"/>
      <c r="R59" s="23"/>
      <c r="T59" s="15">
        <v>9.1</v>
      </c>
      <c r="U59" s="15">
        <v>0.1</v>
      </c>
      <c r="W59" s="23"/>
      <c r="Y59" s="15">
        <v>9.1</v>
      </c>
      <c r="Z59" s="15"/>
    </row>
    <row r="60" spans="1:26" x14ac:dyDescent="0.3">
      <c r="A60" s="15">
        <v>2.4</v>
      </c>
      <c r="B60" s="15">
        <v>5</v>
      </c>
      <c r="D60" s="18"/>
      <c r="F60" s="15">
        <v>2.4</v>
      </c>
      <c r="G60" s="19">
        <v>0.05</v>
      </c>
      <c r="I60" s="18"/>
      <c r="L60" s="15">
        <v>2.4</v>
      </c>
      <c r="M60" s="15">
        <v>3.3</v>
      </c>
      <c r="N60" s="15">
        <v>10.6</v>
      </c>
      <c r="P60" s="1"/>
      <c r="Q60" s="23"/>
      <c r="R60" s="23"/>
      <c r="T60" s="15">
        <v>2.4</v>
      </c>
      <c r="U60" s="15">
        <v>3.3</v>
      </c>
      <c r="W60" s="23"/>
      <c r="Y60" s="15">
        <v>2.4</v>
      </c>
      <c r="Z60" s="15"/>
    </row>
    <row r="61" spans="1:26" x14ac:dyDescent="0.3">
      <c r="A61" s="15">
        <v>1.9</v>
      </c>
      <c r="B61" s="15">
        <v>8</v>
      </c>
      <c r="D61" s="18"/>
      <c r="F61" s="15">
        <v>1.9</v>
      </c>
      <c r="G61" s="19">
        <v>0.08</v>
      </c>
      <c r="I61" s="18"/>
      <c r="L61" s="15">
        <v>1.9</v>
      </c>
      <c r="M61" s="15">
        <v>7.2</v>
      </c>
      <c r="N61" s="15">
        <v>7.8</v>
      </c>
      <c r="P61" s="1"/>
      <c r="Q61" s="23"/>
      <c r="R61" s="23"/>
      <c r="T61" s="15">
        <v>1.9</v>
      </c>
      <c r="U61" s="15">
        <v>7.2</v>
      </c>
      <c r="W61" s="23"/>
      <c r="Y61" s="15">
        <v>1.9</v>
      </c>
      <c r="Z61" s="15"/>
    </row>
    <row r="62" spans="1:26" x14ac:dyDescent="0.3">
      <c r="A62" s="15">
        <v>2.8</v>
      </c>
      <c r="B62" s="15">
        <v>7</v>
      </c>
      <c r="D62" s="18"/>
      <c r="F62" s="15">
        <v>2.8</v>
      </c>
      <c r="G62" s="19">
        <v>7.0000000000000007E-2</v>
      </c>
      <c r="I62" s="18"/>
      <c r="L62" s="15">
        <v>2.8</v>
      </c>
      <c r="M62" s="15">
        <v>5.3</v>
      </c>
      <c r="N62" s="15">
        <v>10.7</v>
      </c>
      <c r="P62" s="1"/>
      <c r="Q62" s="23"/>
      <c r="R62" s="23"/>
      <c r="T62" s="15">
        <v>2.8</v>
      </c>
      <c r="U62" s="15">
        <v>5.3</v>
      </c>
      <c r="W62" s="23"/>
      <c r="Y62" s="15">
        <v>2.8</v>
      </c>
      <c r="Z62" s="15"/>
    </row>
    <row r="63" spans="1:26" x14ac:dyDescent="0.3">
      <c r="A63" s="15">
        <v>2.2999999999999998</v>
      </c>
      <c r="B63" s="15">
        <v>0</v>
      </c>
      <c r="D63" s="18"/>
      <c r="F63" s="15">
        <v>2.2999999999999998</v>
      </c>
      <c r="G63" s="19">
        <v>0</v>
      </c>
      <c r="I63" s="18"/>
      <c r="L63" s="15">
        <v>2.2999999999999998</v>
      </c>
      <c r="M63" s="15">
        <v>5.3</v>
      </c>
      <c r="N63" s="15">
        <v>9.9</v>
      </c>
      <c r="P63" s="1"/>
      <c r="Q63" s="23"/>
      <c r="R63" s="23"/>
      <c r="T63" s="15">
        <v>2.2999999999999998</v>
      </c>
      <c r="U63" s="15">
        <v>5.3</v>
      </c>
      <c r="W63" s="23"/>
      <c r="Y63" s="15">
        <v>2.2999999999999998</v>
      </c>
      <c r="Z63" s="15"/>
    </row>
    <row r="64" spans="1:26" x14ac:dyDescent="0.3">
      <c r="A64" s="15">
        <v>3</v>
      </c>
      <c r="B64" s="15">
        <v>7</v>
      </c>
      <c r="D64" s="18"/>
      <c r="F64" s="15">
        <v>3</v>
      </c>
      <c r="G64" s="19">
        <v>7.0000000000000007E-2</v>
      </c>
      <c r="I64" s="18"/>
      <c r="L64" s="15">
        <v>3</v>
      </c>
      <c r="M64" s="15">
        <v>8.3000000000000007</v>
      </c>
      <c r="N64" s="15">
        <v>10.7</v>
      </c>
      <c r="P64" s="1"/>
      <c r="Q64" s="23"/>
      <c r="R64" s="23"/>
      <c r="T64" s="15">
        <v>3</v>
      </c>
      <c r="U64" s="15">
        <v>8.3000000000000007</v>
      </c>
      <c r="W64" s="23"/>
      <c r="Y64" s="15">
        <v>3</v>
      </c>
      <c r="Z64" s="15"/>
    </row>
    <row r="65" spans="1:26" x14ac:dyDescent="0.3">
      <c r="A65" s="15">
        <v>1.9</v>
      </c>
      <c r="B65" s="15">
        <v>3</v>
      </c>
      <c r="D65" s="18"/>
      <c r="F65" s="15">
        <v>1.9</v>
      </c>
      <c r="G65" s="19">
        <v>0.03</v>
      </c>
      <c r="I65" s="18"/>
      <c r="L65" s="15">
        <v>1.9</v>
      </c>
      <c r="M65" s="15">
        <v>1.5</v>
      </c>
      <c r="N65" s="15">
        <v>1.2</v>
      </c>
      <c r="P65" s="1"/>
      <c r="Q65" s="23"/>
      <c r="R65" s="23"/>
      <c r="T65" s="15">
        <v>1.9</v>
      </c>
      <c r="U65" s="15">
        <v>1.5</v>
      </c>
      <c r="W65" s="23"/>
      <c r="Y65" s="15">
        <v>1.9</v>
      </c>
      <c r="Z65" s="15"/>
    </row>
    <row r="66" spans="1:26" x14ac:dyDescent="0.3">
      <c r="A66" s="15">
        <v>9.6</v>
      </c>
      <c r="B66" s="15">
        <v>0</v>
      </c>
      <c r="D66" s="18"/>
      <c r="F66" s="15">
        <v>9.6</v>
      </c>
      <c r="G66" s="19">
        <v>0</v>
      </c>
      <c r="I66" s="18"/>
      <c r="L66" s="15">
        <v>9.6</v>
      </c>
      <c r="M66" s="15">
        <v>6.5</v>
      </c>
      <c r="N66" s="15">
        <v>1.6</v>
      </c>
      <c r="P66" s="1"/>
      <c r="Q66" s="23"/>
      <c r="R66" s="23"/>
      <c r="T66" s="15">
        <v>9.6</v>
      </c>
      <c r="U66" s="15">
        <v>6.5</v>
      </c>
      <c r="W66" s="23"/>
      <c r="Y66" s="15">
        <v>9.6</v>
      </c>
      <c r="Z66" s="15"/>
    </row>
    <row r="67" spans="1:26" x14ac:dyDescent="0.3">
      <c r="A67" s="15">
        <v>9</v>
      </c>
      <c r="B67" s="15">
        <v>5</v>
      </c>
      <c r="D67" s="18"/>
      <c r="F67" s="15">
        <v>9</v>
      </c>
      <c r="G67" s="19">
        <v>0.05</v>
      </c>
      <c r="I67" s="18"/>
      <c r="L67" s="15">
        <v>9</v>
      </c>
      <c r="M67" s="15">
        <v>6.2</v>
      </c>
      <c r="N67" s="15">
        <v>7.9</v>
      </c>
      <c r="P67" s="1"/>
      <c r="Q67" s="23"/>
      <c r="R67" s="23"/>
      <c r="T67" s="15">
        <v>9</v>
      </c>
      <c r="U67" s="15">
        <v>6.2</v>
      </c>
      <c r="W67" s="23"/>
      <c r="Y67" s="15">
        <v>9</v>
      </c>
      <c r="Z67" s="15"/>
    </row>
    <row r="68" spans="1:26" x14ac:dyDescent="0.3">
      <c r="A68" s="15">
        <v>1.1000000000000001</v>
      </c>
      <c r="B68" s="15">
        <v>3</v>
      </c>
      <c r="D68" s="18"/>
      <c r="F68" s="15">
        <v>1.1000000000000001</v>
      </c>
      <c r="G68" s="19">
        <v>0.03</v>
      </c>
      <c r="I68" s="18"/>
      <c r="L68" s="15">
        <v>1.1000000000000001</v>
      </c>
      <c r="M68" s="15">
        <v>0.1</v>
      </c>
      <c r="N68" s="15">
        <v>10</v>
      </c>
      <c r="P68" s="1"/>
      <c r="Q68" s="23"/>
      <c r="R68" s="23"/>
      <c r="T68" s="15">
        <v>1.1000000000000001</v>
      </c>
      <c r="U68" s="15">
        <v>0.1</v>
      </c>
      <c r="W68" s="23"/>
      <c r="Y68" s="15">
        <v>1.1000000000000001</v>
      </c>
      <c r="Z68" s="15"/>
    </row>
    <row r="69" spans="1:26" x14ac:dyDescent="0.3">
      <c r="A69" s="15">
        <v>1.1000000000000001</v>
      </c>
      <c r="B69" s="15">
        <v>7</v>
      </c>
      <c r="D69" s="18"/>
      <c r="F69" s="15">
        <v>1.1000000000000001</v>
      </c>
      <c r="G69" s="19">
        <v>7.0000000000000007E-2</v>
      </c>
      <c r="I69" s="18"/>
      <c r="L69" s="15">
        <v>1.1000000000000001</v>
      </c>
      <c r="M69" s="15">
        <v>6</v>
      </c>
      <c r="N69" s="15">
        <v>4.9000000000000004</v>
      </c>
      <c r="P69" s="1"/>
      <c r="Q69" s="23"/>
      <c r="R69" s="23"/>
      <c r="T69" s="15">
        <v>1.1000000000000001</v>
      </c>
      <c r="U69" s="15">
        <v>6</v>
      </c>
      <c r="W69" s="23"/>
      <c r="Y69" s="15">
        <v>1.1000000000000001</v>
      </c>
      <c r="Z69" s="15"/>
    </row>
    <row r="70" spans="1:26" x14ac:dyDescent="0.3">
      <c r="A70" s="15">
        <v>3.4</v>
      </c>
      <c r="B70" s="15">
        <v>1</v>
      </c>
      <c r="D70" s="18"/>
      <c r="F70" s="15">
        <v>3.4</v>
      </c>
      <c r="G70" s="19">
        <v>0.01</v>
      </c>
      <c r="I70" s="18"/>
      <c r="L70" s="15">
        <v>3.4</v>
      </c>
      <c r="M70" s="15">
        <v>4.5999999999999996</v>
      </c>
      <c r="N70" s="15">
        <v>2.2000000000000002</v>
      </c>
      <c r="P70" s="1"/>
      <c r="Q70" s="23"/>
      <c r="R70" s="23"/>
      <c r="T70" s="15">
        <v>3.4</v>
      </c>
      <c r="U70" s="15">
        <v>4.5999999999999996</v>
      </c>
      <c r="W70" s="23"/>
      <c r="Y70" s="15">
        <v>3.4</v>
      </c>
      <c r="Z70" s="15"/>
    </row>
    <row r="71" spans="1:26" x14ac:dyDescent="0.3">
      <c r="A71" s="15">
        <v>8</v>
      </c>
      <c r="B71" s="15">
        <v>9</v>
      </c>
      <c r="D71" s="18"/>
      <c r="F71" s="15">
        <v>8</v>
      </c>
      <c r="G71" s="19">
        <v>0.09</v>
      </c>
      <c r="I71" s="18"/>
      <c r="L71" s="15">
        <v>8</v>
      </c>
      <c r="M71" s="15">
        <v>1.4</v>
      </c>
      <c r="N71" s="15">
        <v>7.6</v>
      </c>
      <c r="P71" s="1"/>
      <c r="Q71" s="23"/>
      <c r="R71" s="23"/>
      <c r="T71" s="15">
        <v>8</v>
      </c>
      <c r="U71" s="15">
        <v>1.4</v>
      </c>
      <c r="W71" s="23"/>
      <c r="Y71" s="15">
        <v>8</v>
      </c>
      <c r="Z71" s="15"/>
    </row>
    <row r="72" spans="1:26" x14ac:dyDescent="0.3">
      <c r="A72" s="15">
        <v>10.9</v>
      </c>
      <c r="B72" s="15">
        <v>2</v>
      </c>
      <c r="D72" s="18"/>
      <c r="F72" s="15">
        <v>10.9</v>
      </c>
      <c r="G72" s="19">
        <v>0.02</v>
      </c>
      <c r="I72" s="18"/>
      <c r="L72" s="15">
        <v>10.9</v>
      </c>
      <c r="M72" s="15">
        <v>0.7</v>
      </c>
      <c r="N72" s="15">
        <v>7.1</v>
      </c>
      <c r="P72" s="1"/>
      <c r="Q72" s="23"/>
      <c r="R72" s="23"/>
      <c r="T72" s="15">
        <v>10.9</v>
      </c>
      <c r="U72" s="15">
        <v>0.7</v>
      </c>
      <c r="W72" s="23"/>
      <c r="Y72" s="15">
        <v>10.9</v>
      </c>
      <c r="Z72" s="15"/>
    </row>
    <row r="73" spans="1:26" x14ac:dyDescent="0.3">
      <c r="A73" s="15">
        <v>2.7</v>
      </c>
      <c r="B73" s="15">
        <v>2</v>
      </c>
      <c r="D73" s="18"/>
      <c r="F73" s="15">
        <v>2.7</v>
      </c>
      <c r="G73" s="19">
        <v>0.02</v>
      </c>
      <c r="I73" s="18"/>
      <c r="L73" s="15">
        <v>2.7</v>
      </c>
      <c r="M73" s="15">
        <v>3.2</v>
      </c>
      <c r="N73" s="15">
        <v>6.5</v>
      </c>
      <c r="P73" s="1"/>
      <c r="Q73" s="23"/>
      <c r="R73" s="23"/>
      <c r="T73" s="15">
        <v>2.7</v>
      </c>
      <c r="U73" s="15">
        <v>3.2</v>
      </c>
      <c r="W73" s="23"/>
      <c r="Y73" s="15">
        <v>2.7</v>
      </c>
      <c r="Z73" s="15"/>
    </row>
    <row r="74" spans="1:26" x14ac:dyDescent="0.3">
      <c r="A74" s="15">
        <v>6.8</v>
      </c>
      <c r="B74" s="15">
        <v>7</v>
      </c>
      <c r="D74" s="18"/>
      <c r="F74" s="15">
        <v>6.8</v>
      </c>
      <c r="G74" s="19">
        <v>7.0000000000000007E-2</v>
      </c>
      <c r="I74" s="18"/>
      <c r="L74" s="15">
        <v>6.8</v>
      </c>
      <c r="M74" s="15">
        <v>4.5999999999999996</v>
      </c>
      <c r="N74" s="15">
        <v>9.6</v>
      </c>
      <c r="P74" s="1"/>
      <c r="Q74" s="23"/>
      <c r="R74" s="23"/>
      <c r="T74" s="15">
        <v>6.8</v>
      </c>
      <c r="U74" s="15">
        <v>4.5999999999999996</v>
      </c>
      <c r="W74" s="23"/>
      <c r="Y74" s="15">
        <v>6.8</v>
      </c>
      <c r="Z74" s="15"/>
    </row>
    <row r="75" spans="1:26" x14ac:dyDescent="0.3">
      <c r="A75" s="15">
        <v>9.3000000000000007</v>
      </c>
      <c r="B75" s="15">
        <v>8</v>
      </c>
      <c r="D75" s="18"/>
      <c r="F75" s="15">
        <v>9.3000000000000007</v>
      </c>
      <c r="G75" s="19">
        <v>0.08</v>
      </c>
      <c r="I75" s="18"/>
      <c r="L75" s="15">
        <v>9.3000000000000007</v>
      </c>
      <c r="M75" s="15">
        <v>9.3000000000000007</v>
      </c>
      <c r="N75" s="15">
        <v>0.8</v>
      </c>
      <c r="P75" s="1"/>
      <c r="Q75" s="23"/>
      <c r="R75" s="23"/>
      <c r="T75" s="15">
        <v>9.3000000000000007</v>
      </c>
      <c r="U75" s="15">
        <v>9.3000000000000007</v>
      </c>
      <c r="W75" s="23"/>
      <c r="Y75" s="15">
        <v>9.3000000000000007</v>
      </c>
      <c r="Z75" s="15"/>
    </row>
    <row r="76" spans="1:26" x14ac:dyDescent="0.3">
      <c r="A76" s="15">
        <v>1.3</v>
      </c>
      <c r="B76" s="15">
        <v>0</v>
      </c>
      <c r="D76" s="18"/>
      <c r="F76" s="15">
        <v>1.3</v>
      </c>
      <c r="G76" s="19">
        <v>0</v>
      </c>
      <c r="I76" s="18"/>
      <c r="L76" s="15">
        <v>1.3</v>
      </c>
      <c r="M76" s="15">
        <v>6.8</v>
      </c>
      <c r="N76" s="15">
        <v>10.5</v>
      </c>
      <c r="P76" s="1"/>
      <c r="Q76" s="23"/>
      <c r="R76" s="23"/>
      <c r="T76" s="15">
        <v>1.3</v>
      </c>
      <c r="U76" s="15">
        <v>6.8</v>
      </c>
      <c r="W76" s="23"/>
      <c r="Y76" s="15">
        <v>1.3</v>
      </c>
      <c r="Z76" s="15"/>
    </row>
    <row r="77" spans="1:26" x14ac:dyDescent="0.3">
      <c r="A77" s="15">
        <v>10.1</v>
      </c>
      <c r="B77" s="15">
        <v>2</v>
      </c>
      <c r="D77" s="18"/>
      <c r="F77" s="15">
        <v>10.1</v>
      </c>
      <c r="G77" s="19">
        <v>0.02</v>
      </c>
      <c r="I77" s="18"/>
      <c r="L77" s="15">
        <v>10.1</v>
      </c>
      <c r="M77" s="15">
        <v>2.1</v>
      </c>
      <c r="N77" s="15">
        <v>4.5</v>
      </c>
      <c r="P77" s="1"/>
      <c r="Q77" s="23"/>
      <c r="R77" s="23"/>
      <c r="T77" s="15">
        <v>10.1</v>
      </c>
      <c r="U77" s="15">
        <v>2.1</v>
      </c>
      <c r="W77" s="23"/>
      <c r="Y77" s="15">
        <v>10.1</v>
      </c>
      <c r="Z77" s="15"/>
    </row>
    <row r="78" spans="1:26" x14ac:dyDescent="0.3">
      <c r="A78" s="15">
        <v>10.5</v>
      </c>
      <c r="B78" s="15">
        <v>8</v>
      </c>
      <c r="D78" s="18"/>
      <c r="F78" s="15">
        <v>10.5</v>
      </c>
      <c r="G78" s="19">
        <v>0.08</v>
      </c>
      <c r="I78" s="18"/>
      <c r="L78" s="15">
        <v>10.5</v>
      </c>
      <c r="M78" s="15">
        <v>0.6</v>
      </c>
      <c r="N78" s="15">
        <v>1.2</v>
      </c>
      <c r="P78" s="1"/>
      <c r="Q78" s="23"/>
      <c r="R78" s="23"/>
      <c r="T78" s="15">
        <v>10.5</v>
      </c>
      <c r="U78" s="15">
        <v>0.6</v>
      </c>
      <c r="W78" s="23"/>
      <c r="Y78" s="15">
        <v>10.5</v>
      </c>
      <c r="Z78" s="15"/>
    </row>
    <row r="79" spans="1:26" x14ac:dyDescent="0.3">
      <c r="A79" s="15">
        <v>5</v>
      </c>
      <c r="B79" s="15">
        <v>5</v>
      </c>
      <c r="D79" s="18"/>
      <c r="F79" s="15">
        <v>5</v>
      </c>
      <c r="G79" s="19">
        <v>0.05</v>
      </c>
      <c r="I79" s="18"/>
      <c r="L79" s="15">
        <v>5</v>
      </c>
      <c r="M79" s="15">
        <v>5.6</v>
      </c>
      <c r="N79" s="15">
        <v>8.6</v>
      </c>
      <c r="P79" s="1"/>
      <c r="Q79" s="23"/>
      <c r="R79" s="23"/>
      <c r="T79" s="15">
        <v>5</v>
      </c>
      <c r="U79" s="15">
        <v>5.6</v>
      </c>
      <c r="W79" s="23"/>
      <c r="Y79" s="15">
        <v>5</v>
      </c>
      <c r="Z79" s="15"/>
    </row>
    <row r="80" spans="1:26" x14ac:dyDescent="0.3">
      <c r="A80" s="15">
        <v>7.6</v>
      </c>
      <c r="B80" s="15">
        <v>3</v>
      </c>
      <c r="D80" s="18"/>
      <c r="F80" s="15">
        <v>7.6</v>
      </c>
      <c r="G80" s="19">
        <v>0.03</v>
      </c>
      <c r="I80" s="18"/>
      <c r="L80" s="15">
        <v>7.6</v>
      </c>
      <c r="M80" s="15">
        <v>10.5</v>
      </c>
      <c r="N80" s="15">
        <v>7.2</v>
      </c>
      <c r="P80" s="1"/>
      <c r="Q80" s="23"/>
      <c r="R80" s="23"/>
      <c r="T80" s="15">
        <v>7.6</v>
      </c>
      <c r="U80" s="15">
        <v>10.5</v>
      </c>
      <c r="W80" s="23"/>
      <c r="Y80" s="15">
        <v>7.6</v>
      </c>
      <c r="Z80" s="15"/>
    </row>
    <row r="81" spans="1:26" x14ac:dyDescent="0.3">
      <c r="A81" s="15">
        <v>7.2</v>
      </c>
      <c r="B81" s="15">
        <v>6</v>
      </c>
      <c r="D81" s="18"/>
      <c r="F81" s="15">
        <v>7.2</v>
      </c>
      <c r="G81" s="19">
        <v>0.06</v>
      </c>
      <c r="I81" s="18"/>
      <c r="L81" s="15">
        <v>7.2</v>
      </c>
      <c r="M81" s="15">
        <v>2.4</v>
      </c>
      <c r="N81" s="15">
        <v>8.1999999999999993</v>
      </c>
      <c r="P81" s="1"/>
      <c r="Q81" s="23"/>
      <c r="R81" s="23"/>
      <c r="T81" s="15">
        <v>7.2</v>
      </c>
      <c r="U81" s="15">
        <v>2.4</v>
      </c>
      <c r="W81" s="23"/>
      <c r="Y81" s="15">
        <v>7.2</v>
      </c>
      <c r="Z81" s="15"/>
    </row>
    <row r="82" spans="1:26" x14ac:dyDescent="0.3">
      <c r="A82" s="15">
        <v>3.3</v>
      </c>
      <c r="B82" s="15">
        <v>1</v>
      </c>
      <c r="D82" s="18"/>
      <c r="F82" s="15">
        <v>3.3</v>
      </c>
      <c r="G82" s="19">
        <v>0.01</v>
      </c>
      <c r="I82" s="18"/>
      <c r="L82" s="15">
        <v>3.3</v>
      </c>
      <c r="M82" s="15">
        <v>0.7</v>
      </c>
      <c r="N82" s="15">
        <v>2.1</v>
      </c>
      <c r="P82" s="1"/>
      <c r="Q82" s="23"/>
      <c r="R82" s="23"/>
      <c r="T82" s="15">
        <v>3.3</v>
      </c>
      <c r="U82" s="15">
        <v>0.7</v>
      </c>
      <c r="W82" s="23"/>
      <c r="Y82" s="15">
        <v>3.3</v>
      </c>
      <c r="Z82" s="15"/>
    </row>
    <row r="83" spans="1:26" x14ac:dyDescent="0.3">
      <c r="A83" s="15">
        <v>5.2</v>
      </c>
      <c r="B83" s="15">
        <v>7</v>
      </c>
      <c r="D83" s="18"/>
      <c r="F83" s="15">
        <v>5.2</v>
      </c>
      <c r="G83" s="19">
        <v>7.0000000000000007E-2</v>
      </c>
      <c r="I83" s="18"/>
      <c r="L83" s="15">
        <v>5.2</v>
      </c>
      <c r="M83" s="15">
        <v>10</v>
      </c>
      <c r="N83" s="15">
        <v>0.7</v>
      </c>
      <c r="P83" s="1"/>
      <c r="Q83" s="23"/>
      <c r="R83" s="23"/>
      <c r="T83" s="15">
        <v>5.2</v>
      </c>
      <c r="U83" s="15">
        <v>10</v>
      </c>
      <c r="W83" s="23"/>
      <c r="Y83" s="15">
        <v>5.2</v>
      </c>
      <c r="Z83" s="15"/>
    </row>
    <row r="84" spans="1:26" x14ac:dyDescent="0.3">
      <c r="A84" s="15">
        <v>9.4</v>
      </c>
      <c r="B84" s="15">
        <v>8</v>
      </c>
      <c r="D84" s="18"/>
      <c r="F84" s="15">
        <v>9.4</v>
      </c>
      <c r="G84" s="19">
        <v>0.08</v>
      </c>
      <c r="I84" s="18"/>
      <c r="L84" s="15">
        <v>9.4</v>
      </c>
      <c r="M84" s="15">
        <v>4.3</v>
      </c>
      <c r="N84" s="15">
        <v>9.1</v>
      </c>
      <c r="P84" s="1"/>
      <c r="Q84" s="23"/>
      <c r="R84" s="23"/>
      <c r="T84" s="15">
        <v>9.4</v>
      </c>
      <c r="U84" s="15">
        <v>4.3</v>
      </c>
      <c r="W84" s="23"/>
      <c r="Y84" s="15">
        <v>9.4</v>
      </c>
      <c r="Z84" s="15"/>
    </row>
    <row r="85" spans="1:26" x14ac:dyDescent="0.3">
      <c r="A85" s="15">
        <v>3.5</v>
      </c>
      <c r="B85" s="15">
        <v>2</v>
      </c>
      <c r="D85" s="18"/>
      <c r="F85" s="15">
        <v>3.5</v>
      </c>
      <c r="G85" s="19">
        <v>0.02</v>
      </c>
      <c r="I85" s="18"/>
      <c r="L85" s="15">
        <v>3.5</v>
      </c>
      <c r="M85" s="15">
        <v>2.1</v>
      </c>
      <c r="N85" s="15">
        <v>10.199999999999999</v>
      </c>
      <c r="P85" s="1"/>
      <c r="Q85" s="23"/>
      <c r="R85" s="23"/>
      <c r="T85" s="15">
        <v>3.5</v>
      </c>
      <c r="U85" s="15">
        <v>2.1</v>
      </c>
      <c r="W85" s="23"/>
      <c r="Y85" s="15">
        <v>3.5</v>
      </c>
      <c r="Z85" s="15"/>
    </row>
    <row r="86" spans="1:26" x14ac:dyDescent="0.3">
      <c r="A86" s="15">
        <v>7.3</v>
      </c>
      <c r="B86" s="15">
        <v>5</v>
      </c>
      <c r="D86" s="18"/>
      <c r="F86" s="15">
        <v>7.3</v>
      </c>
      <c r="G86" s="19">
        <v>0.05</v>
      </c>
      <c r="I86" s="18"/>
      <c r="L86" s="15">
        <v>7.3</v>
      </c>
      <c r="M86" s="15">
        <v>9</v>
      </c>
      <c r="N86" s="15">
        <v>3.4</v>
      </c>
      <c r="P86" s="1"/>
      <c r="Q86" s="23"/>
      <c r="R86" s="23"/>
      <c r="T86" s="15">
        <v>7.3</v>
      </c>
      <c r="U86" s="15">
        <v>9</v>
      </c>
      <c r="W86" s="23"/>
      <c r="Y86" s="15">
        <v>7.3</v>
      </c>
      <c r="Z86" s="15"/>
    </row>
    <row r="87" spans="1:26" x14ac:dyDescent="0.3">
      <c r="A87" s="15">
        <v>3</v>
      </c>
      <c r="B87" s="15">
        <v>10</v>
      </c>
      <c r="D87" s="18"/>
      <c r="F87" s="15">
        <v>3</v>
      </c>
      <c r="G87" s="19">
        <v>0.1</v>
      </c>
      <c r="I87" s="18"/>
      <c r="L87" s="15">
        <v>3</v>
      </c>
      <c r="M87" s="15">
        <v>8.6999999999999993</v>
      </c>
      <c r="N87" s="15">
        <v>2.7</v>
      </c>
      <c r="P87" s="1"/>
      <c r="Q87" s="23"/>
      <c r="R87" s="23"/>
      <c r="T87" s="15">
        <v>3</v>
      </c>
      <c r="U87" s="15">
        <v>8.6999999999999993</v>
      </c>
      <c r="W87" s="23"/>
      <c r="Y87" s="15">
        <v>3</v>
      </c>
      <c r="Z87" s="15"/>
    </row>
    <row r="88" spans="1:26" x14ac:dyDescent="0.3">
      <c r="A88" s="15">
        <v>3.6</v>
      </c>
      <c r="B88" s="15">
        <v>5</v>
      </c>
      <c r="D88" s="18"/>
      <c r="F88" s="15">
        <v>3.6</v>
      </c>
      <c r="G88" s="19">
        <v>0.05</v>
      </c>
      <c r="I88" s="18"/>
      <c r="L88" s="15">
        <v>3.6</v>
      </c>
      <c r="M88" s="15">
        <v>6</v>
      </c>
      <c r="N88" s="15">
        <v>7.1</v>
      </c>
      <c r="P88" s="1"/>
      <c r="Q88" s="23"/>
      <c r="R88" s="23"/>
      <c r="T88" s="15">
        <v>3.6</v>
      </c>
      <c r="U88" s="15">
        <v>6</v>
      </c>
      <c r="W88" s="23"/>
      <c r="Y88" s="15">
        <v>3.6</v>
      </c>
      <c r="Z88" s="15"/>
    </row>
    <row r="89" spans="1:26" x14ac:dyDescent="0.3">
      <c r="A89" s="15">
        <v>1</v>
      </c>
      <c r="B89" s="15">
        <v>0</v>
      </c>
      <c r="D89" s="18"/>
      <c r="F89" s="15">
        <v>1</v>
      </c>
      <c r="G89" s="19">
        <v>0</v>
      </c>
      <c r="I89" s="18"/>
      <c r="L89" s="15">
        <v>1</v>
      </c>
      <c r="M89" s="15">
        <v>8.1999999999999993</v>
      </c>
      <c r="N89" s="15">
        <v>3.8</v>
      </c>
      <c r="P89" s="1"/>
      <c r="Q89" s="23"/>
      <c r="R89" s="23"/>
      <c r="T89" s="15">
        <v>1</v>
      </c>
      <c r="U89" s="15">
        <v>8.1999999999999993</v>
      </c>
      <c r="W89" s="23"/>
      <c r="Y89" s="15">
        <v>1</v>
      </c>
      <c r="Z89" s="15"/>
    </row>
    <row r="90" spans="1:26" x14ac:dyDescent="0.3">
      <c r="A90" s="15">
        <v>4.5999999999999996</v>
      </c>
      <c r="B90" s="15">
        <v>1</v>
      </c>
      <c r="D90" s="18"/>
      <c r="F90" s="15">
        <v>4.5999999999999996</v>
      </c>
      <c r="G90" s="19">
        <v>0.01</v>
      </c>
      <c r="I90" s="18"/>
      <c r="L90" s="15">
        <v>4.5999999999999996</v>
      </c>
      <c r="M90" s="15">
        <v>10.199999999999999</v>
      </c>
      <c r="N90" s="15">
        <v>8.6</v>
      </c>
      <c r="P90" s="1"/>
      <c r="Q90" s="23"/>
      <c r="R90" s="23"/>
      <c r="T90" s="15">
        <v>4.5999999999999996</v>
      </c>
      <c r="U90" s="15">
        <v>10.199999999999999</v>
      </c>
      <c r="W90" s="23"/>
      <c r="Y90" s="15">
        <v>4.5999999999999996</v>
      </c>
      <c r="Z90" s="15"/>
    </row>
    <row r="91" spans="1:26" x14ac:dyDescent="0.3">
      <c r="A91" s="15">
        <v>4.0999999999999996</v>
      </c>
      <c r="B91" s="15">
        <v>10</v>
      </c>
      <c r="D91" s="18"/>
      <c r="F91" s="15">
        <v>4.0999999999999996</v>
      </c>
      <c r="G91" s="19">
        <v>0.1</v>
      </c>
      <c r="I91" s="18"/>
      <c r="L91" s="15">
        <v>4.0999999999999996</v>
      </c>
      <c r="M91" s="15">
        <v>2.8</v>
      </c>
      <c r="N91" s="15">
        <v>5.6</v>
      </c>
      <c r="P91" s="1"/>
      <c r="Q91" s="23"/>
      <c r="R91" s="23"/>
      <c r="T91" s="15">
        <v>4.0999999999999996</v>
      </c>
      <c r="U91" s="15">
        <v>2.8</v>
      </c>
      <c r="W91" s="23"/>
      <c r="Y91" s="15">
        <v>4.0999999999999996</v>
      </c>
      <c r="Z91" s="15"/>
    </row>
    <row r="92" spans="1:26" x14ac:dyDescent="0.3">
      <c r="A92" s="15">
        <v>3.7</v>
      </c>
      <c r="B92" s="15">
        <v>4</v>
      </c>
      <c r="D92" s="18"/>
      <c r="F92" s="15">
        <v>3.7</v>
      </c>
      <c r="G92" s="19">
        <v>0.04</v>
      </c>
      <c r="I92" s="18"/>
      <c r="L92" s="15">
        <v>3.7</v>
      </c>
      <c r="M92" s="15">
        <v>10.7</v>
      </c>
      <c r="N92" s="15">
        <v>2.2999999999999998</v>
      </c>
      <c r="P92" s="1"/>
      <c r="Q92" s="23"/>
      <c r="R92" s="23"/>
      <c r="T92" s="15">
        <v>3.7</v>
      </c>
      <c r="U92" s="15">
        <v>10.7</v>
      </c>
      <c r="W92" s="23"/>
      <c r="Y92" s="15">
        <v>3.7</v>
      </c>
      <c r="Z92" s="15"/>
    </row>
    <row r="93" spans="1:26" x14ac:dyDescent="0.3">
      <c r="A93" s="15">
        <v>9.6999999999999993</v>
      </c>
      <c r="B93" s="15">
        <v>9</v>
      </c>
      <c r="D93" s="18"/>
      <c r="F93" s="15">
        <v>9.6999999999999993</v>
      </c>
      <c r="G93" s="19">
        <v>0.09</v>
      </c>
      <c r="I93" s="18"/>
      <c r="L93" s="15">
        <v>9.6999999999999993</v>
      </c>
      <c r="M93" s="15">
        <v>4.3</v>
      </c>
      <c r="N93" s="15">
        <v>10</v>
      </c>
      <c r="P93" s="1"/>
      <c r="Q93" s="23"/>
      <c r="R93" s="23"/>
      <c r="T93" s="15">
        <v>9.6999999999999993</v>
      </c>
      <c r="U93" s="15">
        <v>4.3</v>
      </c>
      <c r="W93" s="23"/>
      <c r="Y93" s="15">
        <v>9.6999999999999993</v>
      </c>
      <c r="Z93" s="15"/>
    </row>
    <row r="94" spans="1:26" x14ac:dyDescent="0.3">
      <c r="A94" s="15">
        <v>5.2</v>
      </c>
      <c r="B94" s="15">
        <v>9</v>
      </c>
      <c r="D94" s="18"/>
      <c r="F94" s="15">
        <v>5.2</v>
      </c>
      <c r="G94" s="19">
        <v>0.09</v>
      </c>
      <c r="I94" s="18"/>
      <c r="L94" s="15">
        <v>5.2</v>
      </c>
      <c r="M94" s="15">
        <v>6.8</v>
      </c>
      <c r="N94" s="15">
        <v>5</v>
      </c>
      <c r="P94" s="1"/>
      <c r="Q94" s="23"/>
      <c r="R94" s="23"/>
      <c r="T94" s="15">
        <v>5.2</v>
      </c>
      <c r="U94" s="15">
        <v>6.8</v>
      </c>
      <c r="W94" s="23"/>
      <c r="Y94" s="15">
        <v>5.2</v>
      </c>
      <c r="Z94" s="15"/>
    </row>
    <row r="95" spans="1:26" x14ac:dyDescent="0.3">
      <c r="A95" s="15">
        <v>2.5</v>
      </c>
      <c r="B95" s="15">
        <v>4</v>
      </c>
      <c r="D95" s="18"/>
      <c r="F95" s="15">
        <v>2.5</v>
      </c>
      <c r="G95" s="19">
        <v>0.04</v>
      </c>
      <c r="I95" s="18"/>
      <c r="L95" s="15">
        <v>2.5</v>
      </c>
      <c r="M95" s="15">
        <v>5.8</v>
      </c>
      <c r="N95" s="15">
        <v>2.9</v>
      </c>
      <c r="P95" s="1"/>
      <c r="Q95" s="23"/>
      <c r="R95" s="23"/>
      <c r="T95" s="15">
        <v>2.5</v>
      </c>
      <c r="U95" s="15">
        <v>5.8</v>
      </c>
      <c r="W95" s="23"/>
      <c r="Y95" s="15">
        <v>2.5</v>
      </c>
      <c r="Z95" s="15"/>
    </row>
    <row r="96" spans="1:26" x14ac:dyDescent="0.3">
      <c r="A96" s="15">
        <v>2.4</v>
      </c>
      <c r="B96" s="15">
        <v>10</v>
      </c>
      <c r="D96" s="18"/>
      <c r="F96" s="15">
        <v>2.4</v>
      </c>
      <c r="G96" s="19">
        <v>0.1</v>
      </c>
      <c r="I96" s="18"/>
      <c r="L96" s="15">
        <v>2.4</v>
      </c>
      <c r="M96" s="15">
        <v>5.2</v>
      </c>
      <c r="N96" s="15">
        <v>10.1</v>
      </c>
      <c r="P96" s="1"/>
      <c r="Q96" s="23"/>
      <c r="R96" s="23"/>
      <c r="T96" s="15">
        <v>2.4</v>
      </c>
      <c r="U96" s="15">
        <v>5.2</v>
      </c>
      <c r="W96" s="23"/>
      <c r="Y96" s="15">
        <v>2.4</v>
      </c>
      <c r="Z96" s="15"/>
    </row>
    <row r="97" spans="1:26" x14ac:dyDescent="0.3">
      <c r="A97" s="15">
        <v>7.2</v>
      </c>
      <c r="B97" s="15">
        <v>8</v>
      </c>
      <c r="D97" s="18"/>
      <c r="F97" s="15">
        <v>7.2</v>
      </c>
      <c r="G97" s="19">
        <v>0.08</v>
      </c>
      <c r="I97" s="18"/>
      <c r="L97" s="15">
        <v>7.2</v>
      </c>
      <c r="M97" s="15">
        <v>6.5</v>
      </c>
      <c r="N97" s="15">
        <v>10.6</v>
      </c>
      <c r="P97" s="1"/>
      <c r="Q97" s="23"/>
      <c r="R97" s="23"/>
      <c r="T97" s="15">
        <v>7.2</v>
      </c>
      <c r="U97" s="15">
        <v>6.5</v>
      </c>
      <c r="W97" s="23"/>
      <c r="Y97" s="15">
        <v>7.2</v>
      </c>
      <c r="Z97" s="15"/>
    </row>
    <row r="98" spans="1:26" x14ac:dyDescent="0.3">
      <c r="A98" s="15">
        <v>2.1</v>
      </c>
      <c r="B98" s="15">
        <v>0</v>
      </c>
      <c r="D98" s="18"/>
      <c r="F98" s="15">
        <v>2.1</v>
      </c>
      <c r="G98" s="19">
        <v>0</v>
      </c>
      <c r="I98" s="18"/>
      <c r="L98" s="15">
        <v>2.1</v>
      </c>
      <c r="M98" s="15">
        <v>5.2</v>
      </c>
      <c r="N98" s="15">
        <v>0.6</v>
      </c>
      <c r="P98" s="1"/>
      <c r="Q98" s="23"/>
      <c r="R98" s="23"/>
      <c r="T98" s="15">
        <v>2.1</v>
      </c>
      <c r="U98" s="15">
        <v>5.2</v>
      </c>
      <c r="W98" s="23"/>
      <c r="Y98" s="15">
        <v>2.1</v>
      </c>
      <c r="Z98" s="15"/>
    </row>
    <row r="99" spans="1:26" x14ac:dyDescent="0.3">
      <c r="A99" s="15">
        <v>2</v>
      </c>
      <c r="B99" s="15">
        <v>0</v>
      </c>
      <c r="D99" s="18"/>
      <c r="F99" s="15">
        <v>2</v>
      </c>
      <c r="G99" s="19">
        <v>0</v>
      </c>
      <c r="I99" s="18"/>
      <c r="L99" s="15">
        <v>2</v>
      </c>
      <c r="M99" s="15">
        <v>0.3</v>
      </c>
      <c r="N99" s="15">
        <v>6.1</v>
      </c>
      <c r="P99" s="1"/>
      <c r="Q99" s="23"/>
      <c r="R99" s="23"/>
      <c r="T99" s="15">
        <v>2</v>
      </c>
      <c r="U99" s="15">
        <v>0.3</v>
      </c>
      <c r="W99" s="23"/>
      <c r="Y99" s="15">
        <v>2</v>
      </c>
      <c r="Z99" s="15"/>
    </row>
    <row r="100" spans="1:26" x14ac:dyDescent="0.3">
      <c r="A100" s="15">
        <v>5.2</v>
      </c>
      <c r="B100" s="15">
        <v>0</v>
      </c>
      <c r="D100" s="18"/>
      <c r="F100" s="15">
        <v>5.2</v>
      </c>
      <c r="G100" s="19">
        <v>0</v>
      </c>
      <c r="I100" s="18"/>
      <c r="L100" s="15">
        <v>5.2</v>
      </c>
      <c r="M100" s="15">
        <v>8.8000000000000007</v>
      </c>
      <c r="N100" s="15">
        <v>9.5</v>
      </c>
      <c r="P100" s="1"/>
      <c r="Q100" s="23"/>
      <c r="R100" s="23"/>
      <c r="T100" s="15">
        <v>5.2</v>
      </c>
      <c r="U100" s="15">
        <v>8.8000000000000007</v>
      </c>
      <c r="W100" s="23"/>
      <c r="Y100" s="15">
        <v>5.2</v>
      </c>
      <c r="Z100" s="15"/>
    </row>
    <row r="101" spans="1:26" x14ac:dyDescent="0.3">
      <c r="A101" s="15">
        <v>7.5</v>
      </c>
      <c r="B101" s="15">
        <v>2</v>
      </c>
      <c r="D101" s="18"/>
      <c r="F101" s="15">
        <v>7.5</v>
      </c>
      <c r="G101" s="19">
        <v>0.02</v>
      </c>
      <c r="I101" s="18"/>
      <c r="L101" s="15">
        <v>7.5</v>
      </c>
      <c r="M101" s="15">
        <v>0.8</v>
      </c>
      <c r="N101" s="15">
        <v>8.1</v>
      </c>
      <c r="P101" s="1"/>
      <c r="Q101" s="23"/>
      <c r="R101" s="23"/>
      <c r="T101" s="15">
        <v>7.5</v>
      </c>
      <c r="U101" s="15">
        <v>0.8</v>
      </c>
      <c r="W101" s="23"/>
      <c r="Y101" s="15">
        <v>7.5</v>
      </c>
      <c r="Z101" s="15"/>
    </row>
    <row r="102" spans="1:26" x14ac:dyDescent="0.3">
      <c r="A102" s="15">
        <v>1</v>
      </c>
      <c r="B102" s="15">
        <v>7</v>
      </c>
      <c r="D102" s="18"/>
      <c r="F102" s="15">
        <v>1</v>
      </c>
      <c r="G102" s="19">
        <v>7.0000000000000007E-2</v>
      </c>
      <c r="I102" s="18"/>
      <c r="L102" s="15">
        <v>1</v>
      </c>
      <c r="M102" s="15">
        <v>10.6</v>
      </c>
      <c r="N102" s="15">
        <v>5.3</v>
      </c>
      <c r="P102" s="1"/>
      <c r="Q102" s="23"/>
      <c r="R102" s="23"/>
      <c r="T102" s="15">
        <v>1</v>
      </c>
      <c r="U102" s="15">
        <v>10.6</v>
      </c>
      <c r="W102" s="23"/>
      <c r="Y102" s="15">
        <v>1</v>
      </c>
      <c r="Z102" s="15"/>
    </row>
    <row r="103" spans="1:26" x14ac:dyDescent="0.3">
      <c r="A103" s="15">
        <v>1.7</v>
      </c>
      <c r="B103" s="15">
        <v>2</v>
      </c>
      <c r="D103" s="18"/>
      <c r="F103" s="15">
        <v>1.7</v>
      </c>
      <c r="G103" s="19">
        <v>0.02</v>
      </c>
      <c r="I103" s="18"/>
      <c r="L103" s="15">
        <v>1.7</v>
      </c>
      <c r="M103" s="15">
        <v>0.7</v>
      </c>
      <c r="N103" s="15">
        <v>2.2000000000000002</v>
      </c>
      <c r="P103" s="1"/>
      <c r="Q103" s="23"/>
      <c r="R103" s="23"/>
      <c r="T103" s="15">
        <v>1.7</v>
      </c>
      <c r="U103" s="15">
        <v>0.7</v>
      </c>
      <c r="W103" s="23"/>
      <c r="Y103" s="15">
        <v>1.7</v>
      </c>
      <c r="Z103" s="15"/>
    </row>
    <row r="104" spans="1:26" x14ac:dyDescent="0.3">
      <c r="A104" s="15">
        <v>5</v>
      </c>
      <c r="B104" s="15">
        <v>8</v>
      </c>
      <c r="D104" s="18"/>
      <c r="F104" s="15">
        <v>5</v>
      </c>
      <c r="G104" s="19">
        <v>0.08</v>
      </c>
      <c r="I104" s="18"/>
      <c r="L104" s="15">
        <v>5</v>
      </c>
      <c r="M104" s="15">
        <v>4.3</v>
      </c>
      <c r="N104" s="15">
        <v>10.9</v>
      </c>
      <c r="P104" s="1"/>
      <c r="Q104" s="23"/>
      <c r="R104" s="23"/>
      <c r="T104" s="15">
        <v>5</v>
      </c>
      <c r="U104" s="15">
        <v>4.3</v>
      </c>
      <c r="W104" s="23"/>
      <c r="Y104" s="15">
        <v>5</v>
      </c>
      <c r="Z104" s="15"/>
    </row>
    <row r="105" spans="1:26" x14ac:dyDescent="0.3">
      <c r="A105" s="15">
        <v>5.9</v>
      </c>
      <c r="B105" s="15">
        <v>6</v>
      </c>
      <c r="D105" s="18"/>
      <c r="F105" s="15">
        <v>5.9</v>
      </c>
      <c r="G105" s="19">
        <v>0.06</v>
      </c>
      <c r="I105" s="18"/>
      <c r="L105" s="15">
        <v>5.9</v>
      </c>
      <c r="M105" s="15">
        <v>10.199999999999999</v>
      </c>
      <c r="N105" s="15">
        <v>1.5</v>
      </c>
      <c r="P105" s="1"/>
      <c r="Q105" s="23"/>
      <c r="R105" s="23"/>
      <c r="T105" s="15">
        <v>5.9</v>
      </c>
      <c r="U105" s="15">
        <v>10.199999999999999</v>
      </c>
      <c r="W105" s="23"/>
      <c r="Y105" s="15">
        <v>5.9</v>
      </c>
      <c r="Z105" s="15"/>
    </row>
    <row r="106" spans="1:26" x14ac:dyDescent="0.3">
      <c r="A106" s="15">
        <v>5.0999999999999996</v>
      </c>
      <c r="B106" s="15">
        <v>8</v>
      </c>
      <c r="D106" s="18"/>
      <c r="F106" s="15">
        <v>5.0999999999999996</v>
      </c>
      <c r="G106" s="19">
        <v>0.08</v>
      </c>
      <c r="I106" s="18"/>
      <c r="L106" s="15">
        <v>5.0999999999999996</v>
      </c>
      <c r="M106" s="15">
        <v>8.8000000000000007</v>
      </c>
      <c r="N106" s="15">
        <v>3.1</v>
      </c>
      <c r="P106" s="1"/>
      <c r="Q106" s="23"/>
      <c r="R106" s="23"/>
      <c r="T106" s="15">
        <v>5.0999999999999996</v>
      </c>
      <c r="U106" s="15">
        <v>8.8000000000000007</v>
      </c>
      <c r="W106" s="23"/>
      <c r="Y106" s="15">
        <v>5.0999999999999996</v>
      </c>
      <c r="Z106" s="15"/>
    </row>
    <row r="107" spans="1:26" x14ac:dyDescent="0.3">
      <c r="A107" s="15">
        <v>1.2</v>
      </c>
      <c r="B107" s="15">
        <v>0</v>
      </c>
      <c r="D107" s="18"/>
      <c r="F107" s="15">
        <v>1.2</v>
      </c>
      <c r="G107" s="19">
        <v>0</v>
      </c>
      <c r="I107" s="18"/>
      <c r="L107" s="15">
        <v>1.2</v>
      </c>
      <c r="M107" s="15">
        <v>1.7</v>
      </c>
      <c r="N107" s="15">
        <v>10.6</v>
      </c>
      <c r="P107" s="1"/>
      <c r="Q107" s="23"/>
      <c r="R107" s="23"/>
      <c r="T107" s="15">
        <v>1.2</v>
      </c>
      <c r="U107" s="15">
        <v>1.7</v>
      </c>
      <c r="W107" s="23"/>
      <c r="Y107" s="15">
        <v>1.2</v>
      </c>
      <c r="Z107" s="15"/>
    </row>
    <row r="108" spans="1:26" x14ac:dyDescent="0.3">
      <c r="A108" s="15">
        <v>5.0999999999999996</v>
      </c>
      <c r="B108" s="15">
        <v>1</v>
      </c>
      <c r="D108" s="18"/>
      <c r="F108" s="15">
        <v>5.0999999999999996</v>
      </c>
      <c r="G108" s="19">
        <v>0.01</v>
      </c>
      <c r="I108" s="18"/>
      <c r="L108" s="15">
        <v>5.0999999999999996</v>
      </c>
      <c r="M108" s="15">
        <v>3</v>
      </c>
      <c r="N108" s="15">
        <v>6.3</v>
      </c>
      <c r="P108" s="1"/>
      <c r="Q108" s="23"/>
      <c r="R108" s="23"/>
      <c r="T108" s="15">
        <v>5.0999999999999996</v>
      </c>
      <c r="U108" s="15">
        <v>3</v>
      </c>
      <c r="W108" s="23"/>
      <c r="Y108" s="15">
        <v>5.0999999999999996</v>
      </c>
      <c r="Z108" s="15"/>
    </row>
    <row r="109" spans="1:26" x14ac:dyDescent="0.3">
      <c r="A109" s="15">
        <v>1.9</v>
      </c>
      <c r="B109" s="15">
        <v>2</v>
      </c>
      <c r="D109" s="18"/>
      <c r="F109" s="15">
        <v>1.9</v>
      </c>
      <c r="G109" s="19">
        <v>0.02</v>
      </c>
      <c r="I109" s="18"/>
      <c r="L109" s="15">
        <v>1.9</v>
      </c>
      <c r="M109" s="15">
        <v>5.8</v>
      </c>
      <c r="N109" s="15">
        <v>6.4</v>
      </c>
      <c r="P109" s="1"/>
      <c r="Q109" s="23"/>
      <c r="R109" s="23"/>
      <c r="T109" s="15">
        <v>1.9</v>
      </c>
      <c r="U109" s="15">
        <v>5.8</v>
      </c>
      <c r="W109" s="23"/>
      <c r="Y109" s="15">
        <v>1.9</v>
      </c>
      <c r="Z109" s="15"/>
    </row>
    <row r="110" spans="1:26" x14ac:dyDescent="0.3">
      <c r="A110" s="15">
        <v>3.6</v>
      </c>
      <c r="B110" s="15">
        <v>2</v>
      </c>
      <c r="D110" s="18"/>
      <c r="F110" s="15">
        <v>3.6</v>
      </c>
      <c r="G110" s="19">
        <v>0.02</v>
      </c>
      <c r="I110" s="18"/>
      <c r="L110" s="15">
        <v>3.6</v>
      </c>
      <c r="M110" s="15">
        <v>10.9</v>
      </c>
      <c r="N110" s="15">
        <v>1.4</v>
      </c>
      <c r="P110" s="1"/>
      <c r="Q110" s="23"/>
      <c r="R110" s="23"/>
      <c r="T110" s="15">
        <v>3.6</v>
      </c>
      <c r="U110" s="15">
        <v>10.9</v>
      </c>
      <c r="W110" s="23"/>
      <c r="Y110" s="15">
        <v>3.6</v>
      </c>
      <c r="Z110" s="15"/>
    </row>
    <row r="111" spans="1:26" x14ac:dyDescent="0.3">
      <c r="A111" s="15">
        <v>1.4</v>
      </c>
      <c r="B111" s="15">
        <v>9</v>
      </c>
      <c r="D111" s="18"/>
      <c r="F111" s="15">
        <v>1.4</v>
      </c>
      <c r="G111" s="19">
        <v>0.09</v>
      </c>
      <c r="I111" s="18"/>
      <c r="L111" s="15">
        <v>1.4</v>
      </c>
      <c r="M111" s="15">
        <v>5.2</v>
      </c>
      <c r="N111" s="15">
        <v>6</v>
      </c>
      <c r="P111" s="1"/>
      <c r="Q111" s="23"/>
      <c r="R111" s="23"/>
      <c r="T111" s="15">
        <v>1.4</v>
      </c>
      <c r="U111" s="15">
        <v>5.2</v>
      </c>
      <c r="W111" s="23"/>
      <c r="Y111" s="15">
        <v>1.4</v>
      </c>
      <c r="Z111" s="15"/>
    </row>
    <row r="112" spans="1:26" x14ac:dyDescent="0.3">
      <c r="A112" s="15">
        <v>2.9</v>
      </c>
      <c r="B112" s="15">
        <v>7</v>
      </c>
      <c r="D112" s="18"/>
      <c r="F112" s="15">
        <v>2.9</v>
      </c>
      <c r="G112" s="19">
        <v>7.0000000000000007E-2</v>
      </c>
      <c r="I112" s="18"/>
      <c r="L112" s="15">
        <v>2.9</v>
      </c>
      <c r="M112" s="15">
        <v>10.4</v>
      </c>
      <c r="N112" s="15">
        <v>0.7</v>
      </c>
      <c r="P112" s="1"/>
      <c r="Q112" s="23"/>
      <c r="R112" s="23"/>
      <c r="T112" s="15">
        <v>2.9</v>
      </c>
      <c r="U112" s="15">
        <v>10.4</v>
      </c>
      <c r="W112" s="23"/>
      <c r="Y112" s="15">
        <v>2.9</v>
      </c>
      <c r="Z112" s="15"/>
    </row>
    <row r="113" spans="1:26" x14ac:dyDescent="0.3">
      <c r="A113" s="15">
        <v>2</v>
      </c>
      <c r="B113" s="15">
        <v>10</v>
      </c>
      <c r="D113" s="18"/>
      <c r="F113" s="15">
        <v>2</v>
      </c>
      <c r="G113" s="19">
        <v>0.1</v>
      </c>
      <c r="I113" s="18"/>
      <c r="L113" s="15">
        <v>2</v>
      </c>
      <c r="M113" s="15">
        <v>3.6</v>
      </c>
      <c r="N113" s="15">
        <v>0.6</v>
      </c>
      <c r="P113" s="1"/>
      <c r="Q113" s="23"/>
      <c r="R113" s="23"/>
      <c r="T113" s="15">
        <v>2</v>
      </c>
      <c r="U113" s="15">
        <v>3.6</v>
      </c>
      <c r="W113" s="23"/>
      <c r="Y113" s="15">
        <v>2</v>
      </c>
      <c r="Z113" s="15"/>
    </row>
    <row r="114" spans="1:26" x14ac:dyDescent="0.3">
      <c r="A114" s="15">
        <v>1.7</v>
      </c>
      <c r="B114" s="15">
        <v>4</v>
      </c>
      <c r="D114" s="18"/>
      <c r="F114" s="15">
        <v>1.7</v>
      </c>
      <c r="G114" s="19">
        <v>0.04</v>
      </c>
      <c r="I114" s="18"/>
      <c r="L114" s="15">
        <v>1.7</v>
      </c>
      <c r="M114" s="15">
        <v>5.4</v>
      </c>
      <c r="N114" s="15">
        <v>7</v>
      </c>
      <c r="P114" s="1"/>
      <c r="Q114" s="23"/>
      <c r="R114" s="23"/>
      <c r="T114" s="15">
        <v>1.7</v>
      </c>
      <c r="U114" s="15">
        <v>5.4</v>
      </c>
      <c r="W114" s="23"/>
      <c r="Y114" s="15">
        <v>1.7</v>
      </c>
      <c r="Z114" s="15"/>
    </row>
    <row r="115" spans="1:26" x14ac:dyDescent="0.3">
      <c r="A115" s="15">
        <v>6.2</v>
      </c>
      <c r="B115" s="15">
        <v>9</v>
      </c>
      <c r="D115" s="18"/>
      <c r="F115" s="15">
        <v>6.2</v>
      </c>
      <c r="G115" s="19">
        <v>0.09</v>
      </c>
      <c r="I115" s="18"/>
      <c r="L115" s="15">
        <v>6.2</v>
      </c>
      <c r="M115" s="15">
        <v>2.2999999999999998</v>
      </c>
      <c r="N115" s="15">
        <v>0.5</v>
      </c>
      <c r="P115" s="1"/>
      <c r="Q115" s="23"/>
      <c r="R115" s="23"/>
      <c r="T115" s="15">
        <v>6.2</v>
      </c>
      <c r="U115" s="15">
        <v>2.2999999999999998</v>
      </c>
      <c r="W115" s="23"/>
      <c r="Y115" s="15">
        <v>6.2</v>
      </c>
      <c r="Z115" s="15"/>
    </row>
    <row r="116" spans="1:26" x14ac:dyDescent="0.3">
      <c r="A116" s="15">
        <v>9.1999999999999993</v>
      </c>
      <c r="B116" s="15">
        <v>10</v>
      </c>
      <c r="D116" s="18"/>
      <c r="F116" s="15">
        <v>9.1999999999999993</v>
      </c>
      <c r="G116" s="19">
        <v>0.1</v>
      </c>
      <c r="I116" s="18"/>
      <c r="L116" s="15">
        <v>9.1999999999999993</v>
      </c>
      <c r="M116" s="15">
        <v>2.8</v>
      </c>
      <c r="N116" s="15">
        <v>2.7</v>
      </c>
      <c r="P116" s="1"/>
      <c r="Q116" s="23"/>
      <c r="R116" s="23"/>
      <c r="T116" s="15">
        <v>9.1999999999999993</v>
      </c>
      <c r="U116" s="15">
        <v>2.8</v>
      </c>
      <c r="W116" s="23"/>
      <c r="Y116" s="15">
        <v>9.1999999999999993</v>
      </c>
      <c r="Z116" s="15"/>
    </row>
    <row r="117" spans="1:26" x14ac:dyDescent="0.3">
      <c r="A117" s="15">
        <v>10.3</v>
      </c>
      <c r="B117" s="15">
        <v>2</v>
      </c>
      <c r="D117" s="18"/>
      <c r="F117" s="15">
        <v>10.3</v>
      </c>
      <c r="G117" s="19">
        <v>0.02</v>
      </c>
      <c r="I117" s="18"/>
      <c r="L117" s="15">
        <v>10.3</v>
      </c>
      <c r="M117" s="15">
        <v>0</v>
      </c>
      <c r="N117" s="15">
        <v>1.7</v>
      </c>
      <c r="P117" s="1"/>
      <c r="Q117" s="23"/>
      <c r="R117" s="23"/>
      <c r="T117" s="15">
        <v>10.3</v>
      </c>
      <c r="U117" s="15">
        <v>0</v>
      </c>
      <c r="W117" s="23"/>
      <c r="Y117" s="15">
        <v>10.3</v>
      </c>
      <c r="Z117" s="15"/>
    </row>
    <row r="118" spans="1:26" x14ac:dyDescent="0.3">
      <c r="A118" s="15">
        <v>8.3000000000000007</v>
      </c>
      <c r="B118" s="15">
        <v>8</v>
      </c>
      <c r="D118" s="18"/>
      <c r="F118" s="15">
        <v>8.3000000000000007</v>
      </c>
      <c r="G118" s="19">
        <v>0.08</v>
      </c>
      <c r="I118" s="18"/>
      <c r="L118" s="15">
        <v>8.3000000000000007</v>
      </c>
      <c r="M118" s="15">
        <v>6.4</v>
      </c>
      <c r="N118" s="15">
        <v>0.3</v>
      </c>
      <c r="P118" s="1"/>
      <c r="Q118" s="23"/>
      <c r="R118" s="23"/>
      <c r="T118" s="15">
        <v>8.3000000000000007</v>
      </c>
      <c r="U118" s="15">
        <v>6.4</v>
      </c>
      <c r="W118" s="23"/>
      <c r="Y118" s="15">
        <v>8.3000000000000007</v>
      </c>
      <c r="Z118" s="15"/>
    </row>
    <row r="119" spans="1:26" x14ac:dyDescent="0.3">
      <c r="A119" s="15">
        <v>7</v>
      </c>
      <c r="B119" s="15">
        <v>1</v>
      </c>
      <c r="D119" s="18"/>
      <c r="F119" s="15">
        <v>7</v>
      </c>
      <c r="G119" s="19">
        <v>0.01</v>
      </c>
      <c r="I119" s="18"/>
      <c r="L119" s="15">
        <v>7</v>
      </c>
      <c r="M119" s="15">
        <v>2.2999999999999998</v>
      </c>
      <c r="N119" s="15">
        <v>7.1</v>
      </c>
      <c r="P119" s="1"/>
      <c r="Q119" s="23"/>
      <c r="R119" s="23"/>
      <c r="T119" s="15">
        <v>7</v>
      </c>
      <c r="U119" s="15">
        <v>2.2999999999999998</v>
      </c>
      <c r="W119" s="23"/>
      <c r="Y119" s="15">
        <v>7</v>
      </c>
      <c r="Z119" s="15"/>
    </row>
    <row r="120" spans="1:26" x14ac:dyDescent="0.3">
      <c r="A120" s="15">
        <v>5.6</v>
      </c>
      <c r="B120" s="15">
        <v>10</v>
      </c>
      <c r="D120" s="18"/>
      <c r="F120" s="15">
        <v>5.6</v>
      </c>
      <c r="G120" s="19">
        <v>0.1</v>
      </c>
      <c r="I120" s="18"/>
      <c r="L120" s="15">
        <v>5.6</v>
      </c>
      <c r="M120" s="15">
        <v>3.7</v>
      </c>
      <c r="N120" s="15">
        <v>5</v>
      </c>
      <c r="P120" s="1"/>
      <c r="Q120" s="23"/>
      <c r="R120" s="23"/>
      <c r="T120" s="15">
        <v>5.6</v>
      </c>
      <c r="U120" s="15">
        <v>3.7</v>
      </c>
      <c r="W120" s="23"/>
      <c r="Y120" s="15">
        <v>5.6</v>
      </c>
      <c r="Z120" s="15"/>
    </row>
    <row r="121" spans="1:26" x14ac:dyDescent="0.3">
      <c r="A121" s="15">
        <v>4.7</v>
      </c>
      <c r="B121" s="15">
        <v>0</v>
      </c>
      <c r="D121" s="18"/>
      <c r="F121" s="15">
        <v>4.7</v>
      </c>
      <c r="G121" s="19">
        <v>0</v>
      </c>
      <c r="I121" s="18"/>
      <c r="L121" s="15">
        <v>4.7</v>
      </c>
      <c r="M121" s="15">
        <v>10.8</v>
      </c>
      <c r="N121" s="15">
        <v>5.8</v>
      </c>
      <c r="P121" s="1"/>
      <c r="Q121" s="23"/>
      <c r="R121" s="23"/>
      <c r="T121" s="15">
        <v>4.7</v>
      </c>
      <c r="U121" s="15">
        <v>10.8</v>
      </c>
      <c r="W121" s="23"/>
      <c r="Y121" s="15">
        <v>4.7</v>
      </c>
      <c r="Z121" s="15"/>
    </row>
    <row r="122" spans="1:26" x14ac:dyDescent="0.3">
      <c r="A122" s="15">
        <v>10.4</v>
      </c>
      <c r="B122" s="15">
        <v>0</v>
      </c>
      <c r="D122" s="18"/>
      <c r="F122" s="15">
        <v>10.4</v>
      </c>
      <c r="G122" s="19">
        <v>0</v>
      </c>
      <c r="I122" s="18"/>
      <c r="L122" s="15">
        <v>10.4</v>
      </c>
      <c r="M122" s="15">
        <v>5.4</v>
      </c>
      <c r="N122" s="15">
        <v>4.7</v>
      </c>
      <c r="P122" s="1"/>
      <c r="Q122" s="23"/>
      <c r="R122" s="23"/>
      <c r="T122" s="15">
        <v>10.4</v>
      </c>
      <c r="U122" s="15">
        <v>5.4</v>
      </c>
      <c r="W122" s="23"/>
      <c r="Y122" s="15">
        <v>10.4</v>
      </c>
      <c r="Z122" s="15"/>
    </row>
    <row r="123" spans="1:26" x14ac:dyDescent="0.3">
      <c r="A123" s="15">
        <v>0.2</v>
      </c>
      <c r="B123" s="15">
        <v>8</v>
      </c>
      <c r="D123" s="18"/>
      <c r="F123" s="15">
        <v>0.2</v>
      </c>
      <c r="G123" s="19">
        <v>0.08</v>
      </c>
      <c r="I123" s="18"/>
      <c r="L123" s="15">
        <v>0.2</v>
      </c>
      <c r="M123" s="15">
        <v>8.4</v>
      </c>
      <c r="N123" s="15">
        <v>0.4</v>
      </c>
      <c r="P123" s="1"/>
      <c r="Q123" s="23"/>
      <c r="R123" s="23"/>
      <c r="T123" s="15">
        <v>0.2</v>
      </c>
      <c r="U123" s="15">
        <v>8.4</v>
      </c>
      <c r="W123" s="23"/>
      <c r="Y123" s="15">
        <v>0.2</v>
      </c>
      <c r="Z123" s="15"/>
    </row>
    <row r="124" spans="1:26" x14ac:dyDescent="0.3">
      <c r="A124" s="15">
        <v>1.4</v>
      </c>
      <c r="B124" s="15">
        <v>4</v>
      </c>
      <c r="D124" s="18"/>
      <c r="F124" s="15">
        <v>1.4</v>
      </c>
      <c r="G124" s="19">
        <v>0.04</v>
      </c>
      <c r="I124" s="18"/>
      <c r="L124" s="15">
        <v>1.4</v>
      </c>
      <c r="M124" s="15">
        <v>3.6</v>
      </c>
      <c r="N124" s="15">
        <v>3</v>
      </c>
      <c r="P124" s="1"/>
      <c r="Q124" s="23"/>
      <c r="R124" s="23"/>
      <c r="T124" s="15">
        <v>1.4</v>
      </c>
      <c r="U124" s="15">
        <v>3.6</v>
      </c>
      <c r="W124" s="23"/>
      <c r="Y124" s="15">
        <v>1.4</v>
      </c>
      <c r="Z124" s="15"/>
    </row>
    <row r="125" spans="1:26" x14ac:dyDescent="0.3">
      <c r="A125" s="15">
        <v>2.5</v>
      </c>
      <c r="B125" s="15">
        <v>1</v>
      </c>
      <c r="D125" s="18"/>
      <c r="F125" s="15">
        <v>2.5</v>
      </c>
      <c r="G125" s="19">
        <v>0.01</v>
      </c>
      <c r="I125" s="18"/>
      <c r="L125" s="15">
        <v>2.5</v>
      </c>
      <c r="M125" s="15">
        <v>0.7</v>
      </c>
      <c r="N125" s="15">
        <v>3.9</v>
      </c>
      <c r="P125" s="1"/>
      <c r="Q125" s="23"/>
      <c r="R125" s="23"/>
      <c r="T125" s="15">
        <v>2.5</v>
      </c>
      <c r="U125" s="15">
        <v>0.7</v>
      </c>
      <c r="W125" s="23"/>
      <c r="Y125" s="15">
        <v>2.5</v>
      </c>
      <c r="Z125" s="15"/>
    </row>
    <row r="126" spans="1:26" x14ac:dyDescent="0.3">
      <c r="A126" s="15">
        <v>9.3000000000000007</v>
      </c>
      <c r="B126" s="15">
        <v>4</v>
      </c>
      <c r="D126" s="18"/>
      <c r="F126" s="15">
        <v>9.3000000000000007</v>
      </c>
      <c r="G126" s="19">
        <v>0.04</v>
      </c>
      <c r="I126" s="18"/>
      <c r="L126" s="15">
        <v>9.3000000000000007</v>
      </c>
      <c r="M126" s="15">
        <v>6.6</v>
      </c>
      <c r="N126" s="15">
        <v>5.7</v>
      </c>
      <c r="P126" s="1"/>
      <c r="Q126" s="23"/>
      <c r="R126" s="23"/>
      <c r="T126" s="15">
        <v>9.3000000000000007</v>
      </c>
      <c r="U126" s="15">
        <v>6.6</v>
      </c>
      <c r="W126" s="23"/>
      <c r="Y126" s="15">
        <v>9.3000000000000007</v>
      </c>
      <c r="Z126" s="15"/>
    </row>
    <row r="127" spans="1:26" x14ac:dyDescent="0.3">
      <c r="A127" s="15">
        <v>5.5</v>
      </c>
      <c r="B127" s="15">
        <v>3</v>
      </c>
      <c r="D127" s="18"/>
      <c r="F127" s="15">
        <v>5.5</v>
      </c>
      <c r="G127" s="19">
        <v>0.03</v>
      </c>
      <c r="I127" s="18"/>
      <c r="L127" s="15">
        <v>5.5</v>
      </c>
      <c r="M127" s="15">
        <v>7.7</v>
      </c>
      <c r="N127" s="15">
        <v>10.9</v>
      </c>
      <c r="P127" s="1"/>
      <c r="Q127" s="23"/>
      <c r="R127" s="23"/>
      <c r="T127" s="15">
        <v>5.5</v>
      </c>
      <c r="U127" s="15">
        <v>7.7</v>
      </c>
      <c r="W127" s="23"/>
      <c r="Y127" s="15">
        <v>5.5</v>
      </c>
      <c r="Z127" s="15"/>
    </row>
    <row r="128" spans="1:26" x14ac:dyDescent="0.3">
      <c r="A128" s="15">
        <v>0</v>
      </c>
      <c r="B128" s="15">
        <v>0</v>
      </c>
      <c r="D128" s="18"/>
      <c r="F128" s="15">
        <v>0</v>
      </c>
      <c r="G128" s="19">
        <v>0</v>
      </c>
      <c r="I128" s="18"/>
      <c r="L128" s="15">
        <v>0</v>
      </c>
      <c r="M128" s="15">
        <v>0.4</v>
      </c>
      <c r="N128" s="15">
        <v>7.1</v>
      </c>
      <c r="P128" s="1"/>
      <c r="Q128" s="23"/>
      <c r="R128" s="23"/>
      <c r="T128" s="15">
        <v>0</v>
      </c>
      <c r="U128" s="15">
        <v>0.4</v>
      </c>
      <c r="W128" s="23"/>
      <c r="Y128" s="15">
        <v>0</v>
      </c>
      <c r="Z128" s="15"/>
    </row>
    <row r="129" spans="1:26" x14ac:dyDescent="0.3">
      <c r="A129" s="15">
        <v>4</v>
      </c>
      <c r="B129" s="15">
        <v>4</v>
      </c>
      <c r="D129" s="18"/>
      <c r="F129" s="15">
        <v>4</v>
      </c>
      <c r="G129" s="19">
        <v>0.04</v>
      </c>
      <c r="I129" s="18"/>
      <c r="L129" s="15">
        <v>4</v>
      </c>
      <c r="M129" s="15">
        <v>1.5</v>
      </c>
      <c r="N129" s="15">
        <v>7</v>
      </c>
      <c r="P129" s="1"/>
      <c r="Q129" s="23"/>
      <c r="R129" s="23"/>
      <c r="T129" s="15">
        <v>4</v>
      </c>
      <c r="U129" s="15">
        <v>1.5</v>
      </c>
      <c r="W129" s="23"/>
      <c r="Y129" s="15">
        <v>4</v>
      </c>
      <c r="Z129" s="15"/>
    </row>
    <row r="130" spans="1:26" x14ac:dyDescent="0.3">
      <c r="A130" s="15">
        <v>9.6999999999999993</v>
      </c>
      <c r="B130" s="15">
        <v>7</v>
      </c>
      <c r="D130" s="18"/>
      <c r="F130" s="15">
        <v>9.6999999999999993</v>
      </c>
      <c r="G130" s="19">
        <v>7.0000000000000007E-2</v>
      </c>
      <c r="I130" s="18"/>
      <c r="L130" s="15">
        <v>9.6999999999999993</v>
      </c>
      <c r="M130" s="15">
        <v>6.2</v>
      </c>
      <c r="N130" s="15">
        <v>6.4</v>
      </c>
      <c r="P130" s="1"/>
      <c r="Q130" s="23"/>
      <c r="R130" s="23"/>
      <c r="T130" s="15">
        <v>9.6999999999999993</v>
      </c>
      <c r="U130" s="15">
        <v>6.2</v>
      </c>
      <c r="W130" s="23"/>
      <c r="Y130" s="15">
        <v>9.6999999999999993</v>
      </c>
      <c r="Z130" s="15"/>
    </row>
    <row r="131" spans="1:26" x14ac:dyDescent="0.3">
      <c r="A131" s="15">
        <v>8.3000000000000007</v>
      </c>
      <c r="B131" s="15">
        <v>7</v>
      </c>
      <c r="D131" s="18"/>
      <c r="F131" s="15">
        <v>8.3000000000000007</v>
      </c>
      <c r="G131" s="19">
        <v>7.0000000000000007E-2</v>
      </c>
      <c r="I131" s="18"/>
      <c r="L131" s="15">
        <v>8.3000000000000007</v>
      </c>
      <c r="M131" s="15">
        <v>5.9</v>
      </c>
      <c r="N131" s="15">
        <v>6.4</v>
      </c>
      <c r="P131" s="1"/>
      <c r="Q131" s="23"/>
      <c r="R131" s="23"/>
      <c r="T131" s="15">
        <v>8.3000000000000007</v>
      </c>
      <c r="U131" s="15">
        <v>5.9</v>
      </c>
      <c r="W131" s="23"/>
      <c r="Y131" s="15">
        <v>8.3000000000000007</v>
      </c>
      <c r="Z131" s="15"/>
    </row>
    <row r="132" spans="1:26" x14ac:dyDescent="0.3">
      <c r="A132" s="15">
        <v>0</v>
      </c>
      <c r="B132" s="15">
        <v>5</v>
      </c>
      <c r="D132" s="18"/>
      <c r="F132" s="15">
        <v>0</v>
      </c>
      <c r="G132" s="19">
        <v>0.05</v>
      </c>
      <c r="I132" s="18"/>
      <c r="L132" s="15">
        <v>0</v>
      </c>
      <c r="M132" s="15">
        <v>11</v>
      </c>
      <c r="N132" s="15">
        <v>1.6</v>
      </c>
      <c r="P132" s="1"/>
      <c r="Q132" s="23"/>
      <c r="R132" s="23"/>
      <c r="T132" s="15">
        <v>0</v>
      </c>
      <c r="U132" s="15">
        <v>11</v>
      </c>
      <c r="W132" s="23"/>
      <c r="Y132" s="15">
        <v>0</v>
      </c>
      <c r="Z132" s="15"/>
    </row>
    <row r="133" spans="1:26" x14ac:dyDescent="0.3">
      <c r="A133" s="15">
        <v>10.3</v>
      </c>
      <c r="B133" s="15">
        <v>2</v>
      </c>
      <c r="D133" s="18"/>
      <c r="F133" s="15">
        <v>10.3</v>
      </c>
      <c r="G133" s="19">
        <v>0.02</v>
      </c>
      <c r="I133" s="18"/>
      <c r="L133" s="15">
        <v>10.3</v>
      </c>
      <c r="M133" s="15">
        <v>3.2</v>
      </c>
      <c r="N133" s="15">
        <v>9.6999999999999993</v>
      </c>
      <c r="P133" s="1"/>
      <c r="Q133" s="23"/>
      <c r="R133" s="23"/>
      <c r="T133" s="15">
        <v>10.3</v>
      </c>
      <c r="U133" s="15">
        <v>3.2</v>
      </c>
      <c r="W133" s="23"/>
      <c r="Y133" s="15">
        <v>10.3</v>
      </c>
      <c r="Z133" s="15"/>
    </row>
    <row r="134" spans="1:26" x14ac:dyDescent="0.3">
      <c r="A134" s="15">
        <v>8.6999999999999993</v>
      </c>
      <c r="B134" s="15">
        <v>1</v>
      </c>
      <c r="D134" s="18"/>
      <c r="F134" s="15">
        <v>8.6999999999999993</v>
      </c>
      <c r="G134" s="19">
        <v>0.01</v>
      </c>
      <c r="I134" s="18"/>
      <c r="L134" s="15">
        <v>8.6999999999999993</v>
      </c>
      <c r="M134" s="15">
        <v>9.6</v>
      </c>
      <c r="N134" s="15">
        <v>4.4000000000000004</v>
      </c>
      <c r="P134" s="1"/>
      <c r="Q134" s="23"/>
      <c r="R134" s="23"/>
      <c r="T134" s="15">
        <v>8.6999999999999993</v>
      </c>
      <c r="U134" s="15">
        <v>9.6</v>
      </c>
      <c r="W134" s="23"/>
      <c r="Y134" s="15">
        <v>8.6999999999999993</v>
      </c>
      <c r="Z134" s="15"/>
    </row>
    <row r="135" spans="1:26" x14ac:dyDescent="0.3">
      <c r="A135" s="15">
        <v>4</v>
      </c>
      <c r="B135" s="15">
        <v>3</v>
      </c>
      <c r="D135" s="18"/>
      <c r="F135" s="15">
        <v>4</v>
      </c>
      <c r="G135" s="19">
        <v>0.03</v>
      </c>
      <c r="I135" s="18"/>
      <c r="L135" s="15">
        <v>4</v>
      </c>
      <c r="M135" s="15">
        <v>2.2999999999999998</v>
      </c>
      <c r="N135" s="15">
        <v>8.4</v>
      </c>
      <c r="P135" s="1"/>
      <c r="Q135" s="23"/>
      <c r="R135" s="23"/>
      <c r="T135" s="15">
        <v>4</v>
      </c>
      <c r="U135" s="15">
        <v>2.2999999999999998</v>
      </c>
      <c r="W135" s="23"/>
      <c r="Y135" s="15">
        <v>4</v>
      </c>
      <c r="Z135" s="15"/>
    </row>
    <row r="136" spans="1:26" x14ac:dyDescent="0.3">
      <c r="A136" s="15">
        <v>8.9</v>
      </c>
      <c r="B136" s="15">
        <v>3</v>
      </c>
      <c r="D136" s="18"/>
      <c r="F136" s="15">
        <v>8.9</v>
      </c>
      <c r="G136" s="19">
        <v>0.03</v>
      </c>
      <c r="I136" s="18"/>
      <c r="L136" s="15">
        <v>8.9</v>
      </c>
      <c r="M136" s="15">
        <v>6.6</v>
      </c>
      <c r="N136" s="15">
        <v>10</v>
      </c>
      <c r="P136" s="1"/>
      <c r="Q136" s="23"/>
      <c r="R136" s="23"/>
      <c r="T136" s="15">
        <v>8.9</v>
      </c>
      <c r="U136" s="15">
        <v>6.6</v>
      </c>
      <c r="W136" s="23"/>
      <c r="Y136" s="15">
        <v>8.9</v>
      </c>
      <c r="Z136" s="15"/>
    </row>
    <row r="137" spans="1:26" x14ac:dyDescent="0.3">
      <c r="A137" s="15">
        <v>1.2</v>
      </c>
      <c r="B137" s="15">
        <v>2</v>
      </c>
      <c r="D137" s="18"/>
      <c r="F137" s="15">
        <v>1.2</v>
      </c>
      <c r="G137" s="19">
        <v>0.02</v>
      </c>
      <c r="I137" s="18"/>
      <c r="L137" s="15">
        <v>1.2</v>
      </c>
      <c r="M137" s="15">
        <v>5.6</v>
      </c>
      <c r="N137" s="15">
        <v>2</v>
      </c>
      <c r="P137" s="1"/>
      <c r="Q137" s="23"/>
      <c r="R137" s="23"/>
      <c r="T137" s="15">
        <v>1.2</v>
      </c>
      <c r="U137" s="15">
        <v>5.6</v>
      </c>
      <c r="W137" s="23"/>
      <c r="Y137" s="15">
        <v>1.2</v>
      </c>
      <c r="Z137" s="15"/>
    </row>
    <row r="138" spans="1:26" x14ac:dyDescent="0.3">
      <c r="A138" s="15">
        <v>0.2</v>
      </c>
      <c r="B138" s="15">
        <v>7</v>
      </c>
      <c r="D138" s="18"/>
      <c r="F138" s="15">
        <v>0.2</v>
      </c>
      <c r="G138" s="19">
        <v>7.0000000000000007E-2</v>
      </c>
      <c r="I138" s="18"/>
      <c r="L138" s="15">
        <v>0.2</v>
      </c>
      <c r="M138" s="15">
        <v>1</v>
      </c>
      <c r="N138" s="15">
        <v>0.6</v>
      </c>
      <c r="P138" s="1"/>
      <c r="Q138" s="23"/>
      <c r="R138" s="23"/>
      <c r="T138" s="15">
        <v>0.2</v>
      </c>
      <c r="U138" s="15">
        <v>1</v>
      </c>
      <c r="W138" s="23"/>
      <c r="Y138" s="15">
        <v>0.2</v>
      </c>
      <c r="Z138" s="15"/>
    </row>
    <row r="139" spans="1:26" x14ac:dyDescent="0.3">
      <c r="A139" s="15">
        <v>3.6</v>
      </c>
      <c r="B139" s="15">
        <v>2</v>
      </c>
      <c r="D139" s="18"/>
      <c r="F139" s="15">
        <v>3.6</v>
      </c>
      <c r="G139" s="19">
        <v>0.02</v>
      </c>
      <c r="I139" s="18"/>
      <c r="L139" s="15">
        <v>3.6</v>
      </c>
      <c r="M139" s="15">
        <v>5.9</v>
      </c>
      <c r="N139" s="15">
        <v>3.7</v>
      </c>
      <c r="P139" s="1"/>
      <c r="Q139" s="23"/>
      <c r="R139" s="23"/>
      <c r="T139" s="15">
        <v>3.6</v>
      </c>
      <c r="U139" s="15">
        <v>5.9</v>
      </c>
      <c r="W139" s="23"/>
      <c r="Y139" s="15">
        <v>3.6</v>
      </c>
      <c r="Z139" s="15"/>
    </row>
    <row r="140" spans="1:26" x14ac:dyDescent="0.3">
      <c r="A140" s="15">
        <v>10.9</v>
      </c>
      <c r="B140" s="15">
        <v>4</v>
      </c>
      <c r="D140" s="18"/>
      <c r="F140" s="15">
        <v>10.9</v>
      </c>
      <c r="G140" s="19">
        <v>0.04</v>
      </c>
      <c r="I140" s="18"/>
      <c r="L140" s="15">
        <v>10.9</v>
      </c>
      <c r="M140" s="15">
        <v>4.2</v>
      </c>
      <c r="N140" s="15">
        <v>3.4</v>
      </c>
      <c r="P140" s="1"/>
      <c r="Q140" s="23"/>
      <c r="R140" s="23"/>
      <c r="T140" s="15">
        <v>10.9</v>
      </c>
      <c r="U140" s="15">
        <v>4.2</v>
      </c>
      <c r="W140" s="23"/>
      <c r="Y140" s="15">
        <v>10.9</v>
      </c>
      <c r="Z140" s="15"/>
    </row>
    <row r="141" spans="1:26" x14ac:dyDescent="0.3">
      <c r="A141" s="15">
        <v>7</v>
      </c>
      <c r="B141" s="15">
        <v>9</v>
      </c>
      <c r="D141" s="18"/>
      <c r="F141" s="15">
        <v>7</v>
      </c>
      <c r="G141" s="19">
        <v>0.09</v>
      </c>
      <c r="I141" s="18"/>
      <c r="L141" s="15">
        <v>7</v>
      </c>
      <c r="M141" s="15">
        <v>5.5</v>
      </c>
      <c r="N141" s="15">
        <v>10.6</v>
      </c>
      <c r="P141" s="1"/>
      <c r="Q141" s="23"/>
      <c r="R141" s="23"/>
      <c r="T141" s="15">
        <v>7</v>
      </c>
      <c r="U141" s="15">
        <v>5.5</v>
      </c>
      <c r="W141" s="23"/>
      <c r="Y141" s="15">
        <v>7</v>
      </c>
      <c r="Z141" s="15"/>
    </row>
    <row r="142" spans="1:26" x14ac:dyDescent="0.3">
      <c r="A142" s="15">
        <v>9.6999999999999993</v>
      </c>
      <c r="B142" s="15">
        <v>1</v>
      </c>
      <c r="D142" s="18"/>
      <c r="F142" s="15">
        <v>9.6999999999999993</v>
      </c>
      <c r="G142" s="19">
        <v>0.01</v>
      </c>
      <c r="I142" s="18"/>
      <c r="L142" s="15">
        <v>9.6999999999999993</v>
      </c>
      <c r="M142" s="15">
        <v>7.2</v>
      </c>
      <c r="N142" s="15">
        <v>8</v>
      </c>
      <c r="P142" s="1"/>
      <c r="Q142" s="23"/>
      <c r="R142" s="23"/>
      <c r="T142" s="15">
        <v>9.6999999999999993</v>
      </c>
      <c r="U142" s="15">
        <v>7.2</v>
      </c>
      <c r="W142" s="23"/>
      <c r="Y142" s="15">
        <v>9.6999999999999993</v>
      </c>
      <c r="Z142" s="15"/>
    </row>
    <row r="143" spans="1:26" x14ac:dyDescent="0.3">
      <c r="A143" s="15">
        <v>3.7</v>
      </c>
      <c r="B143" s="15">
        <v>6</v>
      </c>
      <c r="D143" s="18"/>
      <c r="F143" s="15">
        <v>3.7</v>
      </c>
      <c r="G143" s="19">
        <v>0.06</v>
      </c>
      <c r="I143" s="18"/>
      <c r="L143" s="15">
        <v>3.7</v>
      </c>
      <c r="M143" s="15">
        <v>5.6</v>
      </c>
      <c r="N143" s="15">
        <v>0</v>
      </c>
      <c r="P143" s="1"/>
      <c r="Q143" s="23"/>
      <c r="R143" s="23"/>
      <c r="T143" s="15">
        <v>3.7</v>
      </c>
      <c r="U143" s="15">
        <v>5.6</v>
      </c>
      <c r="W143" s="23"/>
      <c r="Y143" s="15">
        <v>3.7</v>
      </c>
      <c r="Z143" s="15"/>
    </row>
    <row r="144" spans="1:26" x14ac:dyDescent="0.3">
      <c r="A144" s="15">
        <v>7.2</v>
      </c>
      <c r="B144" s="15">
        <v>6</v>
      </c>
      <c r="D144" s="18"/>
      <c r="F144" s="15">
        <v>7.2</v>
      </c>
      <c r="G144" s="19">
        <v>0.06</v>
      </c>
      <c r="I144" s="18"/>
      <c r="L144" s="15">
        <v>7.2</v>
      </c>
      <c r="M144" s="15">
        <v>10.4</v>
      </c>
      <c r="N144" s="15">
        <v>3.1</v>
      </c>
      <c r="P144" s="1"/>
      <c r="Q144" s="23"/>
      <c r="R144" s="23"/>
      <c r="T144" s="15">
        <v>7.2</v>
      </c>
      <c r="U144" s="15">
        <v>10.4</v>
      </c>
      <c r="W144" s="23"/>
      <c r="Y144" s="15">
        <v>7.2</v>
      </c>
      <c r="Z144" s="15"/>
    </row>
    <row r="145" spans="1:26" x14ac:dyDescent="0.3">
      <c r="A145" s="15">
        <v>1</v>
      </c>
      <c r="B145" s="15">
        <v>2</v>
      </c>
      <c r="D145" s="18"/>
      <c r="F145" s="15">
        <v>1</v>
      </c>
      <c r="G145" s="19">
        <v>0.02</v>
      </c>
      <c r="I145" s="18"/>
      <c r="L145" s="15">
        <v>1</v>
      </c>
      <c r="M145" s="15">
        <v>0.6</v>
      </c>
      <c r="N145" s="15">
        <v>8.9</v>
      </c>
      <c r="P145" s="1"/>
      <c r="Q145" s="23"/>
      <c r="R145" s="23"/>
      <c r="T145" s="15">
        <v>1</v>
      </c>
      <c r="U145" s="15">
        <v>0.6</v>
      </c>
      <c r="W145" s="23"/>
      <c r="Y145" s="15">
        <v>1</v>
      </c>
      <c r="Z145" s="15"/>
    </row>
    <row r="146" spans="1:26" x14ac:dyDescent="0.3">
      <c r="A146" s="15">
        <v>5.4</v>
      </c>
      <c r="B146" s="15">
        <v>1</v>
      </c>
      <c r="D146" s="18"/>
      <c r="F146" s="15">
        <v>5.4</v>
      </c>
      <c r="G146" s="19">
        <v>0.01</v>
      </c>
      <c r="I146" s="18"/>
      <c r="L146" s="15">
        <v>5.4</v>
      </c>
      <c r="M146" s="15">
        <v>9.6999999999999993</v>
      </c>
      <c r="N146" s="15">
        <v>6.7</v>
      </c>
      <c r="P146" s="1"/>
      <c r="Q146" s="23"/>
      <c r="R146" s="23"/>
      <c r="T146" s="15">
        <v>5.4</v>
      </c>
      <c r="U146" s="15">
        <v>9.6999999999999993</v>
      </c>
      <c r="W146" s="23"/>
      <c r="Y146" s="15">
        <v>5.4</v>
      </c>
      <c r="Z146" s="15"/>
    </row>
    <row r="147" spans="1:26" x14ac:dyDescent="0.3">
      <c r="A147" s="15">
        <v>6</v>
      </c>
      <c r="B147" s="15">
        <v>10</v>
      </c>
      <c r="D147" s="18"/>
      <c r="F147" s="15">
        <v>6</v>
      </c>
      <c r="G147" s="19">
        <v>0.1</v>
      </c>
      <c r="I147" s="18"/>
      <c r="L147" s="15">
        <v>6</v>
      </c>
      <c r="M147" s="15">
        <v>2.1</v>
      </c>
      <c r="N147" s="15">
        <v>8.5</v>
      </c>
      <c r="P147" s="1"/>
      <c r="Q147" s="23"/>
      <c r="R147" s="23"/>
      <c r="T147" s="15">
        <v>6</v>
      </c>
      <c r="U147" s="15">
        <v>2.1</v>
      </c>
      <c r="W147" s="23"/>
      <c r="Y147" s="15">
        <v>6</v>
      </c>
      <c r="Z147" s="15"/>
    </row>
    <row r="148" spans="1:26" x14ac:dyDescent="0.3">
      <c r="A148" s="15">
        <v>7.9</v>
      </c>
      <c r="B148" s="15">
        <v>4</v>
      </c>
      <c r="D148" s="18"/>
      <c r="F148" s="15">
        <v>7.9</v>
      </c>
      <c r="G148" s="19">
        <v>0.04</v>
      </c>
      <c r="I148" s="18"/>
      <c r="L148" s="15">
        <v>7.9</v>
      </c>
      <c r="M148" s="15">
        <v>10.3</v>
      </c>
      <c r="N148" s="15">
        <v>3.3</v>
      </c>
      <c r="P148" s="1"/>
      <c r="Q148" s="23"/>
      <c r="R148" s="23"/>
      <c r="T148" s="15">
        <v>7.9</v>
      </c>
      <c r="U148" s="15">
        <v>10.3</v>
      </c>
      <c r="W148" s="23"/>
      <c r="Y148" s="15">
        <v>7.9</v>
      </c>
      <c r="Z148" s="15"/>
    </row>
    <row r="149" spans="1:26" x14ac:dyDescent="0.3">
      <c r="A149" s="15">
        <v>6.1</v>
      </c>
      <c r="B149" s="15">
        <v>9</v>
      </c>
      <c r="D149" s="18"/>
      <c r="F149" s="15">
        <v>6.1</v>
      </c>
      <c r="G149" s="19">
        <v>0.09</v>
      </c>
      <c r="I149" s="18"/>
      <c r="L149" s="15">
        <v>6.1</v>
      </c>
      <c r="M149" s="15">
        <v>4.3</v>
      </c>
      <c r="N149" s="15">
        <v>0.4</v>
      </c>
      <c r="P149" s="1"/>
      <c r="Q149" s="23"/>
      <c r="R149" s="23"/>
      <c r="T149" s="15">
        <v>6.1</v>
      </c>
      <c r="U149" s="15">
        <v>4.3</v>
      </c>
      <c r="W149" s="23"/>
      <c r="Y149" s="15">
        <v>6.1</v>
      </c>
      <c r="Z149" s="15"/>
    </row>
    <row r="150" spans="1:26" x14ac:dyDescent="0.3">
      <c r="A150" s="15">
        <v>4.7</v>
      </c>
      <c r="B150" s="15">
        <v>8</v>
      </c>
      <c r="D150" s="18"/>
      <c r="F150" s="15">
        <v>4.7</v>
      </c>
      <c r="G150" s="19">
        <v>0.08</v>
      </c>
      <c r="I150" s="18"/>
      <c r="L150" s="15">
        <v>4.7</v>
      </c>
      <c r="M150" s="15">
        <v>4.5</v>
      </c>
      <c r="N150" s="15">
        <v>5.5</v>
      </c>
      <c r="P150" s="1"/>
      <c r="Q150" s="23"/>
      <c r="R150" s="23"/>
      <c r="T150" s="15">
        <v>4.7</v>
      </c>
      <c r="U150" s="15">
        <v>4.5</v>
      </c>
      <c r="W150" s="23"/>
      <c r="Y150" s="15">
        <v>4.7</v>
      </c>
      <c r="Z150" s="15"/>
    </row>
    <row r="151" spans="1:26" x14ac:dyDescent="0.3">
      <c r="A151" s="15">
        <v>7.8</v>
      </c>
      <c r="B151" s="15">
        <v>8</v>
      </c>
      <c r="D151" s="18"/>
      <c r="F151" s="15">
        <v>7.8</v>
      </c>
      <c r="G151" s="19">
        <v>0.08</v>
      </c>
      <c r="I151" s="18"/>
      <c r="L151" s="15">
        <v>7.8</v>
      </c>
      <c r="M151" s="15">
        <v>1.6</v>
      </c>
      <c r="N151" s="15">
        <v>8.1999999999999993</v>
      </c>
      <c r="P151" s="1"/>
      <c r="Q151" s="23"/>
      <c r="R151" s="23"/>
      <c r="T151" s="15">
        <v>7.8</v>
      </c>
      <c r="U151" s="15">
        <v>1.6</v>
      </c>
      <c r="W151" s="23"/>
      <c r="Y151" s="15">
        <v>7.8</v>
      </c>
      <c r="Z151" s="15"/>
    </row>
    <row r="152" spans="1:26" x14ac:dyDescent="0.3">
      <c r="A152" s="15">
        <v>9</v>
      </c>
      <c r="B152" s="15">
        <v>7</v>
      </c>
      <c r="D152" s="18"/>
      <c r="F152" s="15">
        <v>9</v>
      </c>
      <c r="G152" s="19">
        <v>7.0000000000000007E-2</v>
      </c>
      <c r="I152" s="18"/>
      <c r="L152" s="15">
        <v>9</v>
      </c>
      <c r="M152" s="15">
        <v>0.6</v>
      </c>
      <c r="N152" s="15">
        <v>3.8</v>
      </c>
      <c r="P152" s="1"/>
      <c r="Q152" s="23"/>
      <c r="R152" s="23"/>
      <c r="T152" s="15">
        <v>9</v>
      </c>
      <c r="U152" s="15">
        <v>0.6</v>
      </c>
      <c r="W152" s="23"/>
      <c r="Y152" s="15">
        <v>9</v>
      </c>
      <c r="Z152" s="15"/>
    </row>
    <row r="153" spans="1:26" x14ac:dyDescent="0.3">
      <c r="A153" s="15">
        <v>8.6999999999999993</v>
      </c>
      <c r="B153" s="15">
        <v>9</v>
      </c>
      <c r="D153" s="18"/>
      <c r="F153" s="15">
        <v>8.6999999999999993</v>
      </c>
      <c r="G153" s="19">
        <v>0.09</v>
      </c>
      <c r="I153" s="18"/>
      <c r="L153" s="15">
        <v>8.6999999999999993</v>
      </c>
      <c r="M153" s="15">
        <v>5.8</v>
      </c>
      <c r="N153" s="15">
        <v>8.1999999999999993</v>
      </c>
      <c r="P153" s="1"/>
      <c r="Q153" s="23"/>
      <c r="R153" s="23"/>
      <c r="T153" s="15">
        <v>8.6999999999999993</v>
      </c>
      <c r="U153" s="15">
        <v>5.8</v>
      </c>
      <c r="W153" s="23"/>
      <c r="Y153" s="15">
        <v>8.6999999999999993</v>
      </c>
      <c r="Z153" s="15"/>
    </row>
    <row r="154" spans="1:26" x14ac:dyDescent="0.3">
      <c r="A154" s="15">
        <v>3.3</v>
      </c>
      <c r="B154" s="15">
        <v>8</v>
      </c>
      <c r="D154" s="18"/>
      <c r="F154" s="15">
        <v>3.3</v>
      </c>
      <c r="G154" s="19">
        <v>0.08</v>
      </c>
      <c r="I154" s="18"/>
      <c r="L154" s="15">
        <v>3.3</v>
      </c>
      <c r="M154" s="15">
        <v>2.2999999999999998</v>
      </c>
      <c r="N154" s="15">
        <v>3.4</v>
      </c>
      <c r="P154" s="1"/>
      <c r="Q154" s="23"/>
      <c r="R154" s="23"/>
      <c r="T154" s="15">
        <v>3.3</v>
      </c>
      <c r="U154" s="15">
        <v>2.2999999999999998</v>
      </c>
      <c r="W154" s="23"/>
      <c r="Y154" s="15">
        <v>3.3</v>
      </c>
      <c r="Z154" s="15"/>
    </row>
    <row r="155" spans="1:26" x14ac:dyDescent="0.3">
      <c r="A155" s="15">
        <v>0</v>
      </c>
      <c r="B155" s="15">
        <v>4</v>
      </c>
      <c r="D155" s="18"/>
      <c r="F155" s="15">
        <v>0</v>
      </c>
      <c r="G155" s="19">
        <v>0.04</v>
      </c>
      <c r="I155" s="18"/>
      <c r="L155" s="15">
        <v>0</v>
      </c>
      <c r="M155" s="15">
        <v>3</v>
      </c>
      <c r="N155" s="15">
        <v>6.9</v>
      </c>
      <c r="P155" s="1"/>
      <c r="Q155" s="23"/>
      <c r="R155" s="23"/>
      <c r="T155" s="15">
        <v>0</v>
      </c>
      <c r="U155" s="15">
        <v>3</v>
      </c>
      <c r="W155" s="23"/>
      <c r="Y155" s="15">
        <v>0</v>
      </c>
      <c r="Z155" s="15"/>
    </row>
    <row r="156" spans="1:26" x14ac:dyDescent="0.3">
      <c r="A156" s="15">
        <v>3.7</v>
      </c>
      <c r="B156" s="15">
        <v>10</v>
      </c>
      <c r="D156" s="18"/>
      <c r="F156" s="15">
        <v>3.7</v>
      </c>
      <c r="G156" s="19">
        <v>0.1</v>
      </c>
      <c r="I156" s="18"/>
      <c r="L156" s="15">
        <v>3.7</v>
      </c>
      <c r="M156" s="15">
        <v>10.9</v>
      </c>
      <c r="N156" s="15">
        <v>5.9</v>
      </c>
      <c r="P156" s="1"/>
      <c r="Q156" s="23"/>
      <c r="R156" s="23"/>
      <c r="T156" s="15">
        <v>3.7</v>
      </c>
      <c r="U156" s="15">
        <v>10.9</v>
      </c>
      <c r="W156" s="23"/>
      <c r="Y156" s="15">
        <v>3.7</v>
      </c>
      <c r="Z156" s="15"/>
    </row>
    <row r="157" spans="1:26" x14ac:dyDescent="0.3">
      <c r="A157" s="15">
        <v>9.1999999999999993</v>
      </c>
      <c r="B157" s="15">
        <v>5</v>
      </c>
      <c r="D157" s="18"/>
      <c r="F157" s="15">
        <v>9.1999999999999993</v>
      </c>
      <c r="G157" s="19">
        <v>0.05</v>
      </c>
      <c r="I157" s="18"/>
      <c r="L157" s="15">
        <v>9.1999999999999993</v>
      </c>
      <c r="M157" s="15">
        <v>6.9</v>
      </c>
      <c r="N157" s="15">
        <v>4.2</v>
      </c>
      <c r="P157" s="1"/>
      <c r="Q157" s="23"/>
      <c r="R157" s="23"/>
      <c r="T157" s="15">
        <v>9.1999999999999993</v>
      </c>
      <c r="U157" s="15">
        <v>6.9</v>
      </c>
      <c r="W157" s="23"/>
      <c r="Y157" s="15">
        <v>9.1999999999999993</v>
      </c>
      <c r="Z157" s="15"/>
    </row>
    <row r="158" spans="1:26" x14ac:dyDescent="0.3">
      <c r="A158" s="15">
        <v>8</v>
      </c>
      <c r="B158" s="15">
        <v>7</v>
      </c>
      <c r="D158" s="18"/>
      <c r="F158" s="15">
        <v>8</v>
      </c>
      <c r="G158" s="19">
        <v>7.0000000000000007E-2</v>
      </c>
      <c r="I158" s="18"/>
      <c r="L158" s="15">
        <v>8</v>
      </c>
      <c r="M158" s="15">
        <v>10</v>
      </c>
      <c r="N158" s="15">
        <v>6.9</v>
      </c>
      <c r="P158" s="1"/>
      <c r="Q158" s="23"/>
      <c r="R158" s="23"/>
      <c r="T158" s="15">
        <v>8</v>
      </c>
      <c r="U158" s="15">
        <v>10</v>
      </c>
      <c r="W158" s="23"/>
      <c r="Y158" s="15">
        <v>8</v>
      </c>
      <c r="Z158" s="15"/>
    </row>
    <row r="159" spans="1:26" x14ac:dyDescent="0.3">
      <c r="A159" s="15">
        <v>7.8</v>
      </c>
      <c r="B159" s="15">
        <v>4</v>
      </c>
      <c r="D159" s="18"/>
      <c r="F159" s="15">
        <v>7.8</v>
      </c>
      <c r="G159" s="19">
        <v>0.04</v>
      </c>
      <c r="I159" s="18"/>
      <c r="L159" s="15">
        <v>7.8</v>
      </c>
      <c r="M159" s="15">
        <v>8.6999999999999993</v>
      </c>
      <c r="N159" s="15">
        <v>1.1000000000000001</v>
      </c>
      <c r="P159" s="1"/>
      <c r="Q159" s="23"/>
      <c r="R159" s="23"/>
      <c r="T159" s="15">
        <v>7.8</v>
      </c>
      <c r="U159" s="15">
        <v>8.6999999999999993</v>
      </c>
      <c r="W159" s="23"/>
      <c r="Y159" s="15">
        <v>7.8</v>
      </c>
      <c r="Z159" s="15"/>
    </row>
    <row r="160" spans="1:26" x14ac:dyDescent="0.3">
      <c r="A160" s="15">
        <v>7.3</v>
      </c>
      <c r="B160" s="15">
        <v>0</v>
      </c>
      <c r="D160" s="18"/>
      <c r="F160" s="15">
        <v>7.3</v>
      </c>
      <c r="G160" s="19">
        <v>0</v>
      </c>
      <c r="I160" s="18"/>
      <c r="L160" s="15">
        <v>7.3</v>
      </c>
      <c r="M160" s="15">
        <v>9.9</v>
      </c>
      <c r="N160" s="15">
        <v>5.8</v>
      </c>
      <c r="P160" s="1"/>
      <c r="Q160" s="23"/>
      <c r="R160" s="23"/>
      <c r="T160" s="15">
        <v>7.3</v>
      </c>
      <c r="U160" s="15">
        <v>9.9</v>
      </c>
      <c r="W160" s="23"/>
      <c r="Y160" s="15">
        <v>7.3</v>
      </c>
      <c r="Z160" s="15"/>
    </row>
    <row r="161" spans="1:26" x14ac:dyDescent="0.3">
      <c r="A161" s="15">
        <v>4.8</v>
      </c>
      <c r="B161" s="15">
        <v>6</v>
      </c>
      <c r="D161" s="18"/>
      <c r="F161" s="15">
        <v>4.8</v>
      </c>
      <c r="G161" s="19">
        <v>0.06</v>
      </c>
      <c r="I161" s="18"/>
      <c r="L161" s="15">
        <v>4.8</v>
      </c>
      <c r="M161" s="15">
        <v>4.2</v>
      </c>
      <c r="N161" s="15">
        <v>4.7</v>
      </c>
      <c r="P161" s="1"/>
      <c r="Q161" s="23"/>
      <c r="R161" s="23"/>
      <c r="T161" s="15">
        <v>4.8</v>
      </c>
      <c r="U161" s="15">
        <v>4.2</v>
      </c>
      <c r="W161" s="23"/>
      <c r="Y161" s="15">
        <v>4.8</v>
      </c>
      <c r="Z161" s="15"/>
    </row>
    <row r="162" spans="1:26" x14ac:dyDescent="0.3">
      <c r="A162" s="15">
        <v>0.1</v>
      </c>
      <c r="B162" s="15">
        <v>10</v>
      </c>
      <c r="D162" s="18"/>
      <c r="F162" s="15">
        <v>0.1</v>
      </c>
      <c r="G162" s="19">
        <v>0.1</v>
      </c>
      <c r="I162" s="18"/>
      <c r="L162" s="15">
        <v>0.1</v>
      </c>
      <c r="M162" s="15">
        <v>7.9</v>
      </c>
      <c r="N162" s="15">
        <v>4.3</v>
      </c>
      <c r="P162" s="1"/>
      <c r="Q162" s="23"/>
      <c r="R162" s="23"/>
      <c r="T162" s="15">
        <v>0.1</v>
      </c>
      <c r="U162" s="15">
        <v>7.9</v>
      </c>
      <c r="W162" s="23"/>
      <c r="Y162" s="15">
        <v>0.1</v>
      </c>
      <c r="Z162" s="15"/>
    </row>
    <row r="163" spans="1:26" x14ac:dyDescent="0.3">
      <c r="A163" s="15">
        <v>5.2</v>
      </c>
      <c r="B163" s="15">
        <v>3</v>
      </c>
      <c r="D163" s="18"/>
      <c r="F163" s="15">
        <v>5.2</v>
      </c>
      <c r="G163" s="19">
        <v>0.03</v>
      </c>
      <c r="I163" s="18"/>
      <c r="L163" s="15">
        <v>5.2</v>
      </c>
      <c r="M163" s="15">
        <v>4.4000000000000004</v>
      </c>
      <c r="N163" s="15">
        <v>4</v>
      </c>
      <c r="P163" s="1"/>
      <c r="Q163" s="23"/>
      <c r="R163" s="23"/>
      <c r="T163" s="15">
        <v>5.2</v>
      </c>
      <c r="U163" s="15">
        <v>4.4000000000000004</v>
      </c>
      <c r="W163" s="23"/>
      <c r="Y163" s="15">
        <v>5.2</v>
      </c>
      <c r="Z163" s="15"/>
    </row>
    <row r="164" spans="1:26" x14ac:dyDescent="0.3">
      <c r="A164" s="15">
        <v>5.2</v>
      </c>
      <c r="B164" s="15">
        <v>1</v>
      </c>
      <c r="D164" s="18"/>
      <c r="F164" s="15">
        <v>5.2</v>
      </c>
      <c r="G164" s="19">
        <v>0.01</v>
      </c>
      <c r="I164" s="18"/>
      <c r="L164" s="15">
        <v>5.2</v>
      </c>
      <c r="M164" s="15">
        <v>6.7</v>
      </c>
      <c r="N164" s="15">
        <v>0.3</v>
      </c>
      <c r="P164" s="1"/>
      <c r="Q164" s="23"/>
      <c r="R164" s="23"/>
      <c r="T164" s="15">
        <v>5.2</v>
      </c>
      <c r="U164" s="15">
        <v>6.7</v>
      </c>
      <c r="W164" s="23"/>
      <c r="Y164" s="15">
        <v>5.2</v>
      </c>
      <c r="Z164" s="15"/>
    </row>
    <row r="165" spans="1:26" x14ac:dyDescent="0.3">
      <c r="A165" s="15">
        <v>6.8</v>
      </c>
      <c r="B165" s="15">
        <v>2</v>
      </c>
      <c r="D165" s="18"/>
      <c r="F165" s="15">
        <v>6.8</v>
      </c>
      <c r="G165" s="19">
        <v>0.02</v>
      </c>
      <c r="I165" s="18"/>
      <c r="L165" s="15">
        <v>6.8</v>
      </c>
      <c r="M165" s="15">
        <v>10.8</v>
      </c>
      <c r="N165" s="15">
        <v>5</v>
      </c>
      <c r="P165" s="1"/>
      <c r="Q165" s="23"/>
      <c r="R165" s="23"/>
      <c r="T165" s="15">
        <v>6.8</v>
      </c>
      <c r="U165" s="15">
        <v>10.8</v>
      </c>
      <c r="W165" s="23"/>
      <c r="Y165" s="15">
        <v>6.8</v>
      </c>
      <c r="Z165" s="15"/>
    </row>
    <row r="166" spans="1:26" x14ac:dyDescent="0.3">
      <c r="A166" s="15">
        <v>1.8</v>
      </c>
      <c r="B166" s="15">
        <v>8</v>
      </c>
      <c r="D166" s="18"/>
      <c r="F166" s="15">
        <v>1.8</v>
      </c>
      <c r="G166" s="19">
        <v>0.08</v>
      </c>
      <c r="I166" s="18"/>
      <c r="L166" s="15">
        <v>1.8</v>
      </c>
      <c r="M166" s="15">
        <v>9.9</v>
      </c>
      <c r="N166" s="15">
        <v>5.9</v>
      </c>
      <c r="P166" s="1"/>
      <c r="Q166" s="23"/>
      <c r="R166" s="23"/>
      <c r="T166" s="15">
        <v>1.8</v>
      </c>
      <c r="U166" s="15">
        <v>9.9</v>
      </c>
      <c r="W166" s="23"/>
      <c r="Y166" s="15">
        <v>1.8</v>
      </c>
      <c r="Z166" s="15"/>
    </row>
    <row r="167" spans="1:26" x14ac:dyDescent="0.3">
      <c r="A167" s="15">
        <v>4.3</v>
      </c>
      <c r="B167" s="15">
        <v>8</v>
      </c>
      <c r="D167" s="18"/>
      <c r="F167" s="15">
        <v>4.3</v>
      </c>
      <c r="G167" s="19">
        <v>0.08</v>
      </c>
      <c r="I167" s="18"/>
      <c r="L167" s="15">
        <v>4.3</v>
      </c>
      <c r="M167" s="15">
        <v>1.2</v>
      </c>
      <c r="N167" s="15">
        <v>3.5</v>
      </c>
      <c r="P167" s="1"/>
      <c r="Q167" s="23"/>
      <c r="R167" s="23"/>
      <c r="T167" s="15">
        <v>4.3</v>
      </c>
      <c r="U167" s="15">
        <v>1.2</v>
      </c>
      <c r="W167" s="23"/>
      <c r="Y167" s="15">
        <v>4.3</v>
      </c>
      <c r="Z167" s="15"/>
    </row>
    <row r="168" spans="1:26" x14ac:dyDescent="0.3">
      <c r="A168" s="15">
        <v>4.5</v>
      </c>
      <c r="B168" s="15">
        <v>1</v>
      </c>
      <c r="D168" s="18"/>
      <c r="F168" s="15">
        <v>4.5</v>
      </c>
      <c r="G168" s="19">
        <v>0.01</v>
      </c>
      <c r="I168" s="18"/>
      <c r="L168" s="15">
        <v>4.5</v>
      </c>
      <c r="M168" s="15">
        <v>1.5</v>
      </c>
      <c r="N168" s="15">
        <v>10.4</v>
      </c>
      <c r="P168" s="1"/>
      <c r="Q168" s="23"/>
      <c r="R168" s="23"/>
      <c r="T168" s="15">
        <v>4.5</v>
      </c>
      <c r="U168" s="15">
        <v>1.5</v>
      </c>
      <c r="W168" s="23"/>
      <c r="Y168" s="15">
        <v>4.5</v>
      </c>
      <c r="Z168" s="15"/>
    </row>
    <row r="169" spans="1:26" x14ac:dyDescent="0.3">
      <c r="A169" s="15">
        <v>1.4</v>
      </c>
      <c r="B169" s="15">
        <v>4</v>
      </c>
      <c r="D169" s="18"/>
      <c r="F169" s="15">
        <v>1.4</v>
      </c>
      <c r="G169" s="19">
        <v>0.04</v>
      </c>
      <c r="I169" s="18"/>
      <c r="L169" s="15">
        <v>1.4</v>
      </c>
      <c r="M169" s="15">
        <v>7.3</v>
      </c>
      <c r="N169" s="15">
        <v>9.9</v>
      </c>
      <c r="P169" s="1"/>
      <c r="Q169" s="23"/>
      <c r="R169" s="23"/>
      <c r="T169" s="15">
        <v>1.4</v>
      </c>
      <c r="U169" s="15">
        <v>7.3</v>
      </c>
      <c r="W169" s="23"/>
      <c r="Y169" s="15">
        <v>1.4</v>
      </c>
      <c r="Z169" s="15"/>
    </row>
    <row r="170" spans="1:26" x14ac:dyDescent="0.3">
      <c r="A170" s="15">
        <v>5.4</v>
      </c>
      <c r="B170" s="15">
        <v>7</v>
      </c>
      <c r="D170" s="18"/>
      <c r="F170" s="15">
        <v>5.4</v>
      </c>
      <c r="G170" s="19">
        <v>7.0000000000000007E-2</v>
      </c>
      <c r="I170" s="18"/>
      <c r="L170" s="15">
        <v>5.4</v>
      </c>
      <c r="M170" s="15">
        <v>10.4</v>
      </c>
      <c r="N170" s="15">
        <v>1.7</v>
      </c>
      <c r="P170" s="1"/>
      <c r="Q170" s="23"/>
      <c r="R170" s="23"/>
      <c r="T170" s="15">
        <v>5.4</v>
      </c>
      <c r="U170" s="15">
        <v>10.4</v>
      </c>
      <c r="W170" s="23"/>
      <c r="Y170" s="15">
        <v>5.4</v>
      </c>
      <c r="Z170" s="15"/>
    </row>
    <row r="171" spans="1:26" x14ac:dyDescent="0.3">
      <c r="A171" s="15">
        <v>4</v>
      </c>
      <c r="B171" s="15">
        <v>7</v>
      </c>
      <c r="D171" s="18"/>
      <c r="F171" s="15">
        <v>4</v>
      </c>
      <c r="G171" s="19">
        <v>7.0000000000000007E-2</v>
      </c>
      <c r="I171" s="18"/>
      <c r="L171" s="15">
        <v>4</v>
      </c>
      <c r="M171" s="15">
        <v>9.9</v>
      </c>
      <c r="N171" s="15">
        <v>0.3</v>
      </c>
      <c r="P171" s="1"/>
      <c r="Q171" s="23"/>
      <c r="R171" s="23"/>
      <c r="T171" s="15">
        <v>4</v>
      </c>
      <c r="U171" s="15">
        <v>9.9</v>
      </c>
      <c r="W171" s="23"/>
      <c r="Y171" s="15">
        <v>4</v>
      </c>
      <c r="Z171" s="15"/>
    </row>
    <row r="172" spans="1:26" x14ac:dyDescent="0.3">
      <c r="A172" s="15">
        <v>4.2</v>
      </c>
      <c r="B172" s="15">
        <v>2</v>
      </c>
      <c r="D172" s="18"/>
      <c r="F172" s="15">
        <v>4.2</v>
      </c>
      <c r="G172" s="19">
        <v>0.02</v>
      </c>
      <c r="I172" s="18"/>
      <c r="L172" s="15">
        <v>4.2</v>
      </c>
      <c r="M172" s="15">
        <v>0.8</v>
      </c>
      <c r="N172" s="15">
        <v>5.8</v>
      </c>
      <c r="P172" s="1"/>
      <c r="Q172" s="23"/>
      <c r="R172" s="23"/>
      <c r="T172" s="15">
        <v>4.2</v>
      </c>
      <c r="U172" s="15">
        <v>0.8</v>
      </c>
      <c r="W172" s="23"/>
      <c r="Y172" s="15">
        <v>4.2</v>
      </c>
      <c r="Z172" s="15"/>
    </row>
    <row r="173" spans="1:26" x14ac:dyDescent="0.3">
      <c r="A173" s="15">
        <v>4.4000000000000004</v>
      </c>
      <c r="B173" s="15">
        <v>2</v>
      </c>
      <c r="D173" s="18"/>
      <c r="F173" s="15">
        <v>4.4000000000000004</v>
      </c>
      <c r="G173" s="19">
        <v>0.02</v>
      </c>
      <c r="I173" s="18"/>
      <c r="L173" s="15">
        <v>4.4000000000000004</v>
      </c>
      <c r="M173" s="15">
        <v>7.3</v>
      </c>
      <c r="N173" s="15">
        <v>1.9</v>
      </c>
      <c r="P173" s="1"/>
      <c r="Q173" s="23"/>
      <c r="R173" s="23"/>
      <c r="T173" s="15">
        <v>4.4000000000000004</v>
      </c>
      <c r="U173" s="15">
        <v>7.3</v>
      </c>
      <c r="W173" s="23"/>
      <c r="Y173" s="15">
        <v>4.4000000000000004</v>
      </c>
      <c r="Z173" s="15"/>
    </row>
    <row r="174" spans="1:26" x14ac:dyDescent="0.3">
      <c r="A174" s="15">
        <v>4</v>
      </c>
      <c r="B174" s="15">
        <v>0</v>
      </c>
      <c r="D174" s="18"/>
      <c r="F174" s="15">
        <v>4</v>
      </c>
      <c r="G174" s="19">
        <v>0</v>
      </c>
      <c r="I174" s="18"/>
      <c r="L174" s="15">
        <v>4</v>
      </c>
      <c r="M174" s="15">
        <v>9.6999999999999993</v>
      </c>
      <c r="N174" s="15">
        <v>9</v>
      </c>
      <c r="P174" s="1"/>
      <c r="Q174" s="23"/>
      <c r="R174" s="23"/>
      <c r="T174" s="15">
        <v>4</v>
      </c>
      <c r="U174" s="15">
        <v>9.6999999999999993</v>
      </c>
      <c r="W174" s="23"/>
      <c r="Y174" s="15">
        <v>4</v>
      </c>
      <c r="Z174" s="15"/>
    </row>
    <row r="175" spans="1:26" x14ac:dyDescent="0.3">
      <c r="A175" s="15">
        <v>7</v>
      </c>
      <c r="B175" s="15">
        <v>9</v>
      </c>
      <c r="D175" s="18"/>
      <c r="F175" s="15">
        <v>7</v>
      </c>
      <c r="G175" s="19">
        <v>0.09</v>
      </c>
      <c r="I175" s="18"/>
      <c r="L175" s="15">
        <v>7</v>
      </c>
      <c r="M175" s="15">
        <v>6.3</v>
      </c>
      <c r="N175" s="15">
        <v>2.1</v>
      </c>
      <c r="P175" s="1"/>
      <c r="Q175" s="23"/>
      <c r="R175" s="23"/>
      <c r="T175" s="15">
        <v>7</v>
      </c>
      <c r="U175" s="15">
        <v>6.3</v>
      </c>
      <c r="W175" s="23"/>
      <c r="Y175" s="15">
        <v>7</v>
      </c>
      <c r="Z175" s="15"/>
    </row>
    <row r="176" spans="1:26" x14ac:dyDescent="0.3">
      <c r="A176" s="15">
        <v>6.6</v>
      </c>
      <c r="B176" s="15">
        <v>2</v>
      </c>
      <c r="D176" s="18"/>
      <c r="F176" s="15">
        <v>6.6</v>
      </c>
      <c r="G176" s="19">
        <v>0.02</v>
      </c>
      <c r="I176" s="18"/>
      <c r="L176" s="15">
        <v>6.6</v>
      </c>
      <c r="M176" s="15">
        <v>8.4</v>
      </c>
      <c r="N176" s="15">
        <v>1.1000000000000001</v>
      </c>
      <c r="P176" s="1"/>
      <c r="Q176" s="23"/>
      <c r="R176" s="23"/>
      <c r="T176" s="15">
        <v>6.6</v>
      </c>
      <c r="U176" s="15">
        <v>8.4</v>
      </c>
      <c r="W176" s="23"/>
      <c r="Y176" s="15">
        <v>6.6</v>
      </c>
      <c r="Z176" s="15"/>
    </row>
    <row r="177" spans="1:26" x14ac:dyDescent="0.3">
      <c r="A177" s="15">
        <v>6.6</v>
      </c>
      <c r="B177" s="15">
        <v>6</v>
      </c>
      <c r="D177" s="18"/>
      <c r="F177" s="15">
        <v>6.6</v>
      </c>
      <c r="G177" s="19">
        <v>0.06</v>
      </c>
      <c r="I177" s="18"/>
      <c r="L177" s="15">
        <v>6.6</v>
      </c>
      <c r="M177" s="15">
        <v>9.3000000000000007</v>
      </c>
      <c r="N177" s="15">
        <v>5.9</v>
      </c>
      <c r="P177" s="1"/>
      <c r="Q177" s="23"/>
      <c r="R177" s="23"/>
      <c r="T177" s="15">
        <v>6.6</v>
      </c>
      <c r="U177" s="15">
        <v>9.3000000000000007</v>
      </c>
      <c r="W177" s="23"/>
      <c r="Y177" s="15">
        <v>6.6</v>
      </c>
      <c r="Z177" s="15"/>
    </row>
    <row r="178" spans="1:26" x14ac:dyDescent="0.3">
      <c r="A178" s="15">
        <v>8.6</v>
      </c>
      <c r="B178" s="15">
        <v>2</v>
      </c>
      <c r="D178" s="18"/>
      <c r="F178" s="15">
        <v>8.6</v>
      </c>
      <c r="G178" s="19">
        <v>0.02</v>
      </c>
      <c r="I178" s="18"/>
      <c r="L178" s="15">
        <v>8.6</v>
      </c>
      <c r="M178" s="15">
        <v>10</v>
      </c>
      <c r="N178" s="15">
        <v>9.6</v>
      </c>
      <c r="P178" s="1"/>
      <c r="Q178" s="23"/>
      <c r="R178" s="23"/>
      <c r="T178" s="15">
        <v>8.6</v>
      </c>
      <c r="U178" s="15">
        <v>10</v>
      </c>
      <c r="W178" s="23"/>
      <c r="Y178" s="15">
        <v>8.6</v>
      </c>
      <c r="Z178" s="15"/>
    </row>
    <row r="179" spans="1:26" x14ac:dyDescent="0.3">
      <c r="A179" s="15">
        <v>3</v>
      </c>
      <c r="B179" s="15">
        <v>5</v>
      </c>
      <c r="D179" s="18"/>
      <c r="F179" s="15">
        <v>3</v>
      </c>
      <c r="G179" s="19">
        <v>0.05</v>
      </c>
      <c r="I179" s="18"/>
      <c r="L179" s="15">
        <v>3</v>
      </c>
      <c r="M179" s="15">
        <v>5.7</v>
      </c>
      <c r="N179" s="15">
        <v>4.2</v>
      </c>
      <c r="P179" s="1"/>
      <c r="Q179" s="23"/>
      <c r="R179" s="23"/>
      <c r="T179" s="15">
        <v>3</v>
      </c>
      <c r="U179" s="15">
        <v>5.7</v>
      </c>
      <c r="W179" s="23"/>
      <c r="Y179" s="15">
        <v>3</v>
      </c>
      <c r="Z179" s="15"/>
    </row>
    <row r="180" spans="1:26" x14ac:dyDescent="0.3">
      <c r="A180" s="15">
        <v>1.4</v>
      </c>
      <c r="B180" s="15">
        <v>0</v>
      </c>
      <c r="D180" s="18"/>
      <c r="F180" s="15">
        <v>1.4</v>
      </c>
      <c r="G180" s="19">
        <v>0</v>
      </c>
      <c r="I180" s="18"/>
      <c r="L180" s="15">
        <v>1.4</v>
      </c>
      <c r="M180" s="15">
        <v>5.4</v>
      </c>
      <c r="N180" s="15">
        <v>8.8000000000000007</v>
      </c>
      <c r="P180" s="1"/>
      <c r="Q180" s="23"/>
      <c r="R180" s="23"/>
      <c r="T180" s="15">
        <v>1.4</v>
      </c>
      <c r="U180" s="15">
        <v>5.4</v>
      </c>
      <c r="W180" s="23"/>
      <c r="Y180" s="15">
        <v>1.4</v>
      </c>
      <c r="Z180" s="15"/>
    </row>
    <row r="181" spans="1:26" x14ac:dyDescent="0.3">
      <c r="A181" s="15">
        <v>3.3</v>
      </c>
      <c r="B181" s="15">
        <v>1</v>
      </c>
      <c r="D181" s="18"/>
      <c r="F181" s="15">
        <v>3.3</v>
      </c>
      <c r="G181" s="19">
        <v>0.01</v>
      </c>
      <c r="I181" s="18"/>
      <c r="L181" s="15">
        <v>3.3</v>
      </c>
      <c r="M181" s="15">
        <v>4.5999999999999996</v>
      </c>
      <c r="N181" s="15">
        <v>0.1</v>
      </c>
      <c r="P181" s="1"/>
      <c r="Q181" s="23"/>
      <c r="R181" s="23"/>
      <c r="T181" s="15">
        <v>3.3</v>
      </c>
      <c r="U181" s="15">
        <v>4.5999999999999996</v>
      </c>
      <c r="W181" s="23"/>
      <c r="Y181" s="15">
        <v>3.3</v>
      </c>
      <c r="Z181" s="15"/>
    </row>
    <row r="182" spans="1:26" x14ac:dyDescent="0.3">
      <c r="A182" s="15">
        <v>8.8000000000000007</v>
      </c>
      <c r="B182" s="15">
        <v>1</v>
      </c>
      <c r="D182" s="18"/>
      <c r="F182" s="15">
        <v>8.8000000000000007</v>
      </c>
      <c r="G182" s="19">
        <v>0.01</v>
      </c>
      <c r="I182" s="18"/>
      <c r="L182" s="15">
        <v>8.8000000000000007</v>
      </c>
      <c r="M182" s="15">
        <v>2.7</v>
      </c>
      <c r="N182" s="15">
        <v>6.9</v>
      </c>
      <c r="P182" s="1"/>
      <c r="Q182" s="23"/>
      <c r="R182" s="23"/>
      <c r="T182" s="15">
        <v>8.8000000000000007</v>
      </c>
      <c r="U182" s="15">
        <v>2.7</v>
      </c>
      <c r="W182" s="23"/>
      <c r="Y182" s="15">
        <v>8.8000000000000007</v>
      </c>
      <c r="Z182" s="15"/>
    </row>
    <row r="183" spans="1:26" x14ac:dyDescent="0.3">
      <c r="A183" s="15">
        <v>0.6</v>
      </c>
      <c r="B183" s="15">
        <v>9</v>
      </c>
      <c r="D183" s="18"/>
      <c r="F183" s="15">
        <v>0.6</v>
      </c>
      <c r="G183" s="19">
        <v>0.09</v>
      </c>
      <c r="I183" s="18"/>
      <c r="L183" s="15">
        <v>0.6</v>
      </c>
      <c r="M183" s="15">
        <v>1.2</v>
      </c>
      <c r="N183" s="15">
        <v>8.6</v>
      </c>
      <c r="P183" s="1"/>
      <c r="Q183" s="23"/>
      <c r="R183" s="23"/>
      <c r="T183" s="15">
        <v>0.6</v>
      </c>
      <c r="U183" s="15">
        <v>1.2</v>
      </c>
      <c r="W183" s="23"/>
      <c r="Y183" s="15">
        <v>0.6</v>
      </c>
      <c r="Z183" s="15"/>
    </row>
    <row r="184" spans="1:26" x14ac:dyDescent="0.3">
      <c r="A184" s="15">
        <v>10.199999999999999</v>
      </c>
      <c r="B184" s="15">
        <v>6</v>
      </c>
      <c r="D184" s="18"/>
      <c r="F184" s="15">
        <v>10.199999999999999</v>
      </c>
      <c r="G184" s="19">
        <v>0.06</v>
      </c>
      <c r="I184" s="18"/>
      <c r="L184" s="15">
        <v>10.199999999999999</v>
      </c>
      <c r="M184" s="15">
        <v>10.4</v>
      </c>
      <c r="N184" s="15">
        <v>1</v>
      </c>
      <c r="P184" s="1"/>
      <c r="Q184" s="23"/>
      <c r="R184" s="23"/>
      <c r="T184" s="15">
        <v>10.199999999999999</v>
      </c>
      <c r="U184" s="15">
        <v>10.4</v>
      </c>
      <c r="W184" s="23"/>
      <c r="Y184" s="15">
        <v>10.199999999999999</v>
      </c>
      <c r="Z184" s="15"/>
    </row>
    <row r="185" spans="1:26" x14ac:dyDescent="0.3">
      <c r="A185" s="15">
        <v>6.9</v>
      </c>
      <c r="B185" s="15">
        <v>6</v>
      </c>
      <c r="D185" s="18"/>
      <c r="F185" s="15">
        <v>6.9</v>
      </c>
      <c r="G185" s="19">
        <v>0.06</v>
      </c>
      <c r="I185" s="18"/>
      <c r="L185" s="15">
        <v>6.9</v>
      </c>
      <c r="M185" s="15">
        <v>8.1999999999999993</v>
      </c>
      <c r="N185" s="15">
        <v>7.3</v>
      </c>
      <c r="P185" s="1"/>
      <c r="Q185" s="23"/>
      <c r="R185" s="23"/>
      <c r="T185" s="15">
        <v>6.9</v>
      </c>
      <c r="U185" s="15">
        <v>8.1999999999999993</v>
      </c>
      <c r="W185" s="23"/>
      <c r="Y185" s="15">
        <v>6.9</v>
      </c>
      <c r="Z185" s="15"/>
    </row>
    <row r="186" spans="1:26" x14ac:dyDescent="0.3">
      <c r="A186" s="15">
        <v>6.7</v>
      </c>
      <c r="B186" s="15">
        <v>7</v>
      </c>
      <c r="D186" s="18"/>
      <c r="F186" s="15">
        <v>6.7</v>
      </c>
      <c r="G186" s="19">
        <v>7.0000000000000007E-2</v>
      </c>
      <c r="I186" s="18"/>
      <c r="L186" s="15">
        <v>6.7</v>
      </c>
      <c r="M186" s="15">
        <v>7.1</v>
      </c>
      <c r="N186" s="15">
        <v>5</v>
      </c>
      <c r="P186" s="1"/>
      <c r="Q186" s="23"/>
      <c r="R186" s="23"/>
      <c r="T186" s="15">
        <v>6.7</v>
      </c>
      <c r="U186" s="15">
        <v>7.1</v>
      </c>
      <c r="W186" s="23"/>
      <c r="Y186" s="15">
        <v>6.7</v>
      </c>
      <c r="Z186" s="15"/>
    </row>
    <row r="187" spans="1:26" x14ac:dyDescent="0.3">
      <c r="A187" s="15">
        <v>5.0999999999999996</v>
      </c>
      <c r="B187" s="15">
        <v>3</v>
      </c>
      <c r="D187" s="18"/>
      <c r="F187" s="15">
        <v>5.0999999999999996</v>
      </c>
      <c r="G187" s="19">
        <v>0.03</v>
      </c>
      <c r="I187" s="18"/>
      <c r="L187" s="15">
        <v>5.0999999999999996</v>
      </c>
      <c r="M187" s="15">
        <v>9.1999999999999993</v>
      </c>
      <c r="N187" s="15">
        <v>11</v>
      </c>
      <c r="P187" s="1"/>
      <c r="Q187" s="23"/>
      <c r="R187" s="23"/>
      <c r="T187" s="15">
        <v>5.0999999999999996</v>
      </c>
      <c r="U187" s="15">
        <v>9.1999999999999993</v>
      </c>
      <c r="W187" s="23"/>
      <c r="Y187" s="15">
        <v>5.0999999999999996</v>
      </c>
      <c r="Z187" s="15"/>
    </row>
    <row r="188" spans="1:26" x14ac:dyDescent="0.3">
      <c r="A188" s="15">
        <v>2.2999999999999998</v>
      </c>
      <c r="B188" s="15">
        <v>0</v>
      </c>
      <c r="D188" s="18"/>
      <c r="F188" s="15">
        <v>2.2999999999999998</v>
      </c>
      <c r="G188" s="19">
        <v>0</v>
      </c>
      <c r="I188" s="18"/>
      <c r="L188" s="15">
        <v>2.2999999999999998</v>
      </c>
      <c r="M188" s="15">
        <v>0.8</v>
      </c>
      <c r="N188" s="15">
        <v>9.6999999999999993</v>
      </c>
      <c r="P188" s="1"/>
      <c r="Q188" s="23"/>
      <c r="R188" s="23"/>
      <c r="T188" s="15">
        <v>2.2999999999999998</v>
      </c>
      <c r="U188" s="15">
        <v>0.8</v>
      </c>
      <c r="W188" s="23"/>
      <c r="Y188" s="15">
        <v>2.2999999999999998</v>
      </c>
      <c r="Z188" s="15"/>
    </row>
    <row r="189" spans="1:26" x14ac:dyDescent="0.3">
      <c r="A189" s="15">
        <v>4.5</v>
      </c>
      <c r="B189" s="15">
        <v>0</v>
      </c>
      <c r="D189" s="18"/>
      <c r="F189" s="15">
        <v>4.5</v>
      </c>
      <c r="G189" s="19">
        <v>0</v>
      </c>
      <c r="I189" s="18"/>
      <c r="L189" s="15">
        <v>4.5</v>
      </c>
      <c r="M189" s="15">
        <v>9.4</v>
      </c>
      <c r="N189" s="15">
        <v>3</v>
      </c>
      <c r="P189" s="1"/>
      <c r="Q189" s="23"/>
      <c r="R189" s="23"/>
      <c r="T189" s="15">
        <v>4.5</v>
      </c>
      <c r="U189" s="15">
        <v>9.4</v>
      </c>
      <c r="W189" s="23"/>
      <c r="Y189" s="15">
        <v>4.5</v>
      </c>
      <c r="Z189" s="15"/>
    </row>
    <row r="190" spans="1:26" x14ac:dyDescent="0.3">
      <c r="A190" s="15">
        <v>7.3</v>
      </c>
      <c r="B190" s="15">
        <v>9</v>
      </c>
      <c r="D190" s="18"/>
      <c r="F190" s="15">
        <v>7.3</v>
      </c>
      <c r="G190" s="19">
        <v>0.09</v>
      </c>
      <c r="I190" s="18"/>
      <c r="L190" s="15">
        <v>7.3</v>
      </c>
      <c r="M190" s="15">
        <v>1.1000000000000001</v>
      </c>
      <c r="N190" s="15">
        <v>9</v>
      </c>
      <c r="P190" s="1"/>
      <c r="Q190" s="23"/>
      <c r="R190" s="23"/>
      <c r="T190" s="15">
        <v>7.3</v>
      </c>
      <c r="U190" s="15">
        <v>1.1000000000000001</v>
      </c>
      <c r="W190" s="23"/>
      <c r="Y190" s="15">
        <v>7.3</v>
      </c>
      <c r="Z190" s="15"/>
    </row>
    <row r="191" spans="1:26" x14ac:dyDescent="0.3">
      <c r="A191" s="15">
        <v>5.0999999999999996</v>
      </c>
      <c r="B191" s="15">
        <v>4</v>
      </c>
      <c r="D191" s="18"/>
      <c r="F191" s="15">
        <v>5.0999999999999996</v>
      </c>
      <c r="G191" s="19">
        <v>0.04</v>
      </c>
      <c r="I191" s="18"/>
      <c r="L191" s="15">
        <v>5.0999999999999996</v>
      </c>
      <c r="M191" s="15">
        <v>9.3000000000000007</v>
      </c>
      <c r="N191" s="15">
        <v>5.9</v>
      </c>
      <c r="P191" s="1"/>
      <c r="Q191" s="23"/>
      <c r="R191" s="23"/>
      <c r="T191" s="15">
        <v>5.0999999999999996</v>
      </c>
      <c r="U191" s="15">
        <v>9.3000000000000007</v>
      </c>
      <c r="W191" s="23"/>
      <c r="Y191" s="15">
        <v>5.0999999999999996</v>
      </c>
      <c r="Z191" s="15"/>
    </row>
    <row r="192" spans="1:26" x14ac:dyDescent="0.3">
      <c r="A192" s="15">
        <v>3.5</v>
      </c>
      <c r="B192" s="15">
        <v>2</v>
      </c>
      <c r="D192" s="18"/>
      <c r="F192" s="15">
        <v>3.5</v>
      </c>
      <c r="G192" s="19">
        <v>0.02</v>
      </c>
      <c r="I192" s="18"/>
      <c r="L192" s="15">
        <v>3.5</v>
      </c>
      <c r="M192" s="15">
        <v>2.7</v>
      </c>
      <c r="N192" s="15">
        <v>2.9</v>
      </c>
      <c r="P192" s="1"/>
      <c r="Q192" s="23"/>
      <c r="R192" s="23"/>
      <c r="T192" s="15">
        <v>3.5</v>
      </c>
      <c r="U192" s="15">
        <v>2.7</v>
      </c>
      <c r="W192" s="23"/>
      <c r="Y192" s="15">
        <v>3.5</v>
      </c>
      <c r="Z192" s="15"/>
    </row>
    <row r="193" spans="1:26" x14ac:dyDescent="0.3">
      <c r="A193" s="15">
        <v>10.7</v>
      </c>
      <c r="B193" s="15">
        <v>6</v>
      </c>
      <c r="D193" s="18"/>
      <c r="F193" s="15">
        <v>10.7</v>
      </c>
      <c r="G193" s="19">
        <v>0.06</v>
      </c>
      <c r="I193" s="18"/>
      <c r="L193" s="15">
        <v>10.7</v>
      </c>
      <c r="M193" s="15">
        <v>1</v>
      </c>
      <c r="N193" s="15">
        <v>9.1999999999999993</v>
      </c>
      <c r="P193" s="1"/>
      <c r="Q193" s="23"/>
      <c r="R193" s="23"/>
      <c r="T193" s="15">
        <v>10.7</v>
      </c>
      <c r="U193" s="15">
        <v>1</v>
      </c>
      <c r="W193" s="23"/>
      <c r="Y193" s="15">
        <v>10.7</v>
      </c>
      <c r="Z193" s="15"/>
    </row>
    <row r="194" spans="1:26" x14ac:dyDescent="0.3">
      <c r="A194" s="15">
        <v>5</v>
      </c>
      <c r="B194" s="15">
        <v>9</v>
      </c>
      <c r="D194" s="18"/>
      <c r="F194" s="15">
        <v>5</v>
      </c>
      <c r="G194" s="19">
        <v>0.09</v>
      </c>
      <c r="I194" s="18"/>
      <c r="L194" s="15">
        <v>5</v>
      </c>
      <c r="M194" s="15">
        <v>0.9</v>
      </c>
      <c r="N194" s="15">
        <v>9.5</v>
      </c>
      <c r="P194" s="1"/>
      <c r="Q194" s="23"/>
      <c r="R194" s="23"/>
      <c r="T194" s="15">
        <v>5</v>
      </c>
      <c r="U194" s="15">
        <v>0.9</v>
      </c>
      <c r="W194" s="23"/>
      <c r="Y194" s="15">
        <v>5</v>
      </c>
      <c r="Z194" s="15"/>
    </row>
    <row r="195" spans="1:26" x14ac:dyDescent="0.3">
      <c r="A195" s="15">
        <v>7.5</v>
      </c>
      <c r="B195" s="15">
        <v>9</v>
      </c>
      <c r="D195" s="18"/>
      <c r="F195" s="15">
        <v>7.5</v>
      </c>
      <c r="G195" s="19">
        <v>0.09</v>
      </c>
      <c r="I195" s="18"/>
      <c r="L195" s="15">
        <v>7.5</v>
      </c>
      <c r="M195" s="15">
        <v>10.6</v>
      </c>
      <c r="N195" s="15">
        <v>1.2</v>
      </c>
      <c r="P195" s="1"/>
      <c r="Q195" s="23"/>
      <c r="R195" s="23"/>
      <c r="T195" s="15">
        <v>7.5</v>
      </c>
      <c r="U195" s="15">
        <v>10.6</v>
      </c>
      <c r="W195" s="23"/>
      <c r="Y195" s="15">
        <v>7.5</v>
      </c>
      <c r="Z195" s="15"/>
    </row>
    <row r="196" spans="1:26" x14ac:dyDescent="0.3">
      <c r="A196" s="15">
        <v>9.8000000000000007</v>
      </c>
      <c r="B196" s="15">
        <v>3</v>
      </c>
      <c r="D196" s="18"/>
      <c r="F196" s="15">
        <v>9.8000000000000007</v>
      </c>
      <c r="G196" s="19">
        <v>0.03</v>
      </c>
      <c r="I196" s="18"/>
      <c r="L196" s="15">
        <v>9.8000000000000007</v>
      </c>
      <c r="M196" s="15">
        <v>5.7</v>
      </c>
      <c r="N196" s="15">
        <v>0.4</v>
      </c>
      <c r="P196" s="1"/>
      <c r="Q196" s="23"/>
      <c r="R196" s="23"/>
      <c r="T196" s="15">
        <v>9.8000000000000007</v>
      </c>
      <c r="U196" s="15">
        <v>5.7</v>
      </c>
      <c r="W196" s="23"/>
      <c r="Y196" s="15">
        <v>9.8000000000000007</v>
      </c>
      <c r="Z196" s="15"/>
    </row>
    <row r="197" spans="1:26" x14ac:dyDescent="0.3">
      <c r="A197" s="15">
        <v>5</v>
      </c>
      <c r="B197" s="15">
        <v>9</v>
      </c>
      <c r="D197" s="18"/>
      <c r="F197" s="15">
        <v>5</v>
      </c>
      <c r="G197" s="19">
        <v>0.09</v>
      </c>
      <c r="I197" s="18"/>
      <c r="L197" s="15">
        <v>5</v>
      </c>
      <c r="M197" s="15">
        <v>2</v>
      </c>
      <c r="N197" s="15">
        <v>10</v>
      </c>
      <c r="P197" s="1"/>
      <c r="Q197" s="23"/>
      <c r="R197" s="23"/>
      <c r="T197" s="15">
        <v>5</v>
      </c>
      <c r="U197" s="15">
        <v>2</v>
      </c>
      <c r="W197" s="23"/>
      <c r="Y197" s="15">
        <v>5</v>
      </c>
      <c r="Z197" s="15"/>
    </row>
    <row r="198" spans="1:26" x14ac:dyDescent="0.3">
      <c r="A198" s="15">
        <v>1</v>
      </c>
      <c r="B198" s="15">
        <v>2</v>
      </c>
      <c r="D198" s="18"/>
      <c r="F198" s="15">
        <v>1</v>
      </c>
      <c r="G198" s="19">
        <v>0.02</v>
      </c>
      <c r="I198" s="18"/>
      <c r="L198" s="15">
        <v>1</v>
      </c>
      <c r="M198" s="15">
        <v>0.5</v>
      </c>
      <c r="N198" s="15">
        <v>6.3</v>
      </c>
      <c r="P198" s="1"/>
      <c r="Q198" s="23"/>
      <c r="R198" s="23"/>
      <c r="T198" s="15">
        <v>1</v>
      </c>
      <c r="U198" s="15">
        <v>0.5</v>
      </c>
      <c r="W198" s="23"/>
      <c r="Y198" s="15">
        <v>1</v>
      </c>
      <c r="Z198" s="15"/>
    </row>
    <row r="199" spans="1:26" x14ac:dyDescent="0.3">
      <c r="A199" s="15">
        <v>8.8000000000000007</v>
      </c>
      <c r="B199" s="15">
        <v>3</v>
      </c>
      <c r="D199" s="18"/>
      <c r="F199" s="15">
        <v>8.8000000000000007</v>
      </c>
      <c r="G199" s="19">
        <v>0.03</v>
      </c>
      <c r="I199" s="18"/>
      <c r="L199" s="15">
        <v>8.8000000000000007</v>
      </c>
      <c r="M199" s="15">
        <v>7.3</v>
      </c>
      <c r="N199" s="15">
        <v>0.7</v>
      </c>
      <c r="P199" s="1"/>
      <c r="Q199" s="23"/>
      <c r="R199" s="23"/>
      <c r="T199" s="15">
        <v>8.8000000000000007</v>
      </c>
      <c r="U199" s="15">
        <v>7.3</v>
      </c>
      <c r="W199" s="23"/>
      <c r="Y199" s="15">
        <v>8.8000000000000007</v>
      </c>
      <c r="Z199" s="15"/>
    </row>
    <row r="200" spans="1:26" x14ac:dyDescent="0.3">
      <c r="A200" s="15">
        <v>0.3</v>
      </c>
      <c r="B200" s="15">
        <v>10</v>
      </c>
      <c r="D200" s="18"/>
      <c r="F200" s="15">
        <v>0.3</v>
      </c>
      <c r="G200" s="19">
        <v>0.1</v>
      </c>
      <c r="I200" s="18"/>
      <c r="L200" s="15">
        <v>0.3</v>
      </c>
      <c r="M200" s="15">
        <v>1.9</v>
      </c>
      <c r="N200" s="15">
        <v>7.3</v>
      </c>
      <c r="P200" s="1"/>
      <c r="Q200" s="23"/>
      <c r="R200" s="23"/>
      <c r="T200" s="15">
        <v>0.3</v>
      </c>
      <c r="U200" s="15">
        <v>1.9</v>
      </c>
      <c r="W200" s="23"/>
      <c r="Y200" s="15">
        <v>0.3</v>
      </c>
      <c r="Z200" s="15"/>
    </row>
    <row r="201" spans="1:26" x14ac:dyDescent="0.3">
      <c r="A201" s="15">
        <v>0.9</v>
      </c>
      <c r="B201" s="15">
        <v>8</v>
      </c>
      <c r="D201" s="18"/>
      <c r="F201" s="15">
        <v>0.9</v>
      </c>
      <c r="G201" s="19">
        <v>0.08</v>
      </c>
      <c r="I201" s="18"/>
      <c r="L201" s="15">
        <v>0.9</v>
      </c>
      <c r="M201" s="15">
        <v>5</v>
      </c>
      <c r="N201" s="15">
        <v>7.7</v>
      </c>
      <c r="P201" s="1"/>
      <c r="Q201" s="23"/>
      <c r="R201" s="23"/>
      <c r="T201" s="15">
        <v>0.9</v>
      </c>
      <c r="U201" s="15">
        <v>5</v>
      </c>
      <c r="W201" s="23"/>
      <c r="Y201" s="15">
        <v>0.9</v>
      </c>
      <c r="Z201" s="15"/>
    </row>
    <row r="202" spans="1:26" x14ac:dyDescent="0.3">
      <c r="A202" s="15">
        <v>8.3000000000000007</v>
      </c>
      <c r="B202" s="15">
        <v>3</v>
      </c>
      <c r="D202" s="18"/>
      <c r="F202" s="15">
        <v>8.3000000000000007</v>
      </c>
      <c r="G202" s="19">
        <v>0.03</v>
      </c>
      <c r="I202" s="18"/>
      <c r="L202" s="15">
        <v>8.3000000000000007</v>
      </c>
      <c r="M202" s="15">
        <v>1.3</v>
      </c>
      <c r="N202" s="15">
        <v>7.3</v>
      </c>
      <c r="P202" s="1"/>
      <c r="Q202" s="23"/>
      <c r="R202" s="23"/>
      <c r="T202" s="15">
        <v>8.3000000000000007</v>
      </c>
      <c r="U202" s="15">
        <v>1.3</v>
      </c>
      <c r="W202" s="23"/>
      <c r="Y202" s="15">
        <v>8.3000000000000007</v>
      </c>
      <c r="Z202" s="15"/>
    </row>
    <row r="203" spans="1:26" x14ac:dyDescent="0.3">
      <c r="A203" s="15">
        <v>9</v>
      </c>
      <c r="B203" s="15">
        <v>4</v>
      </c>
      <c r="D203" s="18"/>
      <c r="F203" s="15">
        <v>9</v>
      </c>
      <c r="G203" s="19">
        <v>0.04</v>
      </c>
      <c r="I203" s="18"/>
      <c r="L203" s="15">
        <v>9</v>
      </c>
      <c r="M203" s="15">
        <v>4.2</v>
      </c>
      <c r="N203" s="15">
        <v>2</v>
      </c>
      <c r="P203" s="1"/>
      <c r="Q203" s="23"/>
      <c r="R203" s="23"/>
      <c r="T203" s="15">
        <v>9</v>
      </c>
      <c r="U203" s="15">
        <v>4.2</v>
      </c>
      <c r="W203" s="23"/>
      <c r="Y203" s="15">
        <v>9</v>
      </c>
      <c r="Z203" s="15"/>
    </row>
    <row r="204" spans="1:26" x14ac:dyDescent="0.3">
      <c r="A204" s="15">
        <v>9</v>
      </c>
      <c r="B204" s="15">
        <v>10</v>
      </c>
      <c r="D204" s="18"/>
      <c r="F204" s="15">
        <v>9</v>
      </c>
      <c r="G204" s="19">
        <v>0.1</v>
      </c>
      <c r="I204" s="18"/>
      <c r="L204" s="15">
        <v>9</v>
      </c>
      <c r="M204" s="15">
        <v>6.9</v>
      </c>
      <c r="N204" s="15">
        <v>5</v>
      </c>
      <c r="P204" s="1"/>
      <c r="Q204" s="23"/>
      <c r="R204" s="23"/>
      <c r="T204" s="15">
        <v>9</v>
      </c>
      <c r="U204" s="15">
        <v>6.9</v>
      </c>
      <c r="W204" s="23"/>
      <c r="Y204" s="15">
        <v>9</v>
      </c>
      <c r="Z204" s="15"/>
    </row>
    <row r="205" spans="1:26" x14ac:dyDescent="0.3">
      <c r="A205" s="15">
        <v>1.5</v>
      </c>
      <c r="B205" s="15">
        <v>0</v>
      </c>
      <c r="D205" s="18"/>
      <c r="F205" s="15">
        <v>1.5</v>
      </c>
      <c r="G205" s="19">
        <v>0</v>
      </c>
      <c r="I205" s="18"/>
      <c r="L205" s="15">
        <v>1.5</v>
      </c>
      <c r="M205" s="15">
        <v>6.1</v>
      </c>
      <c r="N205" s="15">
        <v>5.6</v>
      </c>
      <c r="P205" s="1"/>
      <c r="Q205" s="23"/>
      <c r="R205" s="23"/>
      <c r="T205" s="15">
        <v>1.5</v>
      </c>
      <c r="U205" s="15">
        <v>6.1</v>
      </c>
      <c r="W205" s="23"/>
      <c r="Y205" s="15">
        <v>1.5</v>
      </c>
      <c r="Z205" s="15"/>
    </row>
    <row r="206" spans="1:26" x14ac:dyDescent="0.3">
      <c r="A206" s="15">
        <v>7.3</v>
      </c>
      <c r="B206" s="15">
        <v>1</v>
      </c>
      <c r="D206" s="18"/>
      <c r="F206" s="15">
        <v>7.3</v>
      </c>
      <c r="G206" s="19">
        <v>0.01</v>
      </c>
      <c r="I206" s="18"/>
      <c r="L206" s="15">
        <v>7.3</v>
      </c>
      <c r="M206" s="15">
        <v>7.8</v>
      </c>
      <c r="N206" s="15">
        <v>8.1</v>
      </c>
      <c r="P206" s="1"/>
      <c r="Q206" s="23"/>
      <c r="R206" s="23"/>
      <c r="T206" s="15">
        <v>7.3</v>
      </c>
      <c r="U206" s="15">
        <v>7.8</v>
      </c>
      <c r="W206" s="23"/>
      <c r="Y206" s="15">
        <v>7.3</v>
      </c>
      <c r="Z206" s="15"/>
    </row>
    <row r="207" spans="1:26" x14ac:dyDescent="0.3">
      <c r="A207" s="15">
        <v>7.3</v>
      </c>
      <c r="B207" s="15">
        <v>7</v>
      </c>
      <c r="D207" s="18"/>
      <c r="F207" s="15">
        <v>7.3</v>
      </c>
      <c r="G207" s="19">
        <v>7.0000000000000007E-2</v>
      </c>
      <c r="I207" s="18"/>
      <c r="L207" s="15">
        <v>7.3</v>
      </c>
      <c r="M207" s="15">
        <v>6.5</v>
      </c>
      <c r="N207" s="15">
        <v>1.2</v>
      </c>
      <c r="P207" s="1"/>
      <c r="Q207" s="23"/>
      <c r="R207" s="23"/>
      <c r="T207" s="15">
        <v>7.3</v>
      </c>
      <c r="U207" s="15">
        <v>6.5</v>
      </c>
      <c r="W207" s="23"/>
      <c r="Y207" s="15">
        <v>7.3</v>
      </c>
      <c r="Z207" s="15"/>
    </row>
    <row r="208" spans="1:26" x14ac:dyDescent="0.3">
      <c r="A208" s="15">
        <v>10</v>
      </c>
      <c r="B208" s="15">
        <v>5</v>
      </c>
      <c r="D208" s="18"/>
      <c r="F208" s="15">
        <v>10</v>
      </c>
      <c r="G208" s="19">
        <v>0.05</v>
      </c>
      <c r="I208" s="18"/>
      <c r="L208" s="15">
        <v>10</v>
      </c>
      <c r="M208" s="15">
        <v>1.5</v>
      </c>
      <c r="N208" s="15">
        <v>1.7</v>
      </c>
      <c r="P208" s="1"/>
      <c r="Q208" s="23"/>
      <c r="R208" s="23"/>
      <c r="T208" s="15">
        <v>10</v>
      </c>
      <c r="U208" s="15">
        <v>1.5</v>
      </c>
      <c r="W208" s="23"/>
      <c r="Y208" s="15">
        <v>10</v>
      </c>
      <c r="Z208" s="15"/>
    </row>
    <row r="209" spans="1:26" x14ac:dyDescent="0.3">
      <c r="A209" s="15">
        <v>0.8</v>
      </c>
      <c r="B209" s="15">
        <v>7</v>
      </c>
      <c r="D209" s="18"/>
      <c r="F209" s="15">
        <v>0.8</v>
      </c>
      <c r="G209" s="19">
        <v>7.0000000000000007E-2</v>
      </c>
      <c r="I209" s="18"/>
      <c r="L209" s="15">
        <v>0.8</v>
      </c>
      <c r="M209" s="15">
        <v>8.3000000000000007</v>
      </c>
      <c r="N209" s="15">
        <v>3.2</v>
      </c>
      <c r="P209" s="1"/>
      <c r="Q209" s="23"/>
      <c r="R209" s="23"/>
      <c r="T209" s="15">
        <v>0.8</v>
      </c>
      <c r="U209" s="15">
        <v>8.3000000000000007</v>
      </c>
      <c r="W209" s="23"/>
      <c r="Y209" s="15">
        <v>0.8</v>
      </c>
      <c r="Z209" s="15"/>
    </row>
    <row r="210" spans="1:26" x14ac:dyDescent="0.3">
      <c r="A210" s="15">
        <v>3.9</v>
      </c>
      <c r="B210" s="15">
        <v>7</v>
      </c>
      <c r="D210" s="18"/>
      <c r="F210" s="15">
        <v>3.9</v>
      </c>
      <c r="G210" s="19">
        <v>7.0000000000000007E-2</v>
      </c>
      <c r="I210" s="18"/>
      <c r="L210" s="15">
        <v>3.9</v>
      </c>
      <c r="M210" s="15">
        <v>3.4</v>
      </c>
      <c r="N210" s="15">
        <v>1.5</v>
      </c>
      <c r="P210" s="1"/>
      <c r="Q210" s="23"/>
      <c r="R210" s="23"/>
      <c r="T210" s="15">
        <v>3.9</v>
      </c>
      <c r="U210" s="15">
        <v>3.4</v>
      </c>
      <c r="W210" s="23"/>
      <c r="Y210" s="15">
        <v>3.9</v>
      </c>
      <c r="Z210" s="15"/>
    </row>
    <row r="211" spans="1:26" x14ac:dyDescent="0.3">
      <c r="A211" s="15">
        <v>10.3</v>
      </c>
      <c r="B211" s="15">
        <v>7</v>
      </c>
      <c r="D211" s="18"/>
      <c r="F211" s="15">
        <v>10.3</v>
      </c>
      <c r="G211" s="19">
        <v>7.0000000000000007E-2</v>
      </c>
      <c r="I211" s="18"/>
      <c r="L211" s="15">
        <v>10.3</v>
      </c>
      <c r="M211" s="15">
        <v>2.4</v>
      </c>
      <c r="N211" s="15">
        <v>0.7</v>
      </c>
      <c r="P211" s="1"/>
      <c r="Q211" s="23"/>
      <c r="R211" s="23"/>
      <c r="T211" s="15">
        <v>10.3</v>
      </c>
      <c r="U211" s="15">
        <v>2.4</v>
      </c>
      <c r="W211" s="23"/>
      <c r="Y211" s="15">
        <v>10.3</v>
      </c>
      <c r="Z211" s="15"/>
    </row>
    <row r="212" spans="1:26" x14ac:dyDescent="0.3">
      <c r="A212" s="15">
        <v>3.8</v>
      </c>
      <c r="B212" s="15">
        <v>1</v>
      </c>
      <c r="D212" s="18"/>
      <c r="F212" s="15">
        <v>3.8</v>
      </c>
      <c r="G212" s="19">
        <v>0.01</v>
      </c>
      <c r="I212" s="18"/>
      <c r="L212" s="15">
        <v>3.8</v>
      </c>
      <c r="M212" s="15">
        <v>7.5</v>
      </c>
      <c r="N212" s="15">
        <v>1</v>
      </c>
      <c r="P212" s="1"/>
      <c r="Q212" s="23"/>
      <c r="R212" s="23"/>
      <c r="T212" s="15">
        <v>3.8</v>
      </c>
      <c r="U212" s="15">
        <v>7.5</v>
      </c>
      <c r="W212" s="23"/>
      <c r="Y212" s="15">
        <v>3.8</v>
      </c>
      <c r="Z212" s="15"/>
    </row>
    <row r="213" spans="1:26" x14ac:dyDescent="0.3">
      <c r="A213" s="15">
        <v>10</v>
      </c>
      <c r="B213" s="15">
        <v>1</v>
      </c>
      <c r="D213" s="18"/>
      <c r="F213" s="15">
        <v>10</v>
      </c>
      <c r="G213" s="19">
        <v>0.01</v>
      </c>
      <c r="I213" s="18"/>
      <c r="L213" s="15">
        <v>10</v>
      </c>
      <c r="M213" s="15">
        <v>6</v>
      </c>
      <c r="N213" s="15">
        <v>9</v>
      </c>
      <c r="P213" s="1"/>
      <c r="Q213" s="23"/>
      <c r="R213" s="23"/>
      <c r="T213" s="15">
        <v>10</v>
      </c>
      <c r="U213" s="15">
        <v>6</v>
      </c>
      <c r="W213" s="23"/>
      <c r="Y213" s="15">
        <v>10</v>
      </c>
      <c r="Z213" s="15"/>
    </row>
    <row r="214" spans="1:26" x14ac:dyDescent="0.3">
      <c r="A214" s="15">
        <v>0.6</v>
      </c>
      <c r="B214" s="15">
        <v>10</v>
      </c>
      <c r="D214" s="18"/>
      <c r="F214" s="15">
        <v>0.6</v>
      </c>
      <c r="G214" s="19">
        <v>0.1</v>
      </c>
      <c r="I214" s="18"/>
      <c r="L214" s="15">
        <v>0.6</v>
      </c>
      <c r="M214" s="15">
        <v>10.5</v>
      </c>
      <c r="N214" s="15">
        <v>3.9</v>
      </c>
      <c r="P214" s="1"/>
      <c r="Q214" s="23"/>
      <c r="R214" s="23"/>
      <c r="T214" s="15">
        <v>0.6</v>
      </c>
      <c r="U214" s="15">
        <v>10.5</v>
      </c>
      <c r="W214" s="23"/>
      <c r="Y214" s="15">
        <v>0.6</v>
      </c>
      <c r="Z214" s="15"/>
    </row>
    <row r="215" spans="1:26" x14ac:dyDescent="0.3">
      <c r="A215" s="15">
        <v>8.9</v>
      </c>
      <c r="B215" s="15">
        <v>8</v>
      </c>
      <c r="D215" s="18"/>
      <c r="F215" s="15">
        <v>8.9</v>
      </c>
      <c r="G215" s="19">
        <v>0.08</v>
      </c>
      <c r="I215" s="18"/>
      <c r="L215" s="15">
        <v>8.9</v>
      </c>
      <c r="M215" s="15">
        <v>8.5</v>
      </c>
      <c r="N215" s="15">
        <v>8.6999999999999993</v>
      </c>
      <c r="P215" s="1"/>
      <c r="Q215" s="23"/>
      <c r="R215" s="23"/>
      <c r="T215" s="15">
        <v>8.9</v>
      </c>
      <c r="U215" s="15">
        <v>8.5</v>
      </c>
      <c r="W215" s="23"/>
      <c r="Y215" s="15">
        <v>8.9</v>
      </c>
      <c r="Z215" s="15"/>
    </row>
    <row r="216" spans="1:26" x14ac:dyDescent="0.3">
      <c r="A216" s="15">
        <v>3</v>
      </c>
      <c r="B216" s="15">
        <v>6</v>
      </c>
      <c r="D216" s="18"/>
      <c r="F216" s="15">
        <v>3</v>
      </c>
      <c r="G216" s="19">
        <v>0.06</v>
      </c>
      <c r="I216" s="18"/>
      <c r="L216" s="15">
        <v>3</v>
      </c>
      <c r="M216" s="15">
        <v>3.9</v>
      </c>
      <c r="N216" s="15">
        <v>6.2</v>
      </c>
      <c r="P216" s="1"/>
      <c r="Q216" s="23"/>
      <c r="R216" s="23"/>
      <c r="T216" s="15">
        <v>3</v>
      </c>
      <c r="U216" s="15">
        <v>3.9</v>
      </c>
      <c r="W216" s="23"/>
      <c r="Y216" s="15">
        <v>3</v>
      </c>
      <c r="Z216" s="15"/>
    </row>
    <row r="217" spans="1:26" x14ac:dyDescent="0.3">
      <c r="A217" s="15">
        <v>1.3</v>
      </c>
      <c r="B217" s="15">
        <v>3</v>
      </c>
      <c r="D217" s="18"/>
      <c r="F217" s="15">
        <v>1.3</v>
      </c>
      <c r="G217" s="19">
        <v>0.03</v>
      </c>
      <c r="I217" s="18"/>
      <c r="L217" s="15">
        <v>1.3</v>
      </c>
      <c r="M217" s="15">
        <v>8.8000000000000007</v>
      </c>
      <c r="N217" s="15">
        <v>5.4</v>
      </c>
      <c r="P217" s="1"/>
      <c r="Q217" s="23"/>
      <c r="R217" s="23"/>
      <c r="T217" s="15">
        <v>1.3</v>
      </c>
      <c r="U217" s="15">
        <v>8.8000000000000007</v>
      </c>
      <c r="W217" s="23"/>
      <c r="Y217" s="15">
        <v>1.3</v>
      </c>
      <c r="Z217" s="15"/>
    </row>
    <row r="218" spans="1:26" x14ac:dyDescent="0.3">
      <c r="A218" s="15">
        <v>9</v>
      </c>
      <c r="B218" s="15">
        <v>0</v>
      </c>
      <c r="D218" s="18"/>
      <c r="F218" s="15">
        <v>9</v>
      </c>
      <c r="G218" s="19">
        <v>0</v>
      </c>
      <c r="I218" s="18"/>
      <c r="L218" s="15">
        <v>9</v>
      </c>
      <c r="M218" s="15">
        <v>5.8</v>
      </c>
      <c r="N218" s="15">
        <v>2.2000000000000002</v>
      </c>
      <c r="P218" s="1"/>
      <c r="Q218" s="23"/>
      <c r="R218" s="23"/>
      <c r="T218" s="15">
        <v>9</v>
      </c>
      <c r="U218" s="15">
        <v>5.8</v>
      </c>
      <c r="W218" s="23"/>
      <c r="Y218" s="15">
        <v>9</v>
      </c>
      <c r="Z218" s="15"/>
    </row>
    <row r="219" spans="1:26" x14ac:dyDescent="0.3">
      <c r="A219" s="15">
        <v>5.6</v>
      </c>
      <c r="B219" s="15">
        <v>3</v>
      </c>
      <c r="D219" s="18"/>
      <c r="F219" s="15">
        <v>5.6</v>
      </c>
      <c r="G219" s="19">
        <v>0.03</v>
      </c>
      <c r="I219" s="18"/>
      <c r="L219" s="15">
        <v>5.6</v>
      </c>
      <c r="M219" s="15">
        <v>6.8</v>
      </c>
      <c r="N219" s="15">
        <v>4.2</v>
      </c>
      <c r="P219" s="1"/>
      <c r="Q219" s="23"/>
      <c r="R219" s="23"/>
      <c r="T219" s="15">
        <v>5.6</v>
      </c>
      <c r="U219" s="15">
        <v>6.8</v>
      </c>
      <c r="W219" s="23"/>
      <c r="Y219" s="15">
        <v>5.6</v>
      </c>
      <c r="Z219" s="15"/>
    </row>
    <row r="220" spans="1:26" x14ac:dyDescent="0.3">
      <c r="A220" s="15">
        <v>4.7</v>
      </c>
      <c r="B220" s="15">
        <v>7</v>
      </c>
      <c r="D220" s="18"/>
      <c r="F220" s="15">
        <v>4.7</v>
      </c>
      <c r="G220" s="19">
        <v>7.0000000000000007E-2</v>
      </c>
      <c r="I220" s="18"/>
      <c r="L220" s="15">
        <v>4.7</v>
      </c>
      <c r="M220" s="15">
        <v>6.6</v>
      </c>
      <c r="N220" s="15">
        <v>0.8</v>
      </c>
      <c r="P220" s="1"/>
      <c r="Q220" s="23"/>
      <c r="R220" s="23"/>
      <c r="T220" s="15">
        <v>4.7</v>
      </c>
      <c r="U220" s="15">
        <v>6.6</v>
      </c>
      <c r="W220" s="23"/>
      <c r="Y220" s="15">
        <v>4.7</v>
      </c>
      <c r="Z220" s="15"/>
    </row>
    <row r="221" spans="1:26" x14ac:dyDescent="0.3">
      <c r="A221" s="15">
        <v>1</v>
      </c>
      <c r="B221" s="15">
        <v>4</v>
      </c>
      <c r="D221" s="18"/>
      <c r="F221" s="15">
        <v>1</v>
      </c>
      <c r="G221" s="19">
        <v>0.04</v>
      </c>
      <c r="I221" s="18"/>
      <c r="L221" s="15">
        <v>1</v>
      </c>
      <c r="M221" s="15">
        <v>7.2</v>
      </c>
      <c r="N221" s="15">
        <v>8.9</v>
      </c>
      <c r="P221" s="1"/>
      <c r="Q221" s="23"/>
      <c r="R221" s="23"/>
      <c r="T221" s="15">
        <v>1</v>
      </c>
      <c r="U221" s="15">
        <v>7.2</v>
      </c>
      <c r="W221" s="23"/>
      <c r="Y221" s="15">
        <v>1</v>
      </c>
      <c r="Z221" s="15"/>
    </row>
    <row r="222" spans="1:26" x14ac:dyDescent="0.3">
      <c r="A222" s="15">
        <v>10.8</v>
      </c>
      <c r="B222" s="15">
        <v>6</v>
      </c>
      <c r="D222" s="18"/>
      <c r="F222" s="15">
        <v>10.8</v>
      </c>
      <c r="G222" s="19">
        <v>0.06</v>
      </c>
      <c r="I222" s="18"/>
      <c r="L222" s="15">
        <v>10.8</v>
      </c>
      <c r="M222" s="15">
        <v>9.3000000000000007</v>
      </c>
      <c r="N222" s="15">
        <v>8.9</v>
      </c>
      <c r="P222" s="1"/>
      <c r="Q222" s="23"/>
      <c r="R222" s="23"/>
      <c r="T222" s="15">
        <v>10.8</v>
      </c>
      <c r="U222" s="15">
        <v>9.3000000000000007</v>
      </c>
      <c r="W222" s="23"/>
      <c r="Y222" s="15">
        <v>10.8</v>
      </c>
      <c r="Z222" s="15"/>
    </row>
    <row r="223" spans="1:26" x14ac:dyDescent="0.3">
      <c r="A223" s="15">
        <v>1.4</v>
      </c>
      <c r="B223" s="15">
        <v>9</v>
      </c>
      <c r="D223" s="18"/>
      <c r="F223" s="15">
        <v>1.4</v>
      </c>
      <c r="G223" s="19">
        <v>0.09</v>
      </c>
      <c r="I223" s="18"/>
      <c r="L223" s="15">
        <v>1.4</v>
      </c>
      <c r="M223" s="15">
        <v>0.7</v>
      </c>
      <c r="N223" s="15">
        <v>9.8000000000000007</v>
      </c>
      <c r="P223" s="1"/>
      <c r="Q223" s="23"/>
      <c r="R223" s="23"/>
      <c r="T223" s="15">
        <v>1.4</v>
      </c>
      <c r="U223" s="15">
        <v>0.7</v>
      </c>
      <c r="W223" s="23"/>
      <c r="Y223" s="15">
        <v>1.4</v>
      </c>
      <c r="Z223" s="15"/>
    </row>
    <row r="224" spans="1:26" x14ac:dyDescent="0.3">
      <c r="A224" s="15">
        <v>2.2999999999999998</v>
      </c>
      <c r="B224" s="15">
        <v>2</v>
      </c>
      <c r="D224" s="18"/>
      <c r="F224" s="15">
        <v>2.2999999999999998</v>
      </c>
      <c r="G224" s="19">
        <v>0.02</v>
      </c>
      <c r="I224" s="18"/>
      <c r="L224" s="15">
        <v>2.2999999999999998</v>
      </c>
      <c r="M224" s="15">
        <v>7.8</v>
      </c>
      <c r="N224" s="15">
        <v>3.5</v>
      </c>
      <c r="P224" s="1"/>
      <c r="Q224" s="23"/>
      <c r="R224" s="23"/>
      <c r="T224" s="15">
        <v>2.2999999999999998</v>
      </c>
      <c r="U224" s="15">
        <v>7.8</v>
      </c>
      <c r="W224" s="23"/>
      <c r="Y224" s="15">
        <v>2.2999999999999998</v>
      </c>
      <c r="Z224" s="15"/>
    </row>
    <row r="225" spans="1:26" x14ac:dyDescent="0.3">
      <c r="A225" s="15">
        <v>2.8</v>
      </c>
      <c r="B225" s="15">
        <v>6</v>
      </c>
      <c r="D225" s="18"/>
      <c r="F225" s="15">
        <v>2.8</v>
      </c>
      <c r="G225" s="19">
        <v>0.06</v>
      </c>
      <c r="I225" s="18"/>
      <c r="L225" s="15">
        <v>2.8</v>
      </c>
      <c r="M225" s="15">
        <v>9.6999999999999993</v>
      </c>
      <c r="N225" s="15">
        <v>5.0999999999999996</v>
      </c>
      <c r="P225" s="1"/>
      <c r="Q225" s="23"/>
      <c r="R225" s="23"/>
      <c r="T225" s="15">
        <v>2.8</v>
      </c>
      <c r="U225" s="15">
        <v>9.6999999999999993</v>
      </c>
      <c r="W225" s="23"/>
      <c r="Y225" s="15">
        <v>2.8</v>
      </c>
      <c r="Z225" s="15"/>
    </row>
    <row r="226" spans="1:26" x14ac:dyDescent="0.3">
      <c r="A226" s="15">
        <v>9.8000000000000007</v>
      </c>
      <c r="B226" s="15">
        <v>5</v>
      </c>
      <c r="D226" s="18"/>
      <c r="F226" s="15">
        <v>9.8000000000000007</v>
      </c>
      <c r="G226" s="19">
        <v>0.05</v>
      </c>
      <c r="I226" s="18"/>
      <c r="L226" s="15">
        <v>9.8000000000000007</v>
      </c>
      <c r="M226" s="15">
        <v>5.7</v>
      </c>
      <c r="N226" s="15">
        <v>11</v>
      </c>
      <c r="P226" s="1"/>
      <c r="Q226" s="23"/>
      <c r="R226" s="23"/>
      <c r="T226" s="15">
        <v>9.8000000000000007</v>
      </c>
      <c r="U226" s="15">
        <v>5.7</v>
      </c>
      <c r="W226" s="23"/>
      <c r="Y226" s="15">
        <v>9.8000000000000007</v>
      </c>
      <c r="Z226" s="15"/>
    </row>
    <row r="227" spans="1:26" x14ac:dyDescent="0.3">
      <c r="A227" s="15">
        <v>1.3</v>
      </c>
      <c r="B227" s="15">
        <v>5</v>
      </c>
      <c r="D227" s="18"/>
      <c r="F227" s="15">
        <v>1.3</v>
      </c>
      <c r="G227" s="19">
        <v>0.05</v>
      </c>
      <c r="I227" s="18"/>
      <c r="L227" s="15">
        <v>1.3</v>
      </c>
      <c r="M227" s="15">
        <v>2.2999999999999998</v>
      </c>
      <c r="N227" s="15">
        <v>9</v>
      </c>
      <c r="P227" s="1"/>
      <c r="Q227" s="23"/>
      <c r="R227" s="23"/>
      <c r="T227" s="15">
        <v>1.3</v>
      </c>
      <c r="U227" s="15">
        <v>2.2999999999999998</v>
      </c>
      <c r="W227" s="23"/>
      <c r="Y227" s="15">
        <v>1.3</v>
      </c>
      <c r="Z227" s="15"/>
    </row>
    <row r="228" spans="1:26" x14ac:dyDescent="0.3">
      <c r="A228" s="15">
        <v>6.2</v>
      </c>
      <c r="B228" s="15">
        <v>8</v>
      </c>
      <c r="D228" s="18"/>
      <c r="F228" s="15">
        <v>6.2</v>
      </c>
      <c r="G228" s="19">
        <v>0.08</v>
      </c>
      <c r="I228" s="18"/>
      <c r="L228" s="15">
        <v>6.2</v>
      </c>
      <c r="M228" s="15">
        <v>0.4</v>
      </c>
      <c r="N228" s="15">
        <v>5.9</v>
      </c>
      <c r="P228" s="1"/>
      <c r="Q228" s="23"/>
      <c r="R228" s="23"/>
      <c r="T228" s="15">
        <v>6.2</v>
      </c>
      <c r="U228" s="15">
        <v>0.4</v>
      </c>
      <c r="W228" s="23"/>
      <c r="Y228" s="15">
        <v>6.2</v>
      </c>
      <c r="Z228" s="15"/>
    </row>
    <row r="229" spans="1:26" x14ac:dyDescent="0.3">
      <c r="A229" s="15">
        <v>7.6</v>
      </c>
      <c r="B229" s="15">
        <v>4</v>
      </c>
      <c r="D229" s="18"/>
      <c r="F229" s="15">
        <v>7.6</v>
      </c>
      <c r="G229" s="19">
        <v>0.04</v>
      </c>
      <c r="I229" s="18"/>
      <c r="L229" s="15">
        <v>7.6</v>
      </c>
      <c r="M229" s="15">
        <v>1.2</v>
      </c>
      <c r="N229" s="15">
        <v>0.2</v>
      </c>
      <c r="P229" s="1"/>
      <c r="Q229" s="23"/>
      <c r="R229" s="23"/>
      <c r="T229" s="15">
        <v>7.6</v>
      </c>
      <c r="U229" s="15">
        <v>1.2</v>
      </c>
      <c r="W229" s="23"/>
      <c r="Y229" s="15">
        <v>7.6</v>
      </c>
      <c r="Z229" s="15"/>
    </row>
    <row r="230" spans="1:26" x14ac:dyDescent="0.3">
      <c r="A230" s="15">
        <v>0.4</v>
      </c>
      <c r="B230" s="15">
        <v>4</v>
      </c>
      <c r="D230" s="18"/>
      <c r="F230" s="15">
        <v>0.4</v>
      </c>
      <c r="G230" s="19">
        <v>0.04</v>
      </c>
      <c r="I230" s="18"/>
      <c r="L230" s="15">
        <v>0.4</v>
      </c>
      <c r="M230" s="15">
        <v>9.9</v>
      </c>
      <c r="N230" s="15">
        <v>1.6</v>
      </c>
      <c r="P230" s="1"/>
      <c r="Q230" s="23"/>
      <c r="R230" s="23"/>
      <c r="T230" s="15">
        <v>0.4</v>
      </c>
      <c r="U230" s="15">
        <v>9.9</v>
      </c>
      <c r="W230" s="23"/>
      <c r="Y230" s="15">
        <v>0.4</v>
      </c>
      <c r="Z230" s="15"/>
    </row>
    <row r="231" spans="1:26" x14ac:dyDescent="0.3">
      <c r="A231" s="15">
        <v>2.6</v>
      </c>
      <c r="B231" s="15">
        <v>5</v>
      </c>
      <c r="D231" s="18"/>
      <c r="F231" s="15">
        <v>2.6</v>
      </c>
      <c r="G231" s="19">
        <v>0.05</v>
      </c>
      <c r="I231" s="18"/>
      <c r="L231" s="15">
        <v>2.6</v>
      </c>
      <c r="M231" s="15">
        <v>7.4</v>
      </c>
      <c r="N231" s="15">
        <v>7.3</v>
      </c>
      <c r="P231" s="1"/>
      <c r="Q231" s="23"/>
      <c r="R231" s="23"/>
      <c r="T231" s="15">
        <v>2.6</v>
      </c>
      <c r="U231" s="15">
        <v>7.4</v>
      </c>
      <c r="W231" s="23"/>
      <c r="Y231" s="15">
        <v>2.6</v>
      </c>
      <c r="Z231" s="15"/>
    </row>
    <row r="232" spans="1:26" x14ac:dyDescent="0.3">
      <c r="A232" s="15">
        <v>3.4</v>
      </c>
      <c r="B232" s="15">
        <v>2</v>
      </c>
      <c r="D232" s="18"/>
      <c r="F232" s="15">
        <v>3.4</v>
      </c>
      <c r="G232" s="19">
        <v>0.02</v>
      </c>
      <c r="I232" s="18"/>
      <c r="L232" s="15">
        <v>3.4</v>
      </c>
      <c r="M232" s="15">
        <v>3.7</v>
      </c>
      <c r="N232" s="15">
        <v>5.5</v>
      </c>
      <c r="P232" s="1"/>
      <c r="Q232" s="23"/>
      <c r="R232" s="23"/>
      <c r="T232" s="15">
        <v>3.4</v>
      </c>
      <c r="U232" s="15">
        <v>3.7</v>
      </c>
      <c r="W232" s="23"/>
      <c r="Y232" s="15">
        <v>3.4</v>
      </c>
      <c r="Z232" s="15"/>
    </row>
    <row r="233" spans="1:26" x14ac:dyDescent="0.3">
      <c r="A233" s="15">
        <v>1.3</v>
      </c>
      <c r="B233" s="15">
        <v>0</v>
      </c>
      <c r="D233" s="18"/>
      <c r="F233" s="15">
        <v>1.3</v>
      </c>
      <c r="G233" s="19">
        <v>0</v>
      </c>
      <c r="I233" s="18"/>
      <c r="L233" s="15">
        <v>1.3</v>
      </c>
      <c r="M233" s="15">
        <v>1.5</v>
      </c>
      <c r="N233" s="15">
        <v>3.1</v>
      </c>
      <c r="P233" s="1"/>
      <c r="Q233" s="23"/>
      <c r="R233" s="23"/>
      <c r="T233" s="15">
        <v>1.3</v>
      </c>
      <c r="U233" s="15">
        <v>1.5</v>
      </c>
      <c r="W233" s="23"/>
      <c r="Y233" s="15">
        <v>1.3</v>
      </c>
      <c r="Z233" s="15"/>
    </row>
    <row r="234" spans="1:26" x14ac:dyDescent="0.3">
      <c r="A234" s="15">
        <v>4.8</v>
      </c>
      <c r="B234" s="15">
        <v>4</v>
      </c>
      <c r="D234" s="18"/>
      <c r="F234" s="15">
        <v>4.8</v>
      </c>
      <c r="G234" s="19">
        <v>0.04</v>
      </c>
      <c r="I234" s="18"/>
      <c r="L234" s="15">
        <v>4.8</v>
      </c>
      <c r="M234" s="15">
        <v>3.8</v>
      </c>
      <c r="N234" s="15">
        <v>1.1000000000000001</v>
      </c>
      <c r="P234" s="1"/>
      <c r="Q234" s="23"/>
      <c r="R234" s="23"/>
      <c r="T234" s="15">
        <v>4.8</v>
      </c>
      <c r="U234" s="15">
        <v>3.8</v>
      </c>
      <c r="W234" s="23"/>
      <c r="Y234" s="15">
        <v>4.8</v>
      </c>
      <c r="Z234" s="15"/>
    </row>
    <row r="235" spans="1:26" x14ac:dyDescent="0.3">
      <c r="A235" s="15">
        <v>9.8000000000000007</v>
      </c>
      <c r="B235" s="15">
        <v>1</v>
      </c>
      <c r="D235" s="18"/>
      <c r="F235" s="15">
        <v>9.8000000000000007</v>
      </c>
      <c r="G235" s="19">
        <v>0.01</v>
      </c>
      <c r="I235" s="18"/>
      <c r="L235" s="15">
        <v>9.8000000000000007</v>
      </c>
      <c r="M235" s="15">
        <v>10.8</v>
      </c>
      <c r="N235" s="15">
        <v>8</v>
      </c>
      <c r="P235" s="1"/>
      <c r="Q235" s="23"/>
      <c r="R235" s="23"/>
      <c r="T235" s="15">
        <v>9.8000000000000007</v>
      </c>
      <c r="U235" s="15">
        <v>10.8</v>
      </c>
      <c r="W235" s="23"/>
      <c r="Y235" s="15">
        <v>9.8000000000000007</v>
      </c>
      <c r="Z235" s="15"/>
    </row>
    <row r="236" spans="1:26" x14ac:dyDescent="0.3">
      <c r="A236" s="15">
        <v>1.9</v>
      </c>
      <c r="B236" s="15">
        <v>4</v>
      </c>
      <c r="D236" s="18"/>
      <c r="F236" s="15">
        <v>1.9</v>
      </c>
      <c r="G236" s="19">
        <v>0.04</v>
      </c>
      <c r="I236" s="18"/>
      <c r="L236" s="15">
        <v>1.9</v>
      </c>
      <c r="M236" s="15">
        <v>8.1999999999999993</v>
      </c>
      <c r="N236" s="15">
        <v>0</v>
      </c>
      <c r="P236" s="1"/>
      <c r="Q236" s="23"/>
      <c r="R236" s="23"/>
      <c r="T236" s="15">
        <v>1.9</v>
      </c>
      <c r="U236" s="15">
        <v>8.1999999999999993</v>
      </c>
      <c r="W236" s="23"/>
      <c r="Y236" s="15">
        <v>1.9</v>
      </c>
      <c r="Z236" s="15"/>
    </row>
    <row r="237" spans="1:26" x14ac:dyDescent="0.3">
      <c r="A237" s="15">
        <v>0</v>
      </c>
      <c r="B237" s="15">
        <v>3</v>
      </c>
      <c r="D237" s="18"/>
      <c r="F237" s="15">
        <v>0</v>
      </c>
      <c r="G237" s="19">
        <v>0.03</v>
      </c>
      <c r="I237" s="18"/>
      <c r="L237" s="15">
        <v>0</v>
      </c>
      <c r="M237" s="15">
        <v>5</v>
      </c>
      <c r="N237" s="15">
        <v>7.4</v>
      </c>
      <c r="P237" s="1"/>
      <c r="Q237" s="23"/>
      <c r="R237" s="23"/>
      <c r="T237" s="15">
        <v>0</v>
      </c>
      <c r="U237" s="15">
        <v>5</v>
      </c>
      <c r="W237" s="23"/>
      <c r="Y237" s="15">
        <v>0</v>
      </c>
      <c r="Z237" s="15"/>
    </row>
    <row r="238" spans="1:26" x14ac:dyDescent="0.3">
      <c r="A238" s="15">
        <v>9.9</v>
      </c>
      <c r="B238" s="15">
        <v>2</v>
      </c>
      <c r="D238" s="18"/>
      <c r="F238" s="15">
        <v>9.9</v>
      </c>
      <c r="G238" s="19">
        <v>0.02</v>
      </c>
      <c r="I238" s="18"/>
      <c r="L238" s="15">
        <v>9.9</v>
      </c>
      <c r="M238" s="15">
        <v>5</v>
      </c>
      <c r="N238" s="15">
        <v>6</v>
      </c>
      <c r="P238" s="1"/>
      <c r="Q238" s="23"/>
      <c r="R238" s="23"/>
      <c r="T238" s="15">
        <v>9.9</v>
      </c>
      <c r="U238" s="15">
        <v>5</v>
      </c>
      <c r="W238" s="23"/>
      <c r="Y238" s="15">
        <v>9.9</v>
      </c>
      <c r="Z238" s="15"/>
    </row>
    <row r="239" spans="1:26" x14ac:dyDescent="0.3">
      <c r="A239" s="15">
        <v>3.9</v>
      </c>
      <c r="B239" s="15">
        <v>0</v>
      </c>
      <c r="D239" s="18"/>
      <c r="F239" s="15">
        <v>3.9</v>
      </c>
      <c r="G239" s="19">
        <v>0</v>
      </c>
      <c r="I239" s="18"/>
      <c r="L239" s="15">
        <v>3.9</v>
      </c>
      <c r="M239" s="15">
        <v>2</v>
      </c>
      <c r="N239" s="15">
        <v>2.2999999999999998</v>
      </c>
      <c r="P239" s="1"/>
      <c r="Q239" s="23"/>
      <c r="R239" s="23"/>
      <c r="T239" s="15">
        <v>3.9</v>
      </c>
      <c r="U239" s="15">
        <v>2</v>
      </c>
      <c r="W239" s="23"/>
      <c r="Y239" s="15">
        <v>3.9</v>
      </c>
      <c r="Z239" s="15"/>
    </row>
    <row r="240" spans="1:26" x14ac:dyDescent="0.3">
      <c r="A240" s="15">
        <v>2.6</v>
      </c>
      <c r="B240" s="15">
        <v>8</v>
      </c>
      <c r="D240" s="18"/>
      <c r="F240" s="15">
        <v>2.6</v>
      </c>
      <c r="G240" s="19">
        <v>0.08</v>
      </c>
      <c r="I240" s="18"/>
      <c r="L240" s="15">
        <v>2.6</v>
      </c>
      <c r="M240" s="15">
        <v>4</v>
      </c>
      <c r="N240" s="15">
        <v>9.6</v>
      </c>
      <c r="P240" s="1"/>
      <c r="Q240" s="23"/>
      <c r="R240" s="23"/>
      <c r="T240" s="15">
        <v>2.6</v>
      </c>
      <c r="U240" s="15">
        <v>4</v>
      </c>
      <c r="W240" s="23"/>
      <c r="Y240" s="15">
        <v>2.6</v>
      </c>
      <c r="Z240" s="15"/>
    </row>
    <row r="241" spans="1:26" x14ac:dyDescent="0.3">
      <c r="A241" s="15">
        <v>3.3</v>
      </c>
      <c r="B241" s="15">
        <v>8</v>
      </c>
      <c r="D241" s="18"/>
      <c r="F241" s="15">
        <v>3.3</v>
      </c>
      <c r="G241" s="19">
        <v>0.08</v>
      </c>
      <c r="I241" s="18"/>
      <c r="L241" s="15">
        <v>3.3</v>
      </c>
      <c r="M241" s="15">
        <v>8.5</v>
      </c>
      <c r="N241" s="15">
        <v>7.5</v>
      </c>
      <c r="P241" s="1"/>
      <c r="Q241" s="23"/>
      <c r="R241" s="23"/>
      <c r="T241" s="15">
        <v>3.3</v>
      </c>
      <c r="U241" s="15">
        <v>8.5</v>
      </c>
      <c r="W241" s="23"/>
      <c r="Y241" s="15">
        <v>3.3</v>
      </c>
      <c r="Z241" s="15"/>
    </row>
    <row r="242" spans="1:26" x14ac:dyDescent="0.3">
      <c r="A242" s="15">
        <v>2.1</v>
      </c>
      <c r="B242" s="15">
        <v>4</v>
      </c>
      <c r="D242" s="18"/>
      <c r="F242" s="15">
        <v>2.1</v>
      </c>
      <c r="G242" s="19">
        <v>0.04</v>
      </c>
      <c r="I242" s="18"/>
      <c r="L242" s="15">
        <v>2.1</v>
      </c>
      <c r="M242" s="15">
        <v>0.3</v>
      </c>
      <c r="N242" s="15">
        <v>2.2000000000000002</v>
      </c>
      <c r="P242" s="1"/>
      <c r="Q242" s="23"/>
      <c r="R242" s="23"/>
      <c r="T242" s="15">
        <v>2.1</v>
      </c>
      <c r="U242" s="15">
        <v>0.3</v>
      </c>
      <c r="W242" s="23"/>
      <c r="Y242" s="15">
        <v>2.1</v>
      </c>
      <c r="Z242" s="15"/>
    </row>
    <row r="243" spans="1:26" x14ac:dyDescent="0.3">
      <c r="A243" s="15">
        <v>4.7</v>
      </c>
      <c r="B243" s="15">
        <v>8</v>
      </c>
      <c r="D243" s="18"/>
      <c r="F243" s="15">
        <v>4.7</v>
      </c>
      <c r="G243" s="19">
        <v>0.08</v>
      </c>
      <c r="I243" s="18"/>
      <c r="L243" s="15">
        <v>4.7</v>
      </c>
      <c r="M243" s="15">
        <v>6.3</v>
      </c>
      <c r="N243" s="15">
        <v>0.8</v>
      </c>
      <c r="P243" s="1"/>
      <c r="Q243" s="23"/>
      <c r="R243" s="23"/>
      <c r="T243" s="15">
        <v>4.7</v>
      </c>
      <c r="U243" s="15">
        <v>6.3</v>
      </c>
      <c r="W243" s="23"/>
      <c r="Y243" s="15">
        <v>4.7</v>
      </c>
      <c r="Z243" s="15"/>
    </row>
    <row r="244" spans="1:26" x14ac:dyDescent="0.3">
      <c r="A244" s="15">
        <v>8.1</v>
      </c>
      <c r="B244" s="15">
        <v>6</v>
      </c>
      <c r="D244" s="18"/>
      <c r="F244" s="15">
        <v>8.1</v>
      </c>
      <c r="G244" s="19">
        <v>0.06</v>
      </c>
      <c r="I244" s="18"/>
      <c r="L244" s="15">
        <v>8.1</v>
      </c>
      <c r="M244" s="15">
        <v>4.2</v>
      </c>
      <c r="N244" s="15">
        <v>9.5</v>
      </c>
      <c r="P244" s="1"/>
      <c r="Q244" s="23"/>
      <c r="R244" s="23"/>
      <c r="T244" s="15">
        <v>8.1</v>
      </c>
      <c r="U244" s="15">
        <v>4.2</v>
      </c>
      <c r="W244" s="23"/>
      <c r="Y244" s="15">
        <v>8.1</v>
      </c>
      <c r="Z244" s="15"/>
    </row>
    <row r="245" spans="1:26" x14ac:dyDescent="0.3">
      <c r="A245" s="15">
        <v>0.6</v>
      </c>
      <c r="B245" s="15">
        <v>2</v>
      </c>
      <c r="D245" s="18"/>
      <c r="F245" s="15">
        <v>0.6</v>
      </c>
      <c r="G245" s="19">
        <v>0.02</v>
      </c>
      <c r="I245" s="18"/>
      <c r="L245" s="15">
        <v>0.6</v>
      </c>
      <c r="M245" s="15">
        <v>1.4</v>
      </c>
      <c r="N245" s="15">
        <v>4.0999999999999996</v>
      </c>
      <c r="P245" s="1"/>
      <c r="Q245" s="23"/>
      <c r="R245" s="23"/>
      <c r="T245" s="15">
        <v>0.6</v>
      </c>
      <c r="U245" s="15">
        <v>1.4</v>
      </c>
      <c r="W245" s="23"/>
      <c r="Y245" s="15">
        <v>0.6</v>
      </c>
      <c r="Z245" s="15"/>
    </row>
    <row r="246" spans="1:26" x14ac:dyDescent="0.3">
      <c r="A246" s="15">
        <v>6.2</v>
      </c>
      <c r="B246" s="15">
        <v>3</v>
      </c>
      <c r="D246" s="18"/>
      <c r="F246" s="15">
        <v>6.2</v>
      </c>
      <c r="G246" s="19">
        <v>0.03</v>
      </c>
      <c r="I246" s="18"/>
      <c r="L246" s="15">
        <v>6.2</v>
      </c>
      <c r="M246" s="15">
        <v>9</v>
      </c>
      <c r="N246" s="15">
        <v>8.8000000000000007</v>
      </c>
      <c r="P246" s="1"/>
      <c r="Q246" s="23"/>
      <c r="R246" s="23"/>
      <c r="T246" s="15">
        <v>6.2</v>
      </c>
      <c r="U246" s="15">
        <v>9</v>
      </c>
      <c r="W246" s="23"/>
      <c r="Y246" s="15">
        <v>6.2</v>
      </c>
      <c r="Z246" s="15"/>
    </row>
    <row r="247" spans="1:26" x14ac:dyDescent="0.3">
      <c r="A247" s="15">
        <v>4.2</v>
      </c>
      <c r="B247" s="15">
        <v>9</v>
      </c>
      <c r="D247" s="18"/>
      <c r="F247" s="15">
        <v>4.2</v>
      </c>
      <c r="G247" s="19">
        <v>0.09</v>
      </c>
      <c r="I247" s="18"/>
      <c r="L247" s="15">
        <v>4.2</v>
      </c>
      <c r="M247" s="15">
        <v>6.3</v>
      </c>
      <c r="N247" s="15">
        <v>5.3</v>
      </c>
      <c r="P247" s="1"/>
      <c r="Q247" s="23"/>
      <c r="R247" s="23"/>
      <c r="T247" s="15">
        <v>4.2</v>
      </c>
      <c r="U247" s="15">
        <v>6.3</v>
      </c>
      <c r="W247" s="23"/>
      <c r="Y247" s="15">
        <v>4.2</v>
      </c>
      <c r="Z247" s="15"/>
    </row>
    <row r="248" spans="1:26" x14ac:dyDescent="0.3">
      <c r="A248" s="15">
        <v>8.8000000000000007</v>
      </c>
      <c r="B248" s="15">
        <v>6</v>
      </c>
      <c r="D248" s="18"/>
      <c r="F248" s="15">
        <v>8.8000000000000007</v>
      </c>
      <c r="G248" s="19">
        <v>0.06</v>
      </c>
      <c r="I248" s="18"/>
      <c r="L248" s="15">
        <v>8.8000000000000007</v>
      </c>
      <c r="M248" s="15">
        <v>1.7</v>
      </c>
      <c r="N248" s="15">
        <v>0.1</v>
      </c>
      <c r="P248" s="1"/>
      <c r="Q248" s="23"/>
      <c r="R248" s="23"/>
      <c r="T248" s="15">
        <v>8.8000000000000007</v>
      </c>
      <c r="U248" s="15">
        <v>1.7</v>
      </c>
      <c r="W248" s="23"/>
      <c r="Y248" s="15">
        <v>8.8000000000000007</v>
      </c>
      <c r="Z248" s="15"/>
    </row>
    <row r="249" spans="1:26" x14ac:dyDescent="0.3">
      <c r="A249" s="15">
        <v>3</v>
      </c>
      <c r="B249" s="15">
        <v>0</v>
      </c>
      <c r="D249" s="18"/>
      <c r="F249" s="15">
        <v>3</v>
      </c>
      <c r="G249" s="19">
        <v>0</v>
      </c>
      <c r="I249" s="18"/>
      <c r="L249" s="15">
        <v>3</v>
      </c>
      <c r="M249" s="15">
        <v>9.6999999999999993</v>
      </c>
      <c r="N249" s="15">
        <v>2.9</v>
      </c>
      <c r="P249" s="1"/>
      <c r="Q249" s="23"/>
      <c r="R249" s="23"/>
      <c r="T249" s="15">
        <v>3</v>
      </c>
      <c r="U249" s="15">
        <v>9.6999999999999993</v>
      </c>
      <c r="W249" s="23"/>
      <c r="Y249" s="15">
        <v>3</v>
      </c>
      <c r="Z249" s="15"/>
    </row>
    <row r="250" spans="1:26" x14ac:dyDescent="0.3">
      <c r="A250" s="15">
        <v>3.8</v>
      </c>
      <c r="B250" s="15">
        <v>1</v>
      </c>
      <c r="D250" s="18"/>
      <c r="F250" s="15">
        <v>3.8</v>
      </c>
      <c r="G250" s="19">
        <v>0.01</v>
      </c>
      <c r="I250" s="18"/>
      <c r="L250" s="15">
        <v>3.8</v>
      </c>
      <c r="M250" s="15">
        <v>1</v>
      </c>
      <c r="N250" s="15">
        <v>8.1</v>
      </c>
      <c r="P250" s="1"/>
      <c r="Q250" s="23"/>
      <c r="R250" s="23"/>
      <c r="T250" s="15">
        <v>3.8</v>
      </c>
      <c r="U250" s="15">
        <v>1</v>
      </c>
      <c r="W250" s="23"/>
      <c r="Y250" s="15">
        <v>3.8</v>
      </c>
      <c r="Z250" s="15"/>
    </row>
    <row r="251" spans="1:26" x14ac:dyDescent="0.3">
      <c r="A251" s="15">
        <v>3.6</v>
      </c>
      <c r="B251" s="15">
        <v>10</v>
      </c>
      <c r="D251" s="18"/>
      <c r="F251" s="15">
        <v>3.6</v>
      </c>
      <c r="G251" s="19">
        <v>0.1</v>
      </c>
      <c r="I251" s="18"/>
      <c r="L251" s="15">
        <v>3.6</v>
      </c>
      <c r="M251" s="15">
        <v>9.1</v>
      </c>
      <c r="N251" s="15">
        <v>8.6</v>
      </c>
      <c r="P251" s="1"/>
      <c r="Q251" s="23"/>
      <c r="R251" s="23"/>
      <c r="T251" s="15">
        <v>3.6</v>
      </c>
      <c r="U251" s="15">
        <v>9.1</v>
      </c>
      <c r="W251" s="23"/>
      <c r="Y251" s="15">
        <v>3.6</v>
      </c>
      <c r="Z251" s="15"/>
    </row>
    <row r="252" spans="1:26" x14ac:dyDescent="0.3">
      <c r="A252" s="15">
        <v>1</v>
      </c>
      <c r="B252" s="15">
        <v>7</v>
      </c>
      <c r="D252" s="18"/>
      <c r="F252" s="15">
        <v>1</v>
      </c>
      <c r="G252" s="19">
        <v>7.0000000000000007E-2</v>
      </c>
      <c r="I252" s="18"/>
      <c r="L252" s="15">
        <v>1</v>
      </c>
      <c r="M252" s="15">
        <v>4</v>
      </c>
      <c r="N252" s="15">
        <v>5.8</v>
      </c>
      <c r="P252" s="1"/>
      <c r="Q252" s="23"/>
      <c r="R252" s="23"/>
      <c r="T252" s="15">
        <v>1</v>
      </c>
      <c r="U252" s="15">
        <v>4</v>
      </c>
      <c r="W252" s="23"/>
      <c r="Y252" s="15">
        <v>1</v>
      </c>
      <c r="Z252" s="15"/>
    </row>
    <row r="253" spans="1:26" x14ac:dyDescent="0.3">
      <c r="A253" s="15">
        <v>0.6</v>
      </c>
      <c r="B253" s="15">
        <v>1</v>
      </c>
      <c r="D253" s="18"/>
      <c r="F253" s="15">
        <v>0.6</v>
      </c>
      <c r="G253" s="19">
        <v>0.01</v>
      </c>
      <c r="I253" s="18"/>
      <c r="L253" s="15">
        <v>0.6</v>
      </c>
      <c r="M253" s="15">
        <v>4.4000000000000004</v>
      </c>
      <c r="N253" s="15">
        <v>10.8</v>
      </c>
      <c r="P253" s="1"/>
      <c r="Q253" s="23"/>
      <c r="R253" s="23"/>
      <c r="T253" s="15">
        <v>0.6</v>
      </c>
      <c r="U253" s="15">
        <v>4.4000000000000004</v>
      </c>
      <c r="W253" s="23"/>
      <c r="Y253" s="15">
        <v>0.6</v>
      </c>
      <c r="Z253" s="15"/>
    </row>
    <row r="254" spans="1:26" x14ac:dyDescent="0.3">
      <c r="A254" s="15">
        <v>8.1</v>
      </c>
      <c r="B254" s="15">
        <v>4</v>
      </c>
      <c r="D254" s="18"/>
      <c r="F254" s="15">
        <v>8.1</v>
      </c>
      <c r="G254" s="19">
        <v>0.04</v>
      </c>
      <c r="I254" s="18"/>
      <c r="L254" s="15">
        <v>8.1</v>
      </c>
      <c r="M254" s="15">
        <v>2.9</v>
      </c>
      <c r="N254" s="15">
        <v>5</v>
      </c>
      <c r="P254" s="1"/>
      <c r="Q254" s="23"/>
      <c r="R254" s="23"/>
      <c r="T254" s="15">
        <v>8.1</v>
      </c>
      <c r="U254" s="15">
        <v>2.9</v>
      </c>
      <c r="W254" s="23"/>
      <c r="Y254" s="15">
        <v>8.1</v>
      </c>
      <c r="Z254" s="15"/>
    </row>
    <row r="255" spans="1:26" x14ac:dyDescent="0.3">
      <c r="A255" s="15">
        <v>6.3</v>
      </c>
      <c r="B255" s="15">
        <v>2</v>
      </c>
      <c r="D255" s="18"/>
      <c r="F255" s="15">
        <v>6.3</v>
      </c>
      <c r="G255" s="19">
        <v>0.02</v>
      </c>
      <c r="I255" s="18"/>
      <c r="L255" s="15">
        <v>6.3</v>
      </c>
      <c r="M255" s="15">
        <v>5.7</v>
      </c>
      <c r="N255" s="15">
        <v>0.1</v>
      </c>
      <c r="P255" s="1"/>
      <c r="Q255" s="23"/>
      <c r="R255" s="23"/>
      <c r="T255" s="15">
        <v>6.3</v>
      </c>
      <c r="U255" s="15">
        <v>5.7</v>
      </c>
      <c r="W255" s="23"/>
      <c r="Y255" s="15">
        <v>6.3</v>
      </c>
      <c r="Z255" s="15"/>
    </row>
    <row r="256" spans="1:26" x14ac:dyDescent="0.3">
      <c r="A256" s="15">
        <v>8</v>
      </c>
      <c r="B256" s="15">
        <v>2</v>
      </c>
      <c r="D256" s="18"/>
      <c r="F256" s="15">
        <v>8</v>
      </c>
      <c r="G256" s="19">
        <v>0.02</v>
      </c>
      <c r="I256" s="18"/>
      <c r="L256" s="15">
        <v>8</v>
      </c>
      <c r="M256" s="15">
        <v>2.1</v>
      </c>
      <c r="N256" s="15">
        <v>10</v>
      </c>
      <c r="P256" s="1"/>
      <c r="Q256" s="23"/>
      <c r="R256" s="23"/>
      <c r="T256" s="15">
        <v>8</v>
      </c>
      <c r="U256" s="15">
        <v>2.1</v>
      </c>
      <c r="W256" s="23"/>
      <c r="Y256" s="15">
        <v>8</v>
      </c>
      <c r="Z256" s="15"/>
    </row>
    <row r="257" spans="1:26" x14ac:dyDescent="0.3">
      <c r="A257" s="15">
        <v>4.8</v>
      </c>
      <c r="B257" s="15">
        <v>8</v>
      </c>
      <c r="D257" s="18"/>
      <c r="F257" s="15">
        <v>4.8</v>
      </c>
      <c r="G257" s="19">
        <v>0.08</v>
      </c>
      <c r="I257" s="18"/>
      <c r="L257" s="15">
        <v>4.8</v>
      </c>
      <c r="M257" s="15">
        <v>1.3</v>
      </c>
      <c r="N257" s="15">
        <v>9.4</v>
      </c>
      <c r="P257" s="1"/>
      <c r="Q257" s="23"/>
      <c r="R257" s="23"/>
      <c r="T257" s="15">
        <v>4.8</v>
      </c>
      <c r="U257" s="15">
        <v>1.3</v>
      </c>
      <c r="W257" s="23"/>
      <c r="Y257" s="15">
        <v>4.8</v>
      </c>
      <c r="Z257" s="15"/>
    </row>
    <row r="258" spans="1:26" x14ac:dyDescent="0.3">
      <c r="A258" s="15">
        <v>8.1</v>
      </c>
      <c r="B258" s="15">
        <v>9</v>
      </c>
      <c r="D258" s="18"/>
      <c r="F258" s="15">
        <v>8.1</v>
      </c>
      <c r="G258" s="19">
        <v>0.09</v>
      </c>
      <c r="I258" s="18"/>
      <c r="L258" s="15">
        <v>8.1</v>
      </c>
      <c r="M258" s="15">
        <v>8</v>
      </c>
      <c r="N258" s="15">
        <v>8.9</v>
      </c>
      <c r="P258" s="1"/>
      <c r="Q258" s="23"/>
      <c r="R258" s="23"/>
      <c r="T258" s="15">
        <v>8.1</v>
      </c>
      <c r="U258" s="15">
        <v>8</v>
      </c>
      <c r="W258" s="23"/>
      <c r="Y258" s="15">
        <v>8.1</v>
      </c>
      <c r="Z258" s="15"/>
    </row>
    <row r="259" spans="1:26" x14ac:dyDescent="0.3">
      <c r="A259" s="15">
        <v>1</v>
      </c>
      <c r="B259" s="15">
        <v>5</v>
      </c>
      <c r="D259" s="18"/>
      <c r="F259" s="15">
        <v>1</v>
      </c>
      <c r="G259" s="19">
        <v>0.05</v>
      </c>
      <c r="I259" s="18"/>
      <c r="L259" s="15">
        <v>1</v>
      </c>
      <c r="M259" s="15">
        <v>4.2</v>
      </c>
      <c r="N259" s="15">
        <v>10.8</v>
      </c>
      <c r="P259" s="1"/>
      <c r="Q259" s="23"/>
      <c r="R259" s="23"/>
      <c r="T259" s="15">
        <v>1</v>
      </c>
      <c r="U259" s="15">
        <v>4.2</v>
      </c>
      <c r="W259" s="23"/>
      <c r="Y259" s="15">
        <v>1</v>
      </c>
      <c r="Z259" s="15"/>
    </row>
    <row r="260" spans="1:26" x14ac:dyDescent="0.3">
      <c r="A260" s="15">
        <v>0.3</v>
      </c>
      <c r="B260" s="15">
        <v>4</v>
      </c>
      <c r="D260" s="18"/>
      <c r="F260" s="15">
        <v>0.3</v>
      </c>
      <c r="G260" s="19">
        <v>0.04</v>
      </c>
      <c r="I260" s="18"/>
      <c r="L260" s="15">
        <v>0.3</v>
      </c>
      <c r="M260" s="15">
        <v>6.5</v>
      </c>
      <c r="N260" s="15">
        <v>8.4</v>
      </c>
      <c r="P260" s="1"/>
      <c r="Q260" s="23"/>
      <c r="R260" s="23"/>
      <c r="T260" s="15">
        <v>0.3</v>
      </c>
      <c r="U260" s="15">
        <v>6.5</v>
      </c>
      <c r="W260" s="23"/>
      <c r="Y260" s="15">
        <v>0.3</v>
      </c>
      <c r="Z260" s="15"/>
    </row>
    <row r="261" spans="1:26" x14ac:dyDescent="0.3">
      <c r="A261" s="15">
        <v>2.5</v>
      </c>
      <c r="B261" s="15">
        <v>8</v>
      </c>
      <c r="D261" s="18"/>
      <c r="F261" s="15">
        <v>2.5</v>
      </c>
      <c r="G261" s="19">
        <v>0.08</v>
      </c>
      <c r="I261" s="18"/>
      <c r="L261" s="15">
        <v>2.5</v>
      </c>
      <c r="M261" s="15">
        <v>6.4</v>
      </c>
      <c r="N261" s="15">
        <v>5.4</v>
      </c>
      <c r="P261" s="1"/>
      <c r="Q261" s="23"/>
      <c r="R261" s="23"/>
      <c r="T261" s="15">
        <v>2.5</v>
      </c>
      <c r="U261" s="15">
        <v>6.4</v>
      </c>
      <c r="W261" s="23"/>
      <c r="Y261" s="15">
        <v>2.5</v>
      </c>
      <c r="Z261" s="15"/>
    </row>
    <row r="262" spans="1:26" x14ac:dyDescent="0.3">
      <c r="A262" s="15">
        <v>1.6</v>
      </c>
      <c r="B262" s="15">
        <v>2</v>
      </c>
      <c r="D262" s="18"/>
      <c r="F262" s="15">
        <v>1.6</v>
      </c>
      <c r="G262" s="19">
        <v>0.02</v>
      </c>
      <c r="I262" s="18"/>
      <c r="L262" s="15">
        <v>1.6</v>
      </c>
      <c r="M262" s="15">
        <v>7.5</v>
      </c>
      <c r="N262" s="15">
        <v>7.9</v>
      </c>
      <c r="P262" s="1"/>
      <c r="Q262" s="23"/>
      <c r="R262" s="23"/>
      <c r="T262" s="15">
        <v>1.6</v>
      </c>
      <c r="U262" s="15">
        <v>7.5</v>
      </c>
      <c r="W262" s="23"/>
      <c r="Y262" s="15">
        <v>1.6</v>
      </c>
      <c r="Z262" s="15"/>
    </row>
    <row r="263" spans="1:26" x14ac:dyDescent="0.3">
      <c r="A263" s="15">
        <v>10.199999999999999</v>
      </c>
      <c r="B263" s="15">
        <v>4</v>
      </c>
      <c r="D263" s="18"/>
      <c r="F263" s="15">
        <v>10.199999999999999</v>
      </c>
      <c r="G263" s="19">
        <v>0.04</v>
      </c>
      <c r="I263" s="18"/>
      <c r="L263" s="15">
        <v>10.199999999999999</v>
      </c>
      <c r="M263" s="15">
        <v>5.6</v>
      </c>
      <c r="N263" s="15">
        <v>4.5999999999999996</v>
      </c>
      <c r="P263" s="1"/>
      <c r="Q263" s="23"/>
      <c r="R263" s="23"/>
      <c r="T263" s="15">
        <v>10.199999999999999</v>
      </c>
      <c r="U263" s="15">
        <v>5.6</v>
      </c>
      <c r="W263" s="23"/>
      <c r="Y263" s="15">
        <v>10.199999999999999</v>
      </c>
      <c r="Z263" s="15"/>
    </row>
    <row r="264" spans="1:26" x14ac:dyDescent="0.3">
      <c r="A264" s="15">
        <v>0.6</v>
      </c>
      <c r="B264" s="15">
        <v>4</v>
      </c>
      <c r="D264" s="18"/>
      <c r="F264" s="15">
        <v>0.6</v>
      </c>
      <c r="G264" s="19">
        <v>0.04</v>
      </c>
      <c r="I264" s="18"/>
      <c r="L264" s="15">
        <v>0.6</v>
      </c>
      <c r="M264" s="15">
        <v>3.2</v>
      </c>
      <c r="N264" s="15">
        <v>2.5</v>
      </c>
      <c r="P264" s="1"/>
      <c r="Q264" s="23"/>
      <c r="R264" s="23"/>
      <c r="T264" s="15">
        <v>0.6</v>
      </c>
      <c r="U264" s="15">
        <v>3.2</v>
      </c>
      <c r="W264" s="23"/>
      <c r="Y264" s="15">
        <v>0.6</v>
      </c>
      <c r="Z264" s="15"/>
    </row>
    <row r="265" spans="1:26" x14ac:dyDescent="0.3">
      <c r="A265" s="15">
        <v>6.5</v>
      </c>
      <c r="B265" s="15">
        <v>6</v>
      </c>
      <c r="D265" s="18"/>
      <c r="F265" s="15">
        <v>6.5</v>
      </c>
      <c r="G265" s="19">
        <v>0.06</v>
      </c>
      <c r="I265" s="18"/>
      <c r="L265" s="15">
        <v>6.5</v>
      </c>
      <c r="M265" s="15">
        <v>7.7</v>
      </c>
      <c r="N265" s="15">
        <v>0</v>
      </c>
      <c r="P265" s="1"/>
      <c r="Q265" s="23"/>
      <c r="R265" s="23"/>
      <c r="T265" s="15">
        <v>6.5</v>
      </c>
      <c r="U265" s="15">
        <v>7.7</v>
      </c>
      <c r="W265" s="23"/>
      <c r="Y265" s="15">
        <v>6.5</v>
      </c>
      <c r="Z265" s="15"/>
    </row>
    <row r="266" spans="1:26" x14ac:dyDescent="0.3">
      <c r="A266" s="15">
        <v>6</v>
      </c>
      <c r="B266" s="15">
        <v>1</v>
      </c>
      <c r="D266" s="18"/>
      <c r="F266" s="15">
        <v>6</v>
      </c>
      <c r="G266" s="19">
        <v>0.01</v>
      </c>
      <c r="I266" s="18"/>
      <c r="L266" s="15">
        <v>6</v>
      </c>
      <c r="M266" s="15">
        <v>0</v>
      </c>
      <c r="N266" s="15">
        <v>8.6</v>
      </c>
      <c r="P266" s="1"/>
      <c r="Q266" s="23"/>
      <c r="R266" s="23"/>
      <c r="T266" s="15">
        <v>6</v>
      </c>
      <c r="U266" s="15">
        <v>0</v>
      </c>
      <c r="W266" s="23"/>
      <c r="Y266" s="15">
        <v>6</v>
      </c>
      <c r="Z266" s="15"/>
    </row>
    <row r="267" spans="1:26" x14ac:dyDescent="0.3">
      <c r="A267" s="15">
        <v>1.9</v>
      </c>
      <c r="B267" s="15">
        <v>2</v>
      </c>
      <c r="D267" s="18"/>
      <c r="F267" s="15">
        <v>1.9</v>
      </c>
      <c r="G267" s="19">
        <v>0.02</v>
      </c>
      <c r="I267" s="18"/>
      <c r="L267" s="15">
        <v>1.9</v>
      </c>
      <c r="M267" s="15">
        <v>5.0999999999999996</v>
      </c>
      <c r="N267" s="15">
        <v>3.6</v>
      </c>
      <c r="P267" s="1"/>
      <c r="Q267" s="23"/>
      <c r="R267" s="23"/>
      <c r="T267" s="15">
        <v>1.9</v>
      </c>
      <c r="U267" s="15">
        <v>5.0999999999999996</v>
      </c>
      <c r="W267" s="23"/>
      <c r="Y267" s="15">
        <v>1.9</v>
      </c>
      <c r="Z267" s="15"/>
    </row>
    <row r="268" spans="1:26" x14ac:dyDescent="0.3">
      <c r="A268" s="15">
        <v>4.5999999999999996</v>
      </c>
      <c r="B268" s="15">
        <v>0</v>
      </c>
      <c r="D268" s="18"/>
      <c r="F268" s="15">
        <v>4.5999999999999996</v>
      </c>
      <c r="G268" s="19">
        <v>0</v>
      </c>
      <c r="I268" s="18"/>
      <c r="L268" s="15">
        <v>4.5999999999999996</v>
      </c>
      <c r="M268" s="15">
        <v>3</v>
      </c>
      <c r="N268" s="15">
        <v>9.6999999999999993</v>
      </c>
      <c r="P268" s="1"/>
      <c r="Q268" s="23"/>
      <c r="R268" s="23"/>
      <c r="T268" s="15">
        <v>4.5999999999999996</v>
      </c>
      <c r="U268" s="15">
        <v>3</v>
      </c>
      <c r="W268" s="23"/>
      <c r="Y268" s="15">
        <v>4.5999999999999996</v>
      </c>
      <c r="Z268" s="15"/>
    </row>
    <row r="269" spans="1:26" x14ac:dyDescent="0.3">
      <c r="A269" s="15">
        <v>0.5</v>
      </c>
      <c r="B269" s="15">
        <v>3</v>
      </c>
      <c r="D269" s="18"/>
      <c r="F269" s="15">
        <v>0.5</v>
      </c>
      <c r="G269" s="19">
        <v>0.03</v>
      </c>
      <c r="I269" s="18"/>
      <c r="L269" s="15">
        <v>0.5</v>
      </c>
      <c r="M269" s="15">
        <v>6.4</v>
      </c>
      <c r="N269" s="15">
        <v>5.7</v>
      </c>
      <c r="P269" s="1"/>
      <c r="Q269" s="23"/>
      <c r="R269" s="23"/>
      <c r="T269" s="15">
        <v>0.5</v>
      </c>
      <c r="U269" s="15">
        <v>6.4</v>
      </c>
      <c r="W269" s="23"/>
      <c r="Y269" s="15">
        <v>0.5</v>
      </c>
      <c r="Z269" s="15"/>
    </row>
    <row r="270" spans="1:26" x14ac:dyDescent="0.3">
      <c r="A270" s="15">
        <v>2.7</v>
      </c>
      <c r="B270" s="15">
        <v>1</v>
      </c>
      <c r="D270" s="18"/>
      <c r="F270" s="15">
        <v>2.7</v>
      </c>
      <c r="G270" s="19">
        <v>0.01</v>
      </c>
      <c r="I270" s="18"/>
      <c r="L270" s="15">
        <v>2.7</v>
      </c>
      <c r="M270" s="15">
        <v>0.2</v>
      </c>
      <c r="N270" s="15">
        <v>6.1</v>
      </c>
      <c r="P270" s="1"/>
      <c r="Q270" s="23"/>
      <c r="R270" s="23"/>
      <c r="T270" s="15">
        <v>2.7</v>
      </c>
      <c r="U270" s="15">
        <v>0.2</v>
      </c>
      <c r="W270" s="23"/>
      <c r="Y270" s="15">
        <v>2.7</v>
      </c>
      <c r="Z270" s="15"/>
    </row>
    <row r="271" spans="1:26" x14ac:dyDescent="0.3">
      <c r="A271" s="15">
        <v>2</v>
      </c>
      <c r="B271" s="15">
        <v>4</v>
      </c>
      <c r="D271" s="18"/>
      <c r="F271" s="15">
        <v>2</v>
      </c>
      <c r="G271" s="19">
        <v>0.04</v>
      </c>
      <c r="I271" s="18"/>
      <c r="L271" s="15">
        <v>2</v>
      </c>
      <c r="M271" s="15">
        <v>5.9</v>
      </c>
      <c r="N271" s="15">
        <v>0.9</v>
      </c>
      <c r="P271" s="1"/>
      <c r="Q271" s="23"/>
      <c r="R271" s="23"/>
      <c r="T271" s="15">
        <v>2</v>
      </c>
      <c r="U271" s="15">
        <v>5.9</v>
      </c>
      <c r="W271" s="23"/>
      <c r="Y271" s="15">
        <v>2</v>
      </c>
      <c r="Z271" s="15"/>
    </row>
    <row r="272" spans="1:26" x14ac:dyDescent="0.3">
      <c r="A272" s="15">
        <v>7.1</v>
      </c>
      <c r="B272" s="15">
        <v>6</v>
      </c>
      <c r="D272" s="18"/>
      <c r="F272" s="15">
        <v>7.1</v>
      </c>
      <c r="G272" s="19">
        <v>0.06</v>
      </c>
      <c r="I272" s="18"/>
      <c r="L272" s="15">
        <v>7.1</v>
      </c>
      <c r="M272" s="15">
        <v>2</v>
      </c>
      <c r="N272" s="15">
        <v>9.6</v>
      </c>
      <c r="P272" s="1"/>
      <c r="Q272" s="23"/>
      <c r="R272" s="23"/>
      <c r="T272" s="15">
        <v>7.1</v>
      </c>
      <c r="U272" s="15">
        <v>2</v>
      </c>
      <c r="W272" s="23"/>
      <c r="Y272" s="15">
        <v>7.1</v>
      </c>
      <c r="Z272" s="15"/>
    </row>
    <row r="273" spans="1:26" x14ac:dyDescent="0.3">
      <c r="A273" s="15">
        <v>0.6</v>
      </c>
      <c r="B273" s="15">
        <v>6</v>
      </c>
      <c r="D273" s="18"/>
      <c r="F273" s="15">
        <v>0.6</v>
      </c>
      <c r="G273" s="19">
        <v>0.06</v>
      </c>
      <c r="I273" s="18"/>
      <c r="L273" s="15">
        <v>0.6</v>
      </c>
      <c r="M273" s="15">
        <v>2</v>
      </c>
      <c r="N273" s="15">
        <v>5</v>
      </c>
      <c r="P273" s="1"/>
      <c r="Q273" s="23"/>
      <c r="R273" s="23"/>
      <c r="T273" s="15">
        <v>0.6</v>
      </c>
      <c r="U273" s="15">
        <v>2</v>
      </c>
      <c r="W273" s="23"/>
      <c r="Y273" s="15">
        <v>0.6</v>
      </c>
      <c r="Z273" s="15"/>
    </row>
    <row r="274" spans="1:26" x14ac:dyDescent="0.3">
      <c r="A274" s="15">
        <v>5.9</v>
      </c>
      <c r="B274" s="15">
        <v>4</v>
      </c>
      <c r="D274" s="18"/>
      <c r="F274" s="15">
        <v>5.9</v>
      </c>
      <c r="G274" s="19">
        <v>0.04</v>
      </c>
      <c r="I274" s="18"/>
      <c r="L274" s="15">
        <v>5.9</v>
      </c>
      <c r="M274" s="15">
        <v>6.7</v>
      </c>
      <c r="N274" s="15">
        <v>5.5</v>
      </c>
      <c r="P274" s="1"/>
      <c r="Q274" s="23"/>
      <c r="R274" s="23"/>
      <c r="T274" s="15">
        <v>5.9</v>
      </c>
      <c r="U274" s="15">
        <v>6.7</v>
      </c>
      <c r="W274" s="23"/>
      <c r="Y274" s="15">
        <v>5.9</v>
      </c>
      <c r="Z274" s="15"/>
    </row>
    <row r="275" spans="1:26" x14ac:dyDescent="0.3">
      <c r="A275" s="15">
        <v>8.1</v>
      </c>
      <c r="B275" s="15">
        <v>3</v>
      </c>
      <c r="D275" s="18"/>
      <c r="F275" s="15">
        <v>8.1</v>
      </c>
      <c r="G275" s="19">
        <v>0.03</v>
      </c>
      <c r="I275" s="18"/>
      <c r="L275" s="15">
        <v>8.1</v>
      </c>
      <c r="M275" s="15">
        <v>8.4</v>
      </c>
      <c r="N275" s="15">
        <v>6</v>
      </c>
      <c r="P275" s="1"/>
      <c r="Q275" s="23"/>
      <c r="R275" s="23"/>
      <c r="T275" s="15">
        <v>8.1</v>
      </c>
      <c r="U275" s="15">
        <v>8.4</v>
      </c>
      <c r="W275" s="23"/>
      <c r="Y275" s="15">
        <v>8.1</v>
      </c>
      <c r="Z275" s="15"/>
    </row>
    <row r="276" spans="1:26" x14ac:dyDescent="0.3">
      <c r="A276" s="15">
        <v>8.9</v>
      </c>
      <c r="B276" s="15">
        <v>2</v>
      </c>
      <c r="D276" s="18"/>
      <c r="F276" s="15">
        <v>8.9</v>
      </c>
      <c r="G276" s="19">
        <v>0.02</v>
      </c>
      <c r="I276" s="18"/>
      <c r="L276" s="15">
        <v>8.9</v>
      </c>
      <c r="M276" s="15">
        <v>10.5</v>
      </c>
      <c r="N276" s="15">
        <v>6.9</v>
      </c>
      <c r="P276" s="1"/>
      <c r="Q276" s="23"/>
      <c r="R276" s="23"/>
      <c r="T276" s="15">
        <v>8.9</v>
      </c>
      <c r="U276" s="15">
        <v>10.5</v>
      </c>
      <c r="W276" s="23"/>
      <c r="Y276" s="15">
        <v>8.9</v>
      </c>
      <c r="Z276" s="15"/>
    </row>
    <row r="277" spans="1:26" x14ac:dyDescent="0.3">
      <c r="A277" s="15">
        <v>2.8</v>
      </c>
      <c r="B277" s="15">
        <v>2</v>
      </c>
      <c r="D277" s="18"/>
      <c r="F277" s="15">
        <v>2.8</v>
      </c>
      <c r="G277" s="19">
        <v>0.02</v>
      </c>
      <c r="I277" s="18"/>
      <c r="L277" s="15">
        <v>2.8</v>
      </c>
      <c r="M277" s="15">
        <v>7</v>
      </c>
      <c r="N277" s="15">
        <v>3.5</v>
      </c>
      <c r="P277" s="1"/>
      <c r="Q277" s="23"/>
      <c r="R277" s="23"/>
      <c r="T277" s="15">
        <v>2.8</v>
      </c>
      <c r="U277" s="15">
        <v>7</v>
      </c>
      <c r="W277" s="23"/>
      <c r="Y277" s="15">
        <v>2.8</v>
      </c>
      <c r="Z277" s="15"/>
    </row>
    <row r="278" spans="1:26" x14ac:dyDescent="0.3">
      <c r="A278" s="15">
        <v>0</v>
      </c>
      <c r="B278" s="15">
        <v>5</v>
      </c>
      <c r="D278" s="18"/>
      <c r="F278" s="15">
        <v>0</v>
      </c>
      <c r="G278" s="19">
        <v>0.05</v>
      </c>
      <c r="I278" s="18"/>
      <c r="L278" s="15">
        <v>0</v>
      </c>
      <c r="M278" s="15">
        <v>1.9</v>
      </c>
      <c r="N278" s="15">
        <v>3.8</v>
      </c>
      <c r="P278" s="1"/>
      <c r="Q278" s="23"/>
      <c r="R278" s="23"/>
      <c r="T278" s="15">
        <v>0</v>
      </c>
      <c r="U278" s="15">
        <v>1.9</v>
      </c>
      <c r="W278" s="23"/>
      <c r="Y278" s="15">
        <v>0</v>
      </c>
      <c r="Z278" s="15"/>
    </row>
    <row r="279" spans="1:26" x14ac:dyDescent="0.3">
      <c r="A279" s="15">
        <v>4</v>
      </c>
      <c r="B279" s="15">
        <v>0</v>
      </c>
      <c r="D279" s="18"/>
      <c r="F279" s="15">
        <v>4</v>
      </c>
      <c r="G279" s="19">
        <v>0</v>
      </c>
      <c r="I279" s="18"/>
      <c r="L279" s="15">
        <v>4</v>
      </c>
      <c r="M279" s="15">
        <v>3.2</v>
      </c>
      <c r="N279" s="15">
        <v>3.8</v>
      </c>
      <c r="P279" s="1"/>
      <c r="Q279" s="23"/>
      <c r="R279" s="23"/>
      <c r="T279" s="15">
        <v>4</v>
      </c>
      <c r="U279" s="15">
        <v>3.2</v>
      </c>
      <c r="W279" s="23"/>
      <c r="Y279" s="15">
        <v>4</v>
      </c>
      <c r="Z279" s="15"/>
    </row>
    <row r="280" spans="1:26" x14ac:dyDescent="0.3">
      <c r="A280" s="15">
        <v>1.9</v>
      </c>
      <c r="B280" s="15">
        <v>6</v>
      </c>
      <c r="D280" s="18"/>
      <c r="F280" s="15">
        <v>1.9</v>
      </c>
      <c r="G280" s="19">
        <v>0.06</v>
      </c>
      <c r="I280" s="18"/>
      <c r="L280" s="15">
        <v>1.9</v>
      </c>
      <c r="M280" s="15">
        <v>9.1</v>
      </c>
      <c r="N280" s="15">
        <v>9.6</v>
      </c>
      <c r="P280" s="1"/>
      <c r="Q280" s="23"/>
      <c r="R280" s="23"/>
      <c r="T280" s="15">
        <v>1.9</v>
      </c>
      <c r="U280" s="15">
        <v>9.1</v>
      </c>
      <c r="W280" s="23"/>
      <c r="Y280" s="15">
        <v>1.9</v>
      </c>
      <c r="Z280" s="15"/>
    </row>
    <row r="281" spans="1:26" x14ac:dyDescent="0.3">
      <c r="A281" s="15">
        <v>11</v>
      </c>
      <c r="B281" s="15">
        <v>1</v>
      </c>
      <c r="D281" s="18"/>
      <c r="F281" s="15">
        <v>11</v>
      </c>
      <c r="G281" s="19">
        <v>0.01</v>
      </c>
      <c r="I281" s="18"/>
      <c r="L281" s="15">
        <v>11</v>
      </c>
      <c r="M281" s="15">
        <v>1.9</v>
      </c>
      <c r="N281" s="15">
        <v>2.2000000000000002</v>
      </c>
      <c r="P281" s="1"/>
      <c r="Q281" s="23"/>
      <c r="R281" s="23"/>
      <c r="T281" s="15">
        <v>11</v>
      </c>
      <c r="U281" s="15">
        <v>1.9</v>
      </c>
      <c r="W281" s="23"/>
      <c r="Y281" s="15">
        <v>11</v>
      </c>
      <c r="Z281" s="15"/>
    </row>
    <row r="282" spans="1:26" x14ac:dyDescent="0.3">
      <c r="A282" s="15">
        <v>5.2</v>
      </c>
      <c r="B282" s="15">
        <v>9</v>
      </c>
      <c r="D282" s="18"/>
      <c r="F282" s="15">
        <v>5.2</v>
      </c>
      <c r="G282" s="19">
        <v>0.09</v>
      </c>
      <c r="I282" s="18"/>
      <c r="L282" s="15">
        <v>5.2</v>
      </c>
      <c r="M282" s="15">
        <v>10.9</v>
      </c>
      <c r="N282" s="15">
        <v>8</v>
      </c>
      <c r="P282" s="1"/>
      <c r="Q282" s="23"/>
      <c r="R282" s="23"/>
      <c r="T282" s="15">
        <v>5.2</v>
      </c>
      <c r="U282" s="15">
        <v>10.9</v>
      </c>
      <c r="W282" s="23"/>
      <c r="Y282" s="15">
        <v>5.2</v>
      </c>
      <c r="Z282" s="15"/>
    </row>
    <row r="283" spans="1:26" x14ac:dyDescent="0.3">
      <c r="A283" s="15">
        <v>5</v>
      </c>
      <c r="B283" s="15">
        <v>9</v>
      </c>
      <c r="D283" s="18"/>
      <c r="F283" s="15">
        <v>5</v>
      </c>
      <c r="G283" s="19">
        <v>0.09</v>
      </c>
      <c r="I283" s="18"/>
      <c r="L283" s="15">
        <v>5</v>
      </c>
      <c r="M283" s="15">
        <v>10.199999999999999</v>
      </c>
      <c r="N283" s="15">
        <v>5.4</v>
      </c>
      <c r="P283" s="1"/>
      <c r="Q283" s="23"/>
      <c r="R283" s="23"/>
      <c r="T283" s="15">
        <v>5</v>
      </c>
      <c r="U283" s="15">
        <v>10.199999999999999</v>
      </c>
      <c r="W283" s="23"/>
      <c r="Y283" s="15">
        <v>5</v>
      </c>
      <c r="Z283" s="15"/>
    </row>
    <row r="284" spans="1:26" x14ac:dyDescent="0.3">
      <c r="A284" s="15">
        <v>5.5</v>
      </c>
      <c r="B284" s="15">
        <v>6</v>
      </c>
      <c r="D284" s="18"/>
      <c r="F284" s="15">
        <v>5.5</v>
      </c>
      <c r="G284" s="19">
        <v>0.06</v>
      </c>
      <c r="I284" s="18"/>
      <c r="L284" s="15">
        <v>5.5</v>
      </c>
      <c r="M284" s="15">
        <v>3</v>
      </c>
      <c r="N284" s="15">
        <v>8.3000000000000007</v>
      </c>
      <c r="P284" s="1"/>
      <c r="Q284" s="23"/>
      <c r="R284" s="23"/>
      <c r="T284" s="15">
        <v>5.5</v>
      </c>
      <c r="U284" s="15">
        <v>3</v>
      </c>
      <c r="W284" s="23"/>
      <c r="Y284" s="15">
        <v>5.5</v>
      </c>
      <c r="Z284" s="15"/>
    </row>
    <row r="285" spans="1:26" x14ac:dyDescent="0.3">
      <c r="A285" s="15">
        <v>9.8000000000000007</v>
      </c>
      <c r="B285" s="15">
        <v>8</v>
      </c>
      <c r="D285" s="18"/>
      <c r="F285" s="15">
        <v>9.8000000000000007</v>
      </c>
      <c r="G285" s="19">
        <v>0.08</v>
      </c>
      <c r="I285" s="18"/>
      <c r="L285" s="15">
        <v>9.8000000000000007</v>
      </c>
      <c r="M285" s="15">
        <v>10.9</v>
      </c>
      <c r="N285" s="15">
        <v>1</v>
      </c>
      <c r="P285" s="1"/>
      <c r="Q285" s="23"/>
      <c r="R285" s="23"/>
      <c r="T285" s="15">
        <v>9.8000000000000007</v>
      </c>
      <c r="U285" s="15">
        <v>10.9</v>
      </c>
      <c r="W285" s="23"/>
      <c r="Y285" s="15">
        <v>9.8000000000000007</v>
      </c>
      <c r="Z285" s="15"/>
    </row>
    <row r="286" spans="1:26" x14ac:dyDescent="0.3">
      <c r="A286" s="15">
        <v>8.6999999999999993</v>
      </c>
      <c r="B286" s="15">
        <v>3</v>
      </c>
      <c r="D286" s="18"/>
      <c r="F286" s="15">
        <v>8.6999999999999993</v>
      </c>
      <c r="G286" s="19">
        <v>0.03</v>
      </c>
      <c r="I286" s="18"/>
      <c r="L286" s="15">
        <v>8.6999999999999993</v>
      </c>
      <c r="M286" s="15">
        <v>1.1000000000000001</v>
      </c>
      <c r="N286" s="15">
        <v>7.3</v>
      </c>
      <c r="P286" s="1"/>
      <c r="Q286" s="23"/>
      <c r="R286" s="23"/>
      <c r="T286" s="15">
        <v>8.6999999999999993</v>
      </c>
      <c r="U286" s="15">
        <v>1.1000000000000001</v>
      </c>
      <c r="W286" s="23"/>
      <c r="Y286" s="15">
        <v>8.6999999999999993</v>
      </c>
      <c r="Z286" s="15"/>
    </row>
    <row r="287" spans="1:26" x14ac:dyDescent="0.3">
      <c r="A287" s="15">
        <v>7.7</v>
      </c>
      <c r="B287" s="15">
        <v>6</v>
      </c>
      <c r="D287" s="18"/>
      <c r="F287" s="15">
        <v>7.7</v>
      </c>
      <c r="G287" s="19">
        <v>0.06</v>
      </c>
      <c r="I287" s="18"/>
      <c r="L287" s="15">
        <v>7.7</v>
      </c>
      <c r="M287" s="15">
        <v>7.1</v>
      </c>
      <c r="N287" s="15">
        <v>9.6</v>
      </c>
      <c r="P287" s="1"/>
      <c r="Q287" s="23"/>
      <c r="R287" s="23"/>
      <c r="T287" s="15">
        <v>7.7</v>
      </c>
      <c r="U287" s="15">
        <v>7.1</v>
      </c>
      <c r="W287" s="23"/>
      <c r="Y287" s="15">
        <v>7.7</v>
      </c>
      <c r="Z287" s="15"/>
    </row>
    <row r="288" spans="1:26" x14ac:dyDescent="0.3">
      <c r="A288" s="15">
        <v>3.3</v>
      </c>
      <c r="B288" s="15">
        <v>8</v>
      </c>
      <c r="D288" s="18"/>
      <c r="F288" s="15">
        <v>3.3</v>
      </c>
      <c r="G288" s="19">
        <v>0.08</v>
      </c>
      <c r="I288" s="18"/>
      <c r="L288" s="15">
        <v>3.3</v>
      </c>
      <c r="M288" s="15">
        <v>10.1</v>
      </c>
      <c r="N288" s="15">
        <v>7</v>
      </c>
      <c r="P288" s="1"/>
      <c r="Q288" s="23"/>
      <c r="R288" s="23"/>
      <c r="T288" s="15">
        <v>3.3</v>
      </c>
      <c r="U288" s="15">
        <v>10.1</v>
      </c>
      <c r="W288" s="23"/>
      <c r="Y288" s="15">
        <v>3.3</v>
      </c>
      <c r="Z288" s="15"/>
    </row>
    <row r="289" spans="1:26" x14ac:dyDescent="0.3">
      <c r="A289" s="15">
        <v>8.9</v>
      </c>
      <c r="B289" s="15">
        <v>2</v>
      </c>
      <c r="D289" s="18"/>
      <c r="F289" s="15">
        <v>8.9</v>
      </c>
      <c r="G289" s="19">
        <v>0.02</v>
      </c>
      <c r="I289" s="18"/>
      <c r="L289" s="15">
        <v>8.9</v>
      </c>
      <c r="M289" s="15">
        <v>5</v>
      </c>
      <c r="N289" s="15">
        <v>4.7</v>
      </c>
      <c r="P289" s="1"/>
      <c r="Q289" s="23"/>
      <c r="R289" s="23"/>
      <c r="T289" s="15">
        <v>8.9</v>
      </c>
      <c r="U289" s="15">
        <v>5</v>
      </c>
      <c r="W289" s="23"/>
      <c r="Y289" s="15">
        <v>8.9</v>
      </c>
      <c r="Z289" s="15"/>
    </row>
    <row r="290" spans="1:26" x14ac:dyDescent="0.3">
      <c r="A290" s="15">
        <v>11</v>
      </c>
      <c r="B290" s="15">
        <v>3</v>
      </c>
      <c r="D290" s="18"/>
      <c r="F290" s="15">
        <v>11</v>
      </c>
      <c r="G290" s="19">
        <v>0.03</v>
      </c>
      <c r="I290" s="18"/>
      <c r="L290" s="15">
        <v>11</v>
      </c>
      <c r="M290" s="15">
        <v>6.2</v>
      </c>
      <c r="N290" s="15">
        <v>9.6999999999999993</v>
      </c>
      <c r="P290" s="1"/>
      <c r="Q290" s="23"/>
      <c r="R290" s="23"/>
      <c r="T290" s="15">
        <v>11</v>
      </c>
      <c r="U290" s="15">
        <v>6.2</v>
      </c>
      <c r="W290" s="23"/>
      <c r="Y290" s="15">
        <v>11</v>
      </c>
      <c r="Z290" s="15"/>
    </row>
    <row r="291" spans="1:26" x14ac:dyDescent="0.3">
      <c r="A291" s="15">
        <v>4.3</v>
      </c>
      <c r="B291" s="15">
        <v>8</v>
      </c>
      <c r="D291" s="18"/>
      <c r="F291" s="15">
        <v>4.3</v>
      </c>
      <c r="G291" s="19">
        <v>0.08</v>
      </c>
      <c r="I291" s="18"/>
      <c r="L291" s="15">
        <v>4.3</v>
      </c>
      <c r="M291" s="15">
        <v>3.9</v>
      </c>
      <c r="N291" s="15">
        <v>0.9</v>
      </c>
      <c r="P291" s="1"/>
      <c r="Q291" s="23"/>
      <c r="R291" s="23"/>
      <c r="T291" s="15">
        <v>4.3</v>
      </c>
      <c r="U291" s="15">
        <v>3.9</v>
      </c>
      <c r="W291" s="23"/>
      <c r="Y291" s="15">
        <v>4.3</v>
      </c>
      <c r="Z291" s="15"/>
    </row>
    <row r="292" spans="1:26" x14ac:dyDescent="0.3">
      <c r="A292" s="15">
        <v>1.4</v>
      </c>
      <c r="B292" s="15">
        <v>3</v>
      </c>
      <c r="D292" s="18"/>
      <c r="F292" s="15">
        <v>1.4</v>
      </c>
      <c r="G292" s="19">
        <v>0.03</v>
      </c>
      <c r="I292" s="18"/>
      <c r="L292" s="15">
        <v>1.4</v>
      </c>
      <c r="M292" s="15">
        <v>11</v>
      </c>
      <c r="N292" s="15">
        <v>1.4</v>
      </c>
      <c r="P292" s="1"/>
      <c r="Q292" s="23"/>
      <c r="R292" s="23"/>
      <c r="T292" s="15">
        <v>1.4</v>
      </c>
      <c r="U292" s="15">
        <v>11</v>
      </c>
      <c r="W292" s="23"/>
      <c r="Y292" s="15">
        <v>1.4</v>
      </c>
      <c r="Z292" s="15"/>
    </row>
    <row r="293" spans="1:26" x14ac:dyDescent="0.3">
      <c r="A293" s="15">
        <v>8.5</v>
      </c>
      <c r="B293" s="15">
        <v>6</v>
      </c>
      <c r="D293" s="18"/>
      <c r="F293" s="15">
        <v>8.5</v>
      </c>
      <c r="G293" s="19">
        <v>0.06</v>
      </c>
      <c r="I293" s="18"/>
      <c r="L293" s="15">
        <v>8.5</v>
      </c>
      <c r="M293" s="15">
        <v>4</v>
      </c>
      <c r="N293" s="15">
        <v>4.7</v>
      </c>
      <c r="P293" s="1"/>
      <c r="Q293" s="23"/>
      <c r="R293" s="23"/>
      <c r="T293" s="15">
        <v>8.5</v>
      </c>
      <c r="U293" s="15">
        <v>4</v>
      </c>
      <c r="W293" s="23"/>
      <c r="Y293" s="15">
        <v>8.5</v>
      </c>
      <c r="Z293" s="15"/>
    </row>
    <row r="294" spans="1:26" x14ac:dyDescent="0.3">
      <c r="A294" s="15">
        <v>5</v>
      </c>
      <c r="B294" s="15">
        <v>7</v>
      </c>
      <c r="D294" s="18"/>
      <c r="F294" s="15">
        <v>5</v>
      </c>
      <c r="G294" s="19">
        <v>7.0000000000000007E-2</v>
      </c>
      <c r="I294" s="18"/>
      <c r="L294" s="15">
        <v>5</v>
      </c>
      <c r="M294" s="15">
        <v>9</v>
      </c>
      <c r="N294" s="15">
        <v>6</v>
      </c>
      <c r="P294" s="1"/>
      <c r="Q294" s="23"/>
      <c r="R294" s="23"/>
      <c r="T294" s="15">
        <v>5</v>
      </c>
      <c r="U294" s="15">
        <v>9</v>
      </c>
      <c r="W294" s="23"/>
      <c r="Y294" s="15">
        <v>5</v>
      </c>
      <c r="Z294" s="15"/>
    </row>
    <row r="295" spans="1:26" x14ac:dyDescent="0.3">
      <c r="A295" s="15">
        <v>9.1999999999999993</v>
      </c>
      <c r="B295" s="15">
        <v>1</v>
      </c>
      <c r="D295" s="18"/>
      <c r="F295" s="15">
        <v>9.1999999999999993</v>
      </c>
      <c r="G295" s="19">
        <v>0.01</v>
      </c>
      <c r="I295" s="18"/>
      <c r="L295" s="15">
        <v>9.1999999999999993</v>
      </c>
      <c r="M295" s="15">
        <v>6.2</v>
      </c>
      <c r="N295" s="15">
        <v>0.3</v>
      </c>
      <c r="P295" s="1"/>
      <c r="Q295" s="23"/>
      <c r="R295" s="23"/>
      <c r="T295" s="15">
        <v>9.1999999999999993</v>
      </c>
      <c r="U295" s="15">
        <v>6.2</v>
      </c>
      <c r="W295" s="23"/>
      <c r="Y295" s="15">
        <v>9.1999999999999993</v>
      </c>
      <c r="Z295" s="15"/>
    </row>
    <row r="296" spans="1:26" x14ac:dyDescent="0.3">
      <c r="A296" s="15">
        <v>8.9</v>
      </c>
      <c r="B296" s="15">
        <v>6</v>
      </c>
      <c r="D296" s="18"/>
      <c r="F296" s="15">
        <v>8.9</v>
      </c>
      <c r="G296" s="19">
        <v>0.06</v>
      </c>
      <c r="I296" s="18"/>
      <c r="L296" s="15">
        <v>8.9</v>
      </c>
      <c r="M296" s="15">
        <v>10.3</v>
      </c>
      <c r="N296" s="15">
        <v>3.4</v>
      </c>
      <c r="P296" s="1"/>
      <c r="Q296" s="23"/>
      <c r="R296" s="23"/>
      <c r="T296" s="15">
        <v>8.9</v>
      </c>
      <c r="U296" s="15">
        <v>10.3</v>
      </c>
      <c r="W296" s="23"/>
      <c r="Y296" s="15">
        <v>8.9</v>
      </c>
      <c r="Z296" s="15"/>
    </row>
    <row r="297" spans="1:26" x14ac:dyDescent="0.3">
      <c r="A297" s="15">
        <v>6.3</v>
      </c>
      <c r="B297" s="15">
        <v>9</v>
      </c>
      <c r="D297" s="18"/>
      <c r="F297" s="15">
        <v>6.3</v>
      </c>
      <c r="G297" s="19">
        <v>0.09</v>
      </c>
      <c r="I297" s="18"/>
      <c r="L297" s="15">
        <v>6.3</v>
      </c>
      <c r="M297" s="15">
        <v>8.1999999999999993</v>
      </c>
      <c r="N297" s="15">
        <v>8</v>
      </c>
      <c r="P297" s="1"/>
      <c r="Q297" s="23"/>
      <c r="R297" s="23"/>
      <c r="T297" s="15">
        <v>6.3</v>
      </c>
      <c r="U297" s="15">
        <v>8.1999999999999993</v>
      </c>
      <c r="W297" s="23"/>
      <c r="Y297" s="15">
        <v>6.3</v>
      </c>
      <c r="Z297" s="15"/>
    </row>
    <row r="298" spans="1:26" x14ac:dyDescent="0.3">
      <c r="A298" s="15">
        <v>4.2</v>
      </c>
      <c r="B298" s="15">
        <v>4</v>
      </c>
      <c r="D298" s="18"/>
      <c r="F298" s="15">
        <v>4.2</v>
      </c>
      <c r="G298" s="19">
        <v>0.04</v>
      </c>
      <c r="I298" s="18"/>
      <c r="L298" s="15">
        <v>4.2</v>
      </c>
      <c r="M298" s="15">
        <v>4.5999999999999996</v>
      </c>
      <c r="N298" s="15">
        <v>2.8</v>
      </c>
      <c r="P298" s="1"/>
      <c r="Q298" s="23"/>
      <c r="R298" s="23"/>
      <c r="T298" s="15">
        <v>4.2</v>
      </c>
      <c r="U298" s="15">
        <v>4.5999999999999996</v>
      </c>
      <c r="W298" s="23"/>
      <c r="Y298" s="15">
        <v>4.2</v>
      </c>
      <c r="Z298" s="15"/>
    </row>
    <row r="299" spans="1:26" x14ac:dyDescent="0.3">
      <c r="A299" s="15">
        <v>4.0999999999999996</v>
      </c>
      <c r="B299" s="15">
        <v>1</v>
      </c>
      <c r="D299" s="18"/>
      <c r="F299" s="15">
        <v>4.0999999999999996</v>
      </c>
      <c r="G299" s="19">
        <v>0.01</v>
      </c>
      <c r="I299" s="18"/>
      <c r="L299" s="15">
        <v>4.0999999999999996</v>
      </c>
      <c r="M299" s="15">
        <v>9.1</v>
      </c>
      <c r="N299" s="15">
        <v>11</v>
      </c>
      <c r="P299" s="1"/>
      <c r="Q299" s="23"/>
      <c r="R299" s="23"/>
      <c r="T299" s="15">
        <v>4.0999999999999996</v>
      </c>
      <c r="U299" s="15">
        <v>9.1</v>
      </c>
      <c r="W299" s="23"/>
      <c r="Y299" s="15">
        <v>4.0999999999999996</v>
      </c>
      <c r="Z299" s="15"/>
    </row>
    <row r="300" spans="1:26" x14ac:dyDescent="0.3">
      <c r="A300" s="15">
        <v>7.5</v>
      </c>
      <c r="B300" s="15">
        <v>10</v>
      </c>
      <c r="D300" s="18"/>
      <c r="F300" s="15">
        <v>7.5</v>
      </c>
      <c r="G300" s="19">
        <v>0.1</v>
      </c>
      <c r="I300" s="18"/>
      <c r="L300" s="15">
        <v>7.5</v>
      </c>
      <c r="M300" s="15">
        <v>10.3</v>
      </c>
      <c r="N300" s="15">
        <v>0.6</v>
      </c>
      <c r="P300" s="1"/>
      <c r="Q300" s="23"/>
      <c r="R300" s="23"/>
      <c r="T300" s="15">
        <v>7.5</v>
      </c>
      <c r="U300" s="15">
        <v>10.3</v>
      </c>
      <c r="W300" s="23"/>
      <c r="Y300" s="15">
        <v>7.5</v>
      </c>
      <c r="Z300" s="15"/>
    </row>
    <row r="301" spans="1:26" x14ac:dyDescent="0.3">
      <c r="A301" s="16">
        <v>3.8</v>
      </c>
      <c r="B301" s="16">
        <v>7</v>
      </c>
      <c r="D301" s="18"/>
      <c r="F301" s="16">
        <v>3.8</v>
      </c>
      <c r="G301" s="20">
        <v>7.0000000000000007E-2</v>
      </c>
      <c r="I301" s="18"/>
      <c r="L301" s="16">
        <v>3.8</v>
      </c>
      <c r="M301" s="16">
        <v>9</v>
      </c>
      <c r="N301" s="16">
        <v>1.3</v>
      </c>
      <c r="P301" s="1"/>
      <c r="Q301" s="23"/>
      <c r="R301" s="23"/>
      <c r="T301" s="16">
        <v>3.8</v>
      </c>
      <c r="U301" s="16">
        <v>9</v>
      </c>
      <c r="W301" s="23"/>
      <c r="Y301" s="16">
        <v>3.8</v>
      </c>
      <c r="Z301" s="1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6173-EFA3-40B2-BB37-BB450DA9E9B1}">
  <dimension ref="A1:P11"/>
  <sheetViews>
    <sheetView workbookViewId="0">
      <selection activeCell="J6" sqref="J6"/>
    </sheetView>
  </sheetViews>
  <sheetFormatPr defaultRowHeight="14.4" x14ac:dyDescent="0.3"/>
  <cols>
    <col min="9" max="9" width="10.21875" bestFit="1" customWidth="1"/>
    <col min="14" max="14" width="10.21875" bestFit="1" customWidth="1"/>
    <col min="15" max="15" width="10.88671875" bestFit="1" customWidth="1"/>
  </cols>
  <sheetData>
    <row r="1" spans="1:16" x14ac:dyDescent="0.3">
      <c r="A1" s="4" t="s">
        <v>113</v>
      </c>
      <c r="B1" s="4">
        <v>2016</v>
      </c>
      <c r="C1" s="4">
        <v>2017</v>
      </c>
      <c r="D1" s="4">
        <v>2018</v>
      </c>
      <c r="E1" s="4">
        <v>2019</v>
      </c>
      <c r="F1" s="4"/>
      <c r="G1" s="4"/>
      <c r="H1" s="7" t="s">
        <v>114</v>
      </c>
      <c r="I1" s="7" t="s">
        <v>115</v>
      </c>
      <c r="J1" s="7" t="s">
        <v>116</v>
      </c>
      <c r="K1" s="7"/>
      <c r="L1" s="7"/>
      <c r="M1" s="7" t="s">
        <v>114</v>
      </c>
      <c r="N1" s="7" t="s">
        <v>115</v>
      </c>
      <c r="O1" s="7" t="s">
        <v>116</v>
      </c>
      <c r="P1" s="7"/>
    </row>
    <row r="2" spans="1:16" x14ac:dyDescent="0.3">
      <c r="A2" t="s">
        <v>117</v>
      </c>
      <c r="B2">
        <v>11.32</v>
      </c>
      <c r="C2">
        <v>11.22</v>
      </c>
      <c r="D2">
        <v>23.42</v>
      </c>
      <c r="E2">
        <v>66.89</v>
      </c>
      <c r="H2" t="s">
        <v>117</v>
      </c>
      <c r="M2" t="s">
        <v>117</v>
      </c>
    </row>
    <row r="3" spans="1:16" x14ac:dyDescent="0.3">
      <c r="A3" t="s">
        <v>118</v>
      </c>
      <c r="B3">
        <v>43.75</v>
      </c>
      <c r="C3">
        <v>32.54</v>
      </c>
      <c r="D3">
        <v>32.54</v>
      </c>
      <c r="E3">
        <v>111.2</v>
      </c>
      <c r="H3" t="s">
        <v>121</v>
      </c>
      <c r="M3" t="s">
        <v>121</v>
      </c>
    </row>
    <row r="4" spans="1:16" x14ac:dyDescent="0.3">
      <c r="A4" t="s">
        <v>119</v>
      </c>
      <c r="B4">
        <v>67.540000000000006</v>
      </c>
      <c r="C4">
        <v>27.97</v>
      </c>
      <c r="D4">
        <v>66.89</v>
      </c>
      <c r="E4">
        <v>23.54</v>
      </c>
      <c r="H4" t="s">
        <v>120</v>
      </c>
      <c r="M4" t="s">
        <v>120</v>
      </c>
    </row>
    <row r="5" spans="1:16" x14ac:dyDescent="0.3">
      <c r="A5" t="s">
        <v>121</v>
      </c>
      <c r="B5">
        <v>22.92</v>
      </c>
      <c r="C5">
        <v>43.75</v>
      </c>
      <c r="D5">
        <v>111.2</v>
      </c>
      <c r="E5">
        <v>32.54</v>
      </c>
    </row>
    <row r="6" spans="1:16" x14ac:dyDescent="0.3">
      <c r="A6" t="s">
        <v>122</v>
      </c>
      <c r="B6">
        <v>32.54</v>
      </c>
      <c r="C6">
        <v>67.540000000000006</v>
      </c>
      <c r="D6">
        <v>23.54</v>
      </c>
      <c r="E6">
        <v>43.75</v>
      </c>
    </row>
    <row r="7" spans="1:16" x14ac:dyDescent="0.3">
      <c r="A7" t="s">
        <v>123</v>
      </c>
      <c r="B7">
        <v>66.89</v>
      </c>
      <c r="C7">
        <v>22.92</v>
      </c>
      <c r="D7">
        <v>99</v>
      </c>
      <c r="E7">
        <v>67.540000000000006</v>
      </c>
    </row>
    <row r="8" spans="1:16" x14ac:dyDescent="0.3">
      <c r="A8" t="s">
        <v>124</v>
      </c>
      <c r="B8">
        <v>111.2</v>
      </c>
      <c r="C8">
        <v>35.67</v>
      </c>
      <c r="D8">
        <v>43.75</v>
      </c>
      <c r="E8">
        <v>22.92</v>
      </c>
    </row>
    <row r="9" spans="1:16" x14ac:dyDescent="0.3">
      <c r="A9" t="s">
        <v>125</v>
      </c>
      <c r="B9">
        <v>23.54</v>
      </c>
      <c r="C9">
        <v>66.89</v>
      </c>
      <c r="D9">
        <v>67.540000000000006</v>
      </c>
      <c r="E9">
        <v>32.54</v>
      </c>
    </row>
    <row r="10" spans="1:16" x14ac:dyDescent="0.3">
      <c r="A10" t="s">
        <v>126</v>
      </c>
      <c r="B10">
        <v>42.89</v>
      </c>
      <c r="C10">
        <v>111.2</v>
      </c>
      <c r="D10">
        <v>22.92</v>
      </c>
      <c r="E10">
        <v>22.89</v>
      </c>
    </row>
    <row r="11" spans="1:16" x14ac:dyDescent="0.3">
      <c r="A11" t="s">
        <v>127</v>
      </c>
      <c r="B11">
        <v>11.23</v>
      </c>
      <c r="C11">
        <v>23.54</v>
      </c>
      <c r="D11">
        <v>32.54</v>
      </c>
      <c r="E11">
        <v>32.54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500-5A9F-4F3D-B8B9-EE4726B83979}">
  <dimension ref="A1:E11"/>
  <sheetViews>
    <sheetView workbookViewId="0"/>
  </sheetViews>
  <sheetFormatPr defaultRowHeight="14.4" x14ac:dyDescent="0.3"/>
  <cols>
    <col min="3" max="3" width="13.21875" bestFit="1" customWidth="1"/>
    <col min="4" max="4" width="10.88671875" bestFit="1" customWidth="1"/>
    <col min="5" max="5" width="9.44140625" style="2" bestFit="1" customWidth="1"/>
  </cols>
  <sheetData>
    <row r="1" spans="1:5" s="7" customFormat="1" x14ac:dyDescent="0.3">
      <c r="A1" s="7" t="s">
        <v>128</v>
      </c>
      <c r="B1" s="7" t="s">
        <v>129</v>
      </c>
      <c r="C1" s="7" t="s">
        <v>130</v>
      </c>
      <c r="D1" s="7" t="s">
        <v>131</v>
      </c>
      <c r="E1" s="11" t="s">
        <v>132</v>
      </c>
    </row>
    <row r="2" spans="1:5" x14ac:dyDescent="0.3">
      <c r="A2" t="s">
        <v>133</v>
      </c>
      <c r="B2">
        <v>1.22</v>
      </c>
    </row>
    <row r="3" spans="1:5" x14ac:dyDescent="0.3">
      <c r="A3" t="s">
        <v>134</v>
      </c>
      <c r="B3">
        <v>1.32</v>
      </c>
    </row>
    <row r="4" spans="1:5" x14ac:dyDescent="0.3">
      <c r="A4" t="s">
        <v>135</v>
      </c>
      <c r="B4">
        <v>1.2</v>
      </c>
    </row>
    <row r="5" spans="1:5" x14ac:dyDescent="0.3">
      <c r="A5" t="s">
        <v>140</v>
      </c>
      <c r="B5">
        <v>1.31</v>
      </c>
    </row>
    <row r="6" spans="1:5" x14ac:dyDescent="0.3">
      <c r="A6" t="s">
        <v>141</v>
      </c>
      <c r="B6">
        <v>0.64</v>
      </c>
    </row>
    <row r="7" spans="1:5" x14ac:dyDescent="0.3">
      <c r="A7" t="s">
        <v>142</v>
      </c>
      <c r="B7">
        <v>2.14</v>
      </c>
    </row>
    <row r="8" spans="1:5" x14ac:dyDescent="0.3">
      <c r="A8" t="s">
        <v>144</v>
      </c>
      <c r="B8">
        <v>2.65</v>
      </c>
    </row>
    <row r="9" spans="1:5" x14ac:dyDescent="0.3">
      <c r="A9" t="s">
        <v>143</v>
      </c>
      <c r="B9">
        <v>1.23</v>
      </c>
    </row>
    <row r="10" spans="1:5" x14ac:dyDescent="0.3">
      <c r="A10" t="s">
        <v>145</v>
      </c>
      <c r="B10">
        <v>1.41</v>
      </c>
    </row>
    <row r="11" spans="1:5" x14ac:dyDescent="0.3">
      <c r="A11" t="s">
        <v>147</v>
      </c>
      <c r="B11">
        <v>1.53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E52F-C50E-472A-8722-AC79EEB02FAF}">
  <dimension ref="A1:E11"/>
  <sheetViews>
    <sheetView workbookViewId="0"/>
  </sheetViews>
  <sheetFormatPr defaultRowHeight="14.4" x14ac:dyDescent="0.3"/>
  <cols>
    <col min="3" max="3" width="13.21875" bestFit="1" customWidth="1"/>
    <col min="4" max="4" width="10.33203125" bestFit="1" customWidth="1"/>
    <col min="5" max="5" width="9.44140625" style="2" bestFit="1" customWidth="1"/>
  </cols>
  <sheetData>
    <row r="1" spans="1:5" s="7" customFormat="1" x14ac:dyDescent="0.3">
      <c r="A1" s="7" t="s">
        <v>128</v>
      </c>
      <c r="B1" s="7" t="s">
        <v>129</v>
      </c>
      <c r="C1" s="7" t="s">
        <v>136</v>
      </c>
      <c r="D1" s="7" t="s">
        <v>131</v>
      </c>
      <c r="E1" s="11" t="s">
        <v>132</v>
      </c>
    </row>
    <row r="2" spans="1:5" x14ac:dyDescent="0.3">
      <c r="A2" t="s">
        <v>133</v>
      </c>
      <c r="B2">
        <v>1.22</v>
      </c>
    </row>
    <row r="3" spans="1:5" x14ac:dyDescent="0.3">
      <c r="A3" t="s">
        <v>134</v>
      </c>
      <c r="B3">
        <v>1.31</v>
      </c>
    </row>
    <row r="4" spans="1:5" x14ac:dyDescent="0.3">
      <c r="A4" t="s">
        <v>137</v>
      </c>
      <c r="B4">
        <v>1.2</v>
      </c>
    </row>
    <row r="5" spans="1:5" x14ac:dyDescent="0.3">
      <c r="A5" t="s">
        <v>140</v>
      </c>
      <c r="B5">
        <v>1.31</v>
      </c>
    </row>
    <row r="6" spans="1:5" x14ac:dyDescent="0.3">
      <c r="A6" t="s">
        <v>141</v>
      </c>
      <c r="B6">
        <v>0.75</v>
      </c>
    </row>
    <row r="7" spans="1:5" x14ac:dyDescent="0.3">
      <c r="A7" t="s">
        <v>142</v>
      </c>
      <c r="B7">
        <v>2.1</v>
      </c>
    </row>
    <row r="8" spans="1:5" x14ac:dyDescent="0.3">
      <c r="A8" t="s">
        <v>143</v>
      </c>
      <c r="B8">
        <v>2.65</v>
      </c>
    </row>
    <row r="9" spans="1:5" x14ac:dyDescent="0.3">
      <c r="A9" t="s">
        <v>145</v>
      </c>
      <c r="B9">
        <v>1.23</v>
      </c>
    </row>
    <row r="10" spans="1:5" x14ac:dyDescent="0.3">
      <c r="A10" t="s">
        <v>146</v>
      </c>
      <c r="B10">
        <v>1.41</v>
      </c>
    </row>
    <row r="11" spans="1:5" x14ac:dyDescent="0.3">
      <c r="A11" t="s">
        <v>147</v>
      </c>
      <c r="B11">
        <v>1.3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980-306D-4125-9B90-787C7DCF8C79}">
  <dimension ref="A1:K301"/>
  <sheetViews>
    <sheetView workbookViewId="0">
      <selection activeCell="H3" sqref="H3"/>
    </sheetView>
  </sheetViews>
  <sheetFormatPr defaultRowHeight="14.4" x14ac:dyDescent="0.3"/>
  <cols>
    <col min="1" max="1" width="10.88671875" bestFit="1" customWidth="1"/>
    <col min="2" max="2" width="10.6640625" bestFit="1" customWidth="1"/>
    <col min="3" max="3" width="13.109375" style="6" bestFit="1" customWidth="1"/>
    <col min="4" max="4" width="24" style="6" bestFit="1" customWidth="1"/>
    <col min="5" max="5" width="16.88671875" style="6" bestFit="1" customWidth="1"/>
    <col min="6" max="6" width="10.109375" bestFit="1" customWidth="1"/>
    <col min="7" max="7" width="11.5546875" bestFit="1" customWidth="1"/>
    <col min="8" max="8" width="19.109375" bestFit="1" customWidth="1"/>
    <col min="9" max="9" width="20.77734375" bestFit="1" customWidth="1"/>
    <col min="10" max="10" width="21.6640625" bestFit="1" customWidth="1"/>
    <col min="11" max="11" width="17.44140625" bestFit="1" customWidth="1"/>
  </cols>
  <sheetData>
    <row r="1" spans="1:11" s="4" customFormat="1" x14ac:dyDescent="0.3">
      <c r="A1" s="4" t="s">
        <v>13</v>
      </c>
      <c r="B1" s="4" t="s">
        <v>14</v>
      </c>
      <c r="C1" s="5" t="s">
        <v>15</v>
      </c>
      <c r="D1" s="5" t="s">
        <v>16</v>
      </c>
      <c r="E1" s="5" t="s">
        <v>17</v>
      </c>
      <c r="F1" s="4" t="s">
        <v>18</v>
      </c>
      <c r="G1" s="4" t="s">
        <v>19</v>
      </c>
      <c r="H1" s="4" t="s">
        <v>60</v>
      </c>
      <c r="I1" s="4" t="s">
        <v>61</v>
      </c>
      <c r="J1" s="4" t="s">
        <v>62</v>
      </c>
      <c r="K1" s="4" t="s">
        <v>63</v>
      </c>
    </row>
    <row r="2" spans="1:11" x14ac:dyDescent="0.3">
      <c r="A2">
        <v>1</v>
      </c>
      <c r="B2">
        <v>35</v>
      </c>
      <c r="C2" s="6">
        <v>43324</v>
      </c>
      <c r="D2" s="6">
        <v>43416</v>
      </c>
      <c r="E2" s="6">
        <v>43414</v>
      </c>
      <c r="F2">
        <v>10.199999999999999</v>
      </c>
      <c r="G2">
        <v>3</v>
      </c>
    </row>
    <row r="3" spans="1:11" x14ac:dyDescent="0.3">
      <c r="A3">
        <v>2</v>
      </c>
      <c r="B3">
        <v>39</v>
      </c>
      <c r="C3" s="6">
        <v>43304</v>
      </c>
      <c r="D3" s="6">
        <v>43396</v>
      </c>
      <c r="E3" s="6">
        <v>43394</v>
      </c>
      <c r="F3">
        <v>10.3</v>
      </c>
      <c r="G3">
        <v>1</v>
      </c>
    </row>
    <row r="4" spans="1:11" x14ac:dyDescent="0.3">
      <c r="A4">
        <v>3</v>
      </c>
      <c r="B4">
        <v>10</v>
      </c>
      <c r="C4" s="6">
        <v>43337</v>
      </c>
      <c r="D4" s="6">
        <v>43429</v>
      </c>
      <c r="E4" s="6">
        <v>43427</v>
      </c>
      <c r="F4">
        <v>6.8</v>
      </c>
      <c r="G4">
        <v>1</v>
      </c>
    </row>
    <row r="5" spans="1:11" x14ac:dyDescent="0.3">
      <c r="A5">
        <v>4</v>
      </c>
      <c r="B5">
        <v>10</v>
      </c>
      <c r="C5" s="6">
        <v>43437</v>
      </c>
      <c r="D5" s="6">
        <v>43527</v>
      </c>
      <c r="E5" s="6">
        <v>43527</v>
      </c>
      <c r="F5">
        <v>5.0999999999999996</v>
      </c>
      <c r="G5">
        <v>3</v>
      </c>
    </row>
    <row r="6" spans="1:11" x14ac:dyDescent="0.3">
      <c r="A6">
        <v>5</v>
      </c>
      <c r="B6">
        <v>29</v>
      </c>
      <c r="C6" s="6">
        <v>43419</v>
      </c>
      <c r="D6" s="6">
        <v>43511</v>
      </c>
      <c r="E6" s="6">
        <v>43509</v>
      </c>
      <c r="F6">
        <v>2.2999999999999998</v>
      </c>
      <c r="G6">
        <v>1</v>
      </c>
    </row>
    <row r="7" spans="1:11" x14ac:dyDescent="0.3">
      <c r="A7">
        <v>6</v>
      </c>
      <c r="B7">
        <v>15</v>
      </c>
      <c r="C7" s="6">
        <v>43307</v>
      </c>
      <c r="D7" s="6">
        <v>43399</v>
      </c>
      <c r="E7" s="6">
        <v>43397</v>
      </c>
      <c r="F7">
        <v>8.5</v>
      </c>
      <c r="G7">
        <v>3</v>
      </c>
    </row>
    <row r="8" spans="1:11" x14ac:dyDescent="0.3">
      <c r="A8">
        <v>7</v>
      </c>
      <c r="B8">
        <v>35</v>
      </c>
      <c r="C8" s="6">
        <v>43128</v>
      </c>
      <c r="D8" s="6">
        <v>43218</v>
      </c>
      <c r="E8" s="6">
        <v>43218</v>
      </c>
      <c r="F8">
        <v>8.8000000000000007</v>
      </c>
      <c r="G8">
        <v>1</v>
      </c>
    </row>
    <row r="9" spans="1:11" x14ac:dyDescent="0.3">
      <c r="A9">
        <v>8</v>
      </c>
      <c r="B9">
        <v>21</v>
      </c>
      <c r="C9" s="6">
        <v>43186</v>
      </c>
      <c r="D9" s="6">
        <v>43278</v>
      </c>
      <c r="E9" s="6">
        <v>43281</v>
      </c>
      <c r="F9">
        <v>1.3</v>
      </c>
      <c r="G9">
        <v>1</v>
      </c>
    </row>
    <row r="10" spans="1:11" x14ac:dyDescent="0.3">
      <c r="A10">
        <v>9</v>
      </c>
      <c r="B10">
        <v>40</v>
      </c>
      <c r="C10" s="6">
        <v>43278</v>
      </c>
      <c r="D10" s="6">
        <v>43370</v>
      </c>
      <c r="E10" s="6">
        <v>43368</v>
      </c>
      <c r="F10">
        <v>5.7</v>
      </c>
      <c r="G10">
        <v>1</v>
      </c>
    </row>
    <row r="11" spans="1:11" x14ac:dyDescent="0.3">
      <c r="A11">
        <v>10</v>
      </c>
      <c r="B11">
        <v>35</v>
      </c>
      <c r="C11" s="6">
        <v>43432</v>
      </c>
      <c r="D11" s="6">
        <v>43524</v>
      </c>
      <c r="E11" s="6">
        <v>43522</v>
      </c>
      <c r="F11">
        <v>9.5</v>
      </c>
      <c r="G11">
        <v>2</v>
      </c>
    </row>
    <row r="12" spans="1:11" x14ac:dyDescent="0.3">
      <c r="A12">
        <v>11</v>
      </c>
      <c r="B12">
        <v>32</v>
      </c>
      <c r="C12" s="6">
        <v>43231</v>
      </c>
      <c r="D12" s="6">
        <v>43323</v>
      </c>
      <c r="E12" s="6">
        <v>43321</v>
      </c>
      <c r="F12">
        <v>2.7</v>
      </c>
      <c r="G12">
        <v>2</v>
      </c>
    </row>
    <row r="13" spans="1:11" x14ac:dyDescent="0.3">
      <c r="A13">
        <v>12</v>
      </c>
      <c r="B13">
        <v>22</v>
      </c>
      <c r="C13" s="6">
        <v>43323</v>
      </c>
      <c r="D13" s="6">
        <v>43415</v>
      </c>
      <c r="E13" s="6">
        <v>43413</v>
      </c>
      <c r="F13">
        <v>10.8</v>
      </c>
      <c r="G13">
        <v>1</v>
      </c>
    </row>
    <row r="14" spans="1:11" x14ac:dyDescent="0.3">
      <c r="A14">
        <v>13</v>
      </c>
      <c r="B14">
        <v>7</v>
      </c>
      <c r="C14" s="6">
        <v>43352</v>
      </c>
      <c r="D14" s="6">
        <v>43443</v>
      </c>
      <c r="E14" s="6">
        <v>43442</v>
      </c>
      <c r="F14">
        <v>3</v>
      </c>
      <c r="G14">
        <v>3</v>
      </c>
    </row>
    <row r="15" spans="1:11" x14ac:dyDescent="0.3">
      <c r="A15">
        <v>14</v>
      </c>
      <c r="B15">
        <v>13</v>
      </c>
      <c r="C15" s="6">
        <v>43122</v>
      </c>
      <c r="D15" s="6">
        <v>43212</v>
      </c>
      <c r="E15" s="6">
        <v>43212</v>
      </c>
      <c r="F15">
        <v>7.1</v>
      </c>
      <c r="G15">
        <v>3</v>
      </c>
    </row>
    <row r="16" spans="1:11" x14ac:dyDescent="0.3">
      <c r="A16">
        <v>15</v>
      </c>
      <c r="B16">
        <v>22</v>
      </c>
      <c r="C16" s="6">
        <v>43355</v>
      </c>
      <c r="D16" s="6">
        <v>43446</v>
      </c>
      <c r="E16" s="6">
        <v>43464</v>
      </c>
      <c r="F16">
        <v>6.1</v>
      </c>
      <c r="G16">
        <v>1</v>
      </c>
    </row>
    <row r="17" spans="1:7" x14ac:dyDescent="0.3">
      <c r="A17">
        <v>16</v>
      </c>
      <c r="B17">
        <v>10</v>
      </c>
      <c r="C17" s="6">
        <v>43393</v>
      </c>
      <c r="D17" s="6">
        <v>43485</v>
      </c>
      <c r="E17" s="6">
        <v>43483</v>
      </c>
      <c r="F17">
        <v>1.3</v>
      </c>
      <c r="G17">
        <v>1</v>
      </c>
    </row>
    <row r="18" spans="1:7" x14ac:dyDescent="0.3">
      <c r="A18">
        <v>17</v>
      </c>
      <c r="B18">
        <v>22</v>
      </c>
      <c r="C18" s="6">
        <v>43370</v>
      </c>
      <c r="D18" s="6">
        <v>43461</v>
      </c>
      <c r="E18" s="6">
        <v>43460</v>
      </c>
      <c r="F18">
        <v>2.1</v>
      </c>
      <c r="G18">
        <v>2</v>
      </c>
    </row>
    <row r="19" spans="1:7" x14ac:dyDescent="0.3">
      <c r="A19">
        <v>18</v>
      </c>
      <c r="B19">
        <v>39</v>
      </c>
      <c r="C19" s="6">
        <v>43350</v>
      </c>
      <c r="D19" s="6">
        <v>43441</v>
      </c>
      <c r="E19" s="6">
        <v>43440</v>
      </c>
      <c r="F19">
        <v>4.7</v>
      </c>
      <c r="G19">
        <v>2</v>
      </c>
    </row>
    <row r="20" spans="1:7" x14ac:dyDescent="0.3">
      <c r="A20">
        <v>19</v>
      </c>
      <c r="B20">
        <v>40</v>
      </c>
      <c r="C20" s="6">
        <v>43441</v>
      </c>
      <c r="D20" s="6">
        <v>43531</v>
      </c>
      <c r="E20" s="6">
        <v>43531</v>
      </c>
      <c r="F20">
        <v>8.1999999999999993</v>
      </c>
      <c r="G20">
        <v>1</v>
      </c>
    </row>
    <row r="21" spans="1:7" x14ac:dyDescent="0.3">
      <c r="A21">
        <v>20</v>
      </c>
      <c r="B21">
        <v>30</v>
      </c>
      <c r="C21" s="6">
        <v>43321</v>
      </c>
      <c r="D21" s="6">
        <v>43413</v>
      </c>
      <c r="E21" s="6">
        <v>43411</v>
      </c>
      <c r="F21">
        <v>0.4</v>
      </c>
      <c r="G21">
        <v>1</v>
      </c>
    </row>
    <row r="22" spans="1:7" x14ac:dyDescent="0.3">
      <c r="A22">
        <v>21</v>
      </c>
      <c r="B22">
        <v>4</v>
      </c>
      <c r="C22" s="6">
        <v>43116</v>
      </c>
      <c r="D22" s="6">
        <v>43206</v>
      </c>
      <c r="E22" s="6">
        <v>43206</v>
      </c>
      <c r="F22">
        <v>8.6999999999999993</v>
      </c>
      <c r="G22">
        <v>3</v>
      </c>
    </row>
    <row r="23" spans="1:7" x14ac:dyDescent="0.3">
      <c r="A23">
        <v>22</v>
      </c>
      <c r="B23">
        <v>13</v>
      </c>
      <c r="C23" s="6">
        <v>43325</v>
      </c>
      <c r="D23" s="6">
        <v>43417</v>
      </c>
      <c r="E23" s="6">
        <v>43415</v>
      </c>
      <c r="F23">
        <v>9.1</v>
      </c>
      <c r="G23">
        <v>3</v>
      </c>
    </row>
    <row r="24" spans="1:7" x14ac:dyDescent="0.3">
      <c r="A24">
        <v>23</v>
      </c>
      <c r="B24">
        <v>18</v>
      </c>
      <c r="C24" s="6">
        <v>43263</v>
      </c>
      <c r="D24" s="6">
        <v>43355</v>
      </c>
      <c r="E24" s="6">
        <v>43353</v>
      </c>
      <c r="F24">
        <v>4.0999999999999996</v>
      </c>
      <c r="G24">
        <v>1</v>
      </c>
    </row>
    <row r="25" spans="1:7" x14ac:dyDescent="0.3">
      <c r="A25">
        <v>24</v>
      </c>
      <c r="B25">
        <v>3</v>
      </c>
      <c r="C25" s="6">
        <v>43192</v>
      </c>
      <c r="D25" s="6">
        <v>43283</v>
      </c>
      <c r="E25" s="6">
        <v>43282</v>
      </c>
      <c r="F25">
        <v>1.4</v>
      </c>
      <c r="G25">
        <v>1</v>
      </c>
    </row>
    <row r="26" spans="1:7" x14ac:dyDescent="0.3">
      <c r="A26">
        <v>25</v>
      </c>
      <c r="B26">
        <v>24</v>
      </c>
      <c r="C26" s="6">
        <v>43542</v>
      </c>
      <c r="D26" s="6">
        <v>43634</v>
      </c>
      <c r="E26" s="6">
        <v>43632</v>
      </c>
      <c r="F26">
        <v>7</v>
      </c>
      <c r="G26">
        <v>1</v>
      </c>
    </row>
    <row r="27" spans="1:7" x14ac:dyDescent="0.3">
      <c r="A27">
        <v>26</v>
      </c>
      <c r="B27">
        <v>15</v>
      </c>
      <c r="C27" s="6">
        <v>43759</v>
      </c>
      <c r="D27" s="6">
        <v>43851</v>
      </c>
      <c r="E27" s="6">
        <v>43849</v>
      </c>
      <c r="F27">
        <v>7.5</v>
      </c>
      <c r="G27">
        <v>2</v>
      </c>
    </row>
    <row r="28" spans="1:7" x14ac:dyDescent="0.3">
      <c r="A28">
        <v>27</v>
      </c>
      <c r="B28">
        <v>7</v>
      </c>
      <c r="C28" s="6">
        <v>43801</v>
      </c>
      <c r="D28" s="6">
        <v>43892</v>
      </c>
      <c r="E28" s="6">
        <v>43891</v>
      </c>
      <c r="F28">
        <v>9.4</v>
      </c>
      <c r="G28">
        <v>3</v>
      </c>
    </row>
    <row r="29" spans="1:7" x14ac:dyDescent="0.3">
      <c r="A29">
        <v>28</v>
      </c>
      <c r="B29">
        <v>27</v>
      </c>
      <c r="C29" s="6">
        <v>43624</v>
      </c>
      <c r="D29" s="6">
        <v>43716</v>
      </c>
      <c r="E29" s="6">
        <v>43714</v>
      </c>
      <c r="F29">
        <v>6</v>
      </c>
      <c r="G29">
        <v>3</v>
      </c>
    </row>
    <row r="30" spans="1:7" x14ac:dyDescent="0.3">
      <c r="A30">
        <v>29</v>
      </c>
      <c r="B30">
        <v>19</v>
      </c>
      <c r="C30" s="6">
        <v>43475</v>
      </c>
      <c r="D30" s="6">
        <v>43565</v>
      </c>
      <c r="E30" s="6">
        <v>43565</v>
      </c>
      <c r="F30">
        <v>2.9</v>
      </c>
      <c r="G30">
        <v>2</v>
      </c>
    </row>
    <row r="31" spans="1:7" x14ac:dyDescent="0.3">
      <c r="A31">
        <v>30</v>
      </c>
      <c r="B31">
        <v>16</v>
      </c>
      <c r="C31" s="6">
        <v>43683</v>
      </c>
      <c r="D31" s="6">
        <v>43775</v>
      </c>
      <c r="E31" s="6">
        <v>43773</v>
      </c>
      <c r="F31">
        <v>1.6</v>
      </c>
      <c r="G31">
        <v>2</v>
      </c>
    </row>
    <row r="32" spans="1:7" x14ac:dyDescent="0.3">
      <c r="A32">
        <v>31</v>
      </c>
      <c r="B32">
        <v>36</v>
      </c>
      <c r="C32" s="6">
        <v>43518</v>
      </c>
      <c r="D32" s="6">
        <v>43607</v>
      </c>
      <c r="E32" s="6">
        <v>43608</v>
      </c>
      <c r="F32">
        <v>2</v>
      </c>
      <c r="G32">
        <v>1</v>
      </c>
    </row>
    <row r="33" spans="1:7" x14ac:dyDescent="0.3">
      <c r="A33">
        <v>32</v>
      </c>
      <c r="B33">
        <v>24</v>
      </c>
      <c r="C33" s="6">
        <v>43627</v>
      </c>
      <c r="D33" s="6">
        <v>43719</v>
      </c>
      <c r="E33" s="6">
        <v>43717</v>
      </c>
      <c r="F33">
        <v>0.9</v>
      </c>
      <c r="G33">
        <v>1</v>
      </c>
    </row>
    <row r="34" spans="1:7" x14ac:dyDescent="0.3">
      <c r="A34">
        <v>33</v>
      </c>
      <c r="B34">
        <v>27</v>
      </c>
      <c r="C34" s="6">
        <v>43497</v>
      </c>
      <c r="D34" s="6">
        <v>43586</v>
      </c>
      <c r="E34" s="6">
        <v>43587</v>
      </c>
      <c r="F34">
        <v>4.3</v>
      </c>
      <c r="G34">
        <v>1</v>
      </c>
    </row>
    <row r="35" spans="1:7" x14ac:dyDescent="0.3">
      <c r="A35">
        <v>34</v>
      </c>
      <c r="B35">
        <v>25</v>
      </c>
      <c r="C35" s="6">
        <v>43538</v>
      </c>
      <c r="D35" s="6">
        <v>43630</v>
      </c>
      <c r="E35" s="6">
        <v>43628</v>
      </c>
      <c r="F35">
        <v>5</v>
      </c>
      <c r="G35">
        <v>1</v>
      </c>
    </row>
    <row r="36" spans="1:7" x14ac:dyDescent="0.3">
      <c r="A36">
        <v>35</v>
      </c>
      <c r="B36">
        <v>7</v>
      </c>
      <c r="C36" s="6">
        <v>43651</v>
      </c>
      <c r="D36" s="6">
        <v>43743</v>
      </c>
      <c r="E36" s="6">
        <v>43741</v>
      </c>
      <c r="F36">
        <v>4.7</v>
      </c>
      <c r="G36">
        <v>2</v>
      </c>
    </row>
    <row r="37" spans="1:7" x14ac:dyDescent="0.3">
      <c r="A37">
        <v>36</v>
      </c>
      <c r="B37">
        <v>12</v>
      </c>
      <c r="C37" s="6">
        <v>43603</v>
      </c>
      <c r="D37" s="6">
        <v>43695</v>
      </c>
      <c r="E37" s="6">
        <v>43693</v>
      </c>
      <c r="F37">
        <v>9.4</v>
      </c>
      <c r="G37">
        <v>3</v>
      </c>
    </row>
    <row r="38" spans="1:7" x14ac:dyDescent="0.3">
      <c r="A38">
        <v>37</v>
      </c>
      <c r="B38">
        <v>33</v>
      </c>
      <c r="C38" s="6">
        <v>43669</v>
      </c>
      <c r="D38" s="6">
        <v>43761</v>
      </c>
      <c r="E38" s="6">
        <v>43759</v>
      </c>
      <c r="F38">
        <v>3.7</v>
      </c>
      <c r="G38">
        <v>1</v>
      </c>
    </row>
    <row r="39" spans="1:7" x14ac:dyDescent="0.3">
      <c r="A39">
        <v>38</v>
      </c>
      <c r="B39">
        <v>34</v>
      </c>
      <c r="C39" s="6">
        <v>43527</v>
      </c>
      <c r="D39" s="6">
        <v>43619</v>
      </c>
      <c r="E39" s="6">
        <v>43617</v>
      </c>
      <c r="F39">
        <v>10</v>
      </c>
      <c r="G39">
        <v>1</v>
      </c>
    </row>
    <row r="40" spans="1:7" x14ac:dyDescent="0.3">
      <c r="A40">
        <v>39</v>
      </c>
      <c r="B40">
        <v>12</v>
      </c>
      <c r="C40" s="6">
        <v>43604</v>
      </c>
      <c r="D40" s="6">
        <v>43696</v>
      </c>
      <c r="E40" s="6">
        <v>43694</v>
      </c>
      <c r="F40">
        <v>4.7</v>
      </c>
      <c r="G40">
        <v>1</v>
      </c>
    </row>
    <row r="41" spans="1:7" x14ac:dyDescent="0.3">
      <c r="A41">
        <v>40</v>
      </c>
      <c r="B41">
        <v>31</v>
      </c>
      <c r="C41" s="6">
        <v>43538</v>
      </c>
      <c r="D41" s="6">
        <v>43630</v>
      </c>
      <c r="E41" s="6">
        <v>43628</v>
      </c>
      <c r="F41">
        <v>5.9</v>
      </c>
      <c r="G41">
        <v>1</v>
      </c>
    </row>
    <row r="42" spans="1:7" x14ac:dyDescent="0.3">
      <c r="A42">
        <v>41</v>
      </c>
      <c r="B42">
        <v>9</v>
      </c>
      <c r="C42" s="6">
        <v>43565</v>
      </c>
      <c r="D42" s="6">
        <v>43656</v>
      </c>
      <c r="E42" s="6">
        <v>43655</v>
      </c>
      <c r="F42">
        <v>10.199999999999999</v>
      </c>
      <c r="G42">
        <v>2</v>
      </c>
    </row>
    <row r="43" spans="1:7" x14ac:dyDescent="0.3">
      <c r="A43">
        <v>42</v>
      </c>
      <c r="B43">
        <v>40</v>
      </c>
      <c r="C43" s="6">
        <v>43807</v>
      </c>
      <c r="D43" s="6">
        <v>43898</v>
      </c>
      <c r="E43" s="6">
        <v>43897</v>
      </c>
      <c r="F43">
        <v>4</v>
      </c>
      <c r="G43">
        <v>1</v>
      </c>
    </row>
    <row r="44" spans="1:7" x14ac:dyDescent="0.3">
      <c r="A44">
        <v>43</v>
      </c>
      <c r="B44">
        <v>36</v>
      </c>
      <c r="C44" s="6">
        <v>43628</v>
      </c>
      <c r="D44" s="6">
        <v>43720</v>
      </c>
      <c r="E44" s="6">
        <v>43718</v>
      </c>
      <c r="F44">
        <v>7.8</v>
      </c>
      <c r="G44">
        <v>3</v>
      </c>
    </row>
    <row r="45" spans="1:7" x14ac:dyDescent="0.3">
      <c r="A45">
        <v>44</v>
      </c>
      <c r="B45">
        <v>2</v>
      </c>
      <c r="C45" s="6">
        <v>43566</v>
      </c>
      <c r="D45" s="6">
        <v>43657</v>
      </c>
      <c r="E45" s="6">
        <v>43656</v>
      </c>
      <c r="F45">
        <v>6.1</v>
      </c>
      <c r="G45">
        <v>2</v>
      </c>
    </row>
    <row r="46" spans="1:7" x14ac:dyDescent="0.3">
      <c r="A46">
        <v>45</v>
      </c>
      <c r="B46">
        <v>3</v>
      </c>
      <c r="C46" s="6">
        <v>43815</v>
      </c>
      <c r="D46" s="6">
        <v>43906</v>
      </c>
      <c r="E46" s="6">
        <v>43905</v>
      </c>
      <c r="F46">
        <v>10.5</v>
      </c>
      <c r="G46">
        <v>2</v>
      </c>
    </row>
    <row r="47" spans="1:7" x14ac:dyDescent="0.3">
      <c r="A47">
        <v>46</v>
      </c>
      <c r="B47">
        <v>15</v>
      </c>
      <c r="C47" s="6">
        <v>43658</v>
      </c>
      <c r="D47" s="6">
        <v>43750</v>
      </c>
      <c r="E47" s="6">
        <v>43748</v>
      </c>
      <c r="F47">
        <v>8.8000000000000007</v>
      </c>
      <c r="G47">
        <v>2</v>
      </c>
    </row>
    <row r="48" spans="1:7" x14ac:dyDescent="0.3">
      <c r="A48">
        <v>47</v>
      </c>
      <c r="B48">
        <v>29</v>
      </c>
      <c r="C48" s="6">
        <v>43793</v>
      </c>
      <c r="D48" s="6">
        <v>43885</v>
      </c>
      <c r="E48" s="6">
        <v>43883</v>
      </c>
      <c r="F48">
        <v>0.4</v>
      </c>
      <c r="G48">
        <v>1</v>
      </c>
    </row>
    <row r="49" spans="1:7" x14ac:dyDescent="0.3">
      <c r="A49">
        <v>48</v>
      </c>
      <c r="B49">
        <v>21</v>
      </c>
      <c r="C49" s="6">
        <v>43561</v>
      </c>
      <c r="D49" s="6">
        <v>43652</v>
      </c>
      <c r="E49" s="6">
        <v>43651</v>
      </c>
      <c r="F49">
        <v>3.8</v>
      </c>
      <c r="G49">
        <v>2</v>
      </c>
    </row>
    <row r="50" spans="1:7" x14ac:dyDescent="0.3">
      <c r="A50">
        <v>49</v>
      </c>
      <c r="B50">
        <v>17</v>
      </c>
      <c r="C50" s="6">
        <v>43772</v>
      </c>
      <c r="D50" s="6">
        <v>43864</v>
      </c>
      <c r="E50" s="6">
        <v>43862</v>
      </c>
      <c r="F50">
        <v>7.9</v>
      </c>
      <c r="G50">
        <v>2</v>
      </c>
    </row>
    <row r="51" spans="1:7" x14ac:dyDescent="0.3">
      <c r="A51">
        <v>50</v>
      </c>
      <c r="B51">
        <v>30</v>
      </c>
      <c r="C51" s="6">
        <v>43739</v>
      </c>
      <c r="D51" s="6">
        <v>43831</v>
      </c>
      <c r="E51" s="6">
        <v>43829</v>
      </c>
      <c r="F51">
        <v>4.8</v>
      </c>
      <c r="G51">
        <v>2</v>
      </c>
    </row>
    <row r="52" spans="1:7" x14ac:dyDescent="0.3">
      <c r="A52">
        <v>51</v>
      </c>
      <c r="B52">
        <v>40</v>
      </c>
      <c r="C52" s="6">
        <v>43611</v>
      </c>
      <c r="D52" s="6">
        <v>43703</v>
      </c>
      <c r="E52" s="6">
        <v>43701</v>
      </c>
      <c r="F52">
        <v>8.1999999999999993</v>
      </c>
      <c r="G52">
        <v>1</v>
      </c>
    </row>
    <row r="53" spans="1:7" x14ac:dyDescent="0.3">
      <c r="A53">
        <v>52</v>
      </c>
      <c r="B53">
        <v>6</v>
      </c>
      <c r="C53" s="6">
        <v>43637</v>
      </c>
      <c r="D53" s="6">
        <v>43729</v>
      </c>
      <c r="E53" s="6">
        <v>43727</v>
      </c>
      <c r="F53">
        <v>9.5</v>
      </c>
      <c r="G53">
        <v>3</v>
      </c>
    </row>
    <row r="54" spans="1:7" x14ac:dyDescent="0.3">
      <c r="A54">
        <v>53</v>
      </c>
      <c r="B54">
        <v>10</v>
      </c>
      <c r="C54" s="6">
        <v>43531</v>
      </c>
      <c r="D54" s="6">
        <v>43623</v>
      </c>
      <c r="E54" s="6">
        <v>43621</v>
      </c>
      <c r="F54">
        <v>3.2</v>
      </c>
      <c r="G54">
        <v>1</v>
      </c>
    </row>
    <row r="55" spans="1:7" x14ac:dyDescent="0.3">
      <c r="A55">
        <v>54</v>
      </c>
      <c r="B55">
        <v>21</v>
      </c>
      <c r="C55" s="6">
        <v>43694</v>
      </c>
      <c r="D55" s="6">
        <v>43786</v>
      </c>
      <c r="E55" s="6">
        <v>43784</v>
      </c>
      <c r="F55">
        <v>8.1999999999999993</v>
      </c>
      <c r="G55">
        <v>3</v>
      </c>
    </row>
    <row r="56" spans="1:7" x14ac:dyDescent="0.3">
      <c r="A56">
        <v>55</v>
      </c>
      <c r="B56">
        <v>2</v>
      </c>
      <c r="C56" s="6">
        <v>43775</v>
      </c>
      <c r="D56" s="6">
        <v>43867</v>
      </c>
      <c r="E56" s="6">
        <v>43865</v>
      </c>
      <c r="F56">
        <v>7</v>
      </c>
      <c r="G56">
        <v>2</v>
      </c>
    </row>
    <row r="57" spans="1:7" x14ac:dyDescent="0.3">
      <c r="A57">
        <v>56</v>
      </c>
      <c r="B57">
        <v>7</v>
      </c>
      <c r="C57" s="6">
        <v>43611</v>
      </c>
      <c r="D57" s="6">
        <v>43703</v>
      </c>
      <c r="E57" s="6">
        <v>43701</v>
      </c>
      <c r="F57">
        <v>10.7</v>
      </c>
      <c r="G57">
        <v>3</v>
      </c>
    </row>
    <row r="58" spans="1:7" x14ac:dyDescent="0.3">
      <c r="A58">
        <v>57</v>
      </c>
      <c r="B58">
        <v>8</v>
      </c>
      <c r="C58" s="6">
        <v>43557</v>
      </c>
      <c r="D58" s="6">
        <v>43648</v>
      </c>
      <c r="E58" s="6">
        <v>43647</v>
      </c>
      <c r="F58">
        <v>10</v>
      </c>
      <c r="G58">
        <v>2</v>
      </c>
    </row>
    <row r="59" spans="1:7" x14ac:dyDescent="0.3">
      <c r="A59">
        <v>58</v>
      </c>
      <c r="B59">
        <v>2</v>
      </c>
      <c r="C59" s="6">
        <v>43583</v>
      </c>
      <c r="D59" s="6">
        <v>43674</v>
      </c>
      <c r="E59" s="6">
        <v>43673</v>
      </c>
      <c r="F59">
        <v>9.1</v>
      </c>
      <c r="G59">
        <v>2</v>
      </c>
    </row>
    <row r="60" spans="1:7" x14ac:dyDescent="0.3">
      <c r="A60">
        <v>59</v>
      </c>
      <c r="B60">
        <v>17</v>
      </c>
      <c r="C60" s="6">
        <v>43497</v>
      </c>
      <c r="D60" s="6">
        <v>43586</v>
      </c>
      <c r="E60" s="6">
        <v>43587</v>
      </c>
      <c r="F60">
        <v>2.4</v>
      </c>
      <c r="G60">
        <v>1</v>
      </c>
    </row>
    <row r="61" spans="1:7" x14ac:dyDescent="0.3">
      <c r="A61">
        <v>60</v>
      </c>
      <c r="B61">
        <v>6</v>
      </c>
      <c r="C61" s="6">
        <v>43713</v>
      </c>
      <c r="D61" s="6">
        <v>43804</v>
      </c>
      <c r="E61" s="6">
        <v>43803</v>
      </c>
      <c r="F61">
        <v>1.9</v>
      </c>
      <c r="G61">
        <v>2</v>
      </c>
    </row>
    <row r="62" spans="1:7" x14ac:dyDescent="0.3">
      <c r="A62">
        <v>61</v>
      </c>
      <c r="B62">
        <v>25</v>
      </c>
      <c r="C62" s="6">
        <v>43618</v>
      </c>
      <c r="D62" s="6">
        <v>43710</v>
      </c>
      <c r="E62" s="6">
        <v>43708</v>
      </c>
      <c r="F62">
        <v>2.8</v>
      </c>
      <c r="G62">
        <v>2</v>
      </c>
    </row>
    <row r="63" spans="1:7" x14ac:dyDescent="0.3">
      <c r="A63">
        <v>62</v>
      </c>
      <c r="B63">
        <v>33</v>
      </c>
      <c r="C63" s="6">
        <v>43485</v>
      </c>
      <c r="D63" s="6">
        <v>43575</v>
      </c>
      <c r="E63" s="6">
        <v>43575</v>
      </c>
      <c r="F63">
        <v>2.2999999999999998</v>
      </c>
      <c r="G63">
        <v>1</v>
      </c>
    </row>
    <row r="64" spans="1:7" x14ac:dyDescent="0.3">
      <c r="A64">
        <v>63</v>
      </c>
      <c r="B64">
        <v>22</v>
      </c>
      <c r="C64" s="6">
        <v>43533</v>
      </c>
      <c r="D64" s="6">
        <v>43625</v>
      </c>
      <c r="E64" s="6">
        <v>43623</v>
      </c>
      <c r="F64">
        <v>3</v>
      </c>
      <c r="G64">
        <v>2</v>
      </c>
    </row>
    <row r="65" spans="1:7" x14ac:dyDescent="0.3">
      <c r="A65">
        <v>64</v>
      </c>
      <c r="B65">
        <v>32</v>
      </c>
      <c r="C65" s="6">
        <v>43529</v>
      </c>
      <c r="D65" s="6">
        <v>43621</v>
      </c>
      <c r="E65" s="6">
        <v>43619</v>
      </c>
      <c r="F65">
        <v>1.9</v>
      </c>
      <c r="G65">
        <v>2</v>
      </c>
    </row>
    <row r="66" spans="1:7" x14ac:dyDescent="0.3">
      <c r="A66">
        <v>65</v>
      </c>
      <c r="B66">
        <v>5</v>
      </c>
      <c r="C66" s="6">
        <v>43657</v>
      </c>
      <c r="D66" s="6">
        <v>43749</v>
      </c>
      <c r="E66" s="6">
        <v>43747</v>
      </c>
      <c r="F66">
        <v>9.6</v>
      </c>
      <c r="G66">
        <v>1</v>
      </c>
    </row>
    <row r="67" spans="1:7" x14ac:dyDescent="0.3">
      <c r="A67">
        <v>66</v>
      </c>
      <c r="B67">
        <v>28</v>
      </c>
      <c r="C67" s="6">
        <v>43688</v>
      </c>
      <c r="D67" s="6">
        <v>43780</v>
      </c>
      <c r="E67" s="6">
        <v>43778</v>
      </c>
      <c r="F67">
        <v>9</v>
      </c>
      <c r="G67">
        <v>3</v>
      </c>
    </row>
    <row r="68" spans="1:7" x14ac:dyDescent="0.3">
      <c r="A68">
        <v>67</v>
      </c>
      <c r="B68">
        <v>36</v>
      </c>
      <c r="C68" s="6">
        <v>43476</v>
      </c>
      <c r="D68" s="6">
        <v>43566</v>
      </c>
      <c r="E68" s="6">
        <v>43566</v>
      </c>
      <c r="F68">
        <v>1.1000000000000001</v>
      </c>
      <c r="G68">
        <v>1</v>
      </c>
    </row>
    <row r="69" spans="1:7" x14ac:dyDescent="0.3">
      <c r="A69">
        <v>68</v>
      </c>
      <c r="B69">
        <v>4</v>
      </c>
      <c r="C69" s="6">
        <v>43657</v>
      </c>
      <c r="D69" s="6">
        <v>43749</v>
      </c>
      <c r="E69" s="6">
        <v>43747</v>
      </c>
      <c r="F69">
        <v>1.1000000000000001</v>
      </c>
      <c r="G69">
        <v>1</v>
      </c>
    </row>
    <row r="70" spans="1:7" x14ac:dyDescent="0.3">
      <c r="A70">
        <v>69</v>
      </c>
      <c r="B70">
        <v>35</v>
      </c>
      <c r="C70" s="6">
        <v>43802</v>
      </c>
      <c r="D70" s="6">
        <v>43893</v>
      </c>
      <c r="E70" s="6">
        <v>43892</v>
      </c>
      <c r="F70">
        <v>3.4</v>
      </c>
      <c r="G70">
        <v>3</v>
      </c>
    </row>
    <row r="71" spans="1:7" x14ac:dyDescent="0.3">
      <c r="A71">
        <v>70</v>
      </c>
      <c r="B71">
        <v>23</v>
      </c>
      <c r="C71" s="6">
        <v>43489</v>
      </c>
      <c r="D71" s="6">
        <v>43579</v>
      </c>
      <c r="E71" s="6">
        <v>43579</v>
      </c>
      <c r="F71">
        <v>8</v>
      </c>
      <c r="G71">
        <v>3</v>
      </c>
    </row>
    <row r="72" spans="1:7" x14ac:dyDescent="0.3">
      <c r="A72">
        <v>71</v>
      </c>
      <c r="B72">
        <v>12</v>
      </c>
      <c r="C72" s="6">
        <v>43581</v>
      </c>
      <c r="D72" s="6">
        <v>43672</v>
      </c>
      <c r="E72" s="6">
        <v>43671</v>
      </c>
      <c r="F72">
        <v>10.9</v>
      </c>
      <c r="G72">
        <v>2</v>
      </c>
    </row>
    <row r="73" spans="1:7" x14ac:dyDescent="0.3">
      <c r="A73">
        <v>72</v>
      </c>
      <c r="B73">
        <v>15</v>
      </c>
      <c r="C73" s="6">
        <v>43500</v>
      </c>
      <c r="D73" s="6">
        <v>43589</v>
      </c>
      <c r="E73" s="6">
        <v>43590</v>
      </c>
      <c r="F73">
        <v>2.7</v>
      </c>
      <c r="G73">
        <v>1</v>
      </c>
    </row>
    <row r="74" spans="1:7" x14ac:dyDescent="0.3">
      <c r="A74">
        <v>73</v>
      </c>
      <c r="B74">
        <v>36</v>
      </c>
      <c r="C74" s="6">
        <v>43568</v>
      </c>
      <c r="D74" s="6">
        <v>43659</v>
      </c>
      <c r="E74" s="6">
        <v>43658</v>
      </c>
      <c r="F74">
        <v>6.8</v>
      </c>
      <c r="G74">
        <v>1</v>
      </c>
    </row>
    <row r="75" spans="1:7" x14ac:dyDescent="0.3">
      <c r="A75">
        <v>74</v>
      </c>
      <c r="B75">
        <v>25</v>
      </c>
      <c r="C75" s="6">
        <v>43545</v>
      </c>
      <c r="D75" s="6">
        <v>43637</v>
      </c>
      <c r="E75" s="6">
        <v>43635</v>
      </c>
      <c r="F75">
        <v>9.3000000000000007</v>
      </c>
      <c r="G75">
        <v>1</v>
      </c>
    </row>
    <row r="76" spans="1:7" x14ac:dyDescent="0.3">
      <c r="A76">
        <v>75</v>
      </c>
      <c r="B76">
        <v>12</v>
      </c>
      <c r="C76" s="6">
        <v>43763</v>
      </c>
      <c r="D76" s="6">
        <v>43855</v>
      </c>
      <c r="E76" s="6">
        <v>43853</v>
      </c>
      <c r="F76">
        <v>1.3</v>
      </c>
      <c r="G76">
        <v>2</v>
      </c>
    </row>
    <row r="77" spans="1:7" x14ac:dyDescent="0.3">
      <c r="A77">
        <v>76</v>
      </c>
      <c r="B77">
        <v>3</v>
      </c>
      <c r="C77" s="6">
        <v>43720</v>
      </c>
      <c r="D77" s="6">
        <v>43811</v>
      </c>
      <c r="E77" s="6">
        <v>43810</v>
      </c>
      <c r="F77">
        <v>10.1</v>
      </c>
      <c r="G77">
        <v>2</v>
      </c>
    </row>
    <row r="78" spans="1:7" x14ac:dyDescent="0.3">
      <c r="A78">
        <v>77</v>
      </c>
      <c r="B78">
        <v>34</v>
      </c>
      <c r="C78" s="6">
        <v>43765</v>
      </c>
      <c r="D78" s="6">
        <v>43857</v>
      </c>
      <c r="E78" s="6">
        <v>43855</v>
      </c>
      <c r="F78">
        <v>10.5</v>
      </c>
      <c r="G78">
        <v>1</v>
      </c>
    </row>
    <row r="79" spans="1:7" x14ac:dyDescent="0.3">
      <c r="A79">
        <v>78</v>
      </c>
      <c r="B79">
        <v>32</v>
      </c>
      <c r="C79" s="6">
        <v>43547</v>
      </c>
      <c r="D79" s="6">
        <v>43639</v>
      </c>
      <c r="E79" s="6">
        <v>43637</v>
      </c>
      <c r="F79">
        <v>5</v>
      </c>
      <c r="G79">
        <v>2</v>
      </c>
    </row>
    <row r="80" spans="1:7" x14ac:dyDescent="0.3">
      <c r="A80">
        <v>79</v>
      </c>
      <c r="B80">
        <v>16</v>
      </c>
      <c r="C80" s="6">
        <v>43476</v>
      </c>
      <c r="D80" s="6">
        <v>43566</v>
      </c>
      <c r="E80" s="6">
        <v>43566</v>
      </c>
      <c r="F80">
        <v>7.6</v>
      </c>
      <c r="G80">
        <v>2</v>
      </c>
    </row>
    <row r="81" spans="1:7" x14ac:dyDescent="0.3">
      <c r="A81">
        <v>80</v>
      </c>
      <c r="B81">
        <v>14</v>
      </c>
      <c r="C81" s="6">
        <v>43560</v>
      </c>
      <c r="D81" s="6">
        <v>43651</v>
      </c>
      <c r="E81" s="6">
        <v>43650</v>
      </c>
      <c r="F81">
        <v>7.2</v>
      </c>
      <c r="G81">
        <v>2</v>
      </c>
    </row>
    <row r="82" spans="1:7" x14ac:dyDescent="0.3">
      <c r="A82">
        <v>81</v>
      </c>
      <c r="B82">
        <v>23</v>
      </c>
      <c r="C82" s="6">
        <v>43589</v>
      </c>
      <c r="D82" s="6">
        <v>43681</v>
      </c>
      <c r="E82" s="6">
        <v>43679</v>
      </c>
      <c r="F82">
        <v>3.3</v>
      </c>
      <c r="G82">
        <v>1</v>
      </c>
    </row>
    <row r="83" spans="1:7" x14ac:dyDescent="0.3">
      <c r="A83">
        <v>82</v>
      </c>
      <c r="B83">
        <v>35</v>
      </c>
      <c r="C83" s="6">
        <v>43680</v>
      </c>
      <c r="D83" s="6">
        <v>43772</v>
      </c>
      <c r="E83" s="6">
        <v>43770</v>
      </c>
      <c r="F83">
        <v>5.2</v>
      </c>
      <c r="G83">
        <v>1</v>
      </c>
    </row>
    <row r="84" spans="1:7" x14ac:dyDescent="0.3">
      <c r="A84">
        <v>83</v>
      </c>
      <c r="B84">
        <v>14</v>
      </c>
      <c r="C84" s="6">
        <v>43671</v>
      </c>
      <c r="D84" s="6">
        <v>43763</v>
      </c>
      <c r="E84" s="6">
        <v>43761</v>
      </c>
      <c r="F84">
        <v>9.4</v>
      </c>
      <c r="G84">
        <v>2</v>
      </c>
    </row>
    <row r="85" spans="1:7" x14ac:dyDescent="0.3">
      <c r="A85">
        <v>84</v>
      </c>
      <c r="B85">
        <v>22</v>
      </c>
      <c r="C85" s="6">
        <v>43609</v>
      </c>
      <c r="D85" s="6">
        <v>43701</v>
      </c>
      <c r="E85" s="6">
        <v>43699</v>
      </c>
      <c r="F85">
        <v>3.5</v>
      </c>
      <c r="G85">
        <v>2</v>
      </c>
    </row>
    <row r="86" spans="1:7" x14ac:dyDescent="0.3">
      <c r="A86">
        <v>85</v>
      </c>
      <c r="B86">
        <v>15</v>
      </c>
      <c r="C86" s="6">
        <v>43534</v>
      </c>
      <c r="D86" s="6">
        <v>43626</v>
      </c>
      <c r="E86" s="6">
        <v>43624</v>
      </c>
      <c r="F86">
        <v>7.3</v>
      </c>
      <c r="G86">
        <v>3</v>
      </c>
    </row>
    <row r="87" spans="1:7" x14ac:dyDescent="0.3">
      <c r="A87">
        <v>86</v>
      </c>
      <c r="B87">
        <v>15</v>
      </c>
      <c r="C87" s="6">
        <v>43650</v>
      </c>
      <c r="D87" s="6">
        <v>43742</v>
      </c>
      <c r="E87" s="6">
        <v>43740</v>
      </c>
      <c r="F87">
        <v>3</v>
      </c>
      <c r="G87">
        <v>1</v>
      </c>
    </row>
    <row r="88" spans="1:7" x14ac:dyDescent="0.3">
      <c r="A88">
        <v>87</v>
      </c>
      <c r="B88">
        <v>33</v>
      </c>
      <c r="C88" s="6">
        <v>43762</v>
      </c>
      <c r="D88" s="6">
        <v>43854</v>
      </c>
      <c r="E88" s="6">
        <v>43852</v>
      </c>
      <c r="F88">
        <v>3.6</v>
      </c>
      <c r="G88">
        <v>1</v>
      </c>
    </row>
    <row r="89" spans="1:7" x14ac:dyDescent="0.3">
      <c r="A89">
        <v>88</v>
      </c>
      <c r="B89">
        <v>33</v>
      </c>
      <c r="C89" s="6">
        <v>43538</v>
      </c>
      <c r="D89" s="6">
        <v>43630</v>
      </c>
      <c r="E89" s="6">
        <v>43628</v>
      </c>
      <c r="F89">
        <v>1</v>
      </c>
      <c r="G89">
        <v>1</v>
      </c>
    </row>
    <row r="90" spans="1:7" x14ac:dyDescent="0.3">
      <c r="A90">
        <v>89</v>
      </c>
      <c r="B90">
        <v>20</v>
      </c>
      <c r="C90" s="6">
        <v>43581</v>
      </c>
      <c r="D90" s="6">
        <v>43672</v>
      </c>
      <c r="E90" s="6">
        <v>43671</v>
      </c>
      <c r="F90">
        <v>4.5999999999999996</v>
      </c>
      <c r="G90">
        <v>3</v>
      </c>
    </row>
    <row r="91" spans="1:7" x14ac:dyDescent="0.3">
      <c r="A91">
        <v>90</v>
      </c>
      <c r="B91">
        <v>3</v>
      </c>
      <c r="C91" s="6">
        <v>43480</v>
      </c>
      <c r="D91" s="6">
        <v>43570</v>
      </c>
      <c r="E91" s="6">
        <v>43570</v>
      </c>
      <c r="F91">
        <v>4.0999999999999996</v>
      </c>
      <c r="G91">
        <v>2</v>
      </c>
    </row>
    <row r="92" spans="1:7" x14ac:dyDescent="0.3">
      <c r="A92">
        <v>91</v>
      </c>
      <c r="B92">
        <v>40</v>
      </c>
      <c r="C92" s="6">
        <v>43810</v>
      </c>
      <c r="D92" s="6">
        <v>43901</v>
      </c>
      <c r="E92" s="6">
        <v>43900</v>
      </c>
      <c r="F92">
        <v>3.7</v>
      </c>
      <c r="G92">
        <v>2</v>
      </c>
    </row>
    <row r="93" spans="1:7" x14ac:dyDescent="0.3">
      <c r="A93">
        <v>92</v>
      </c>
      <c r="B93">
        <v>40</v>
      </c>
      <c r="C93" s="6">
        <v>43795</v>
      </c>
      <c r="D93" s="6">
        <v>43887</v>
      </c>
      <c r="E93" s="6">
        <v>43885</v>
      </c>
      <c r="F93">
        <v>9.6999999999999993</v>
      </c>
      <c r="G93">
        <v>1</v>
      </c>
    </row>
    <row r="94" spans="1:7" x14ac:dyDescent="0.3">
      <c r="A94">
        <v>93</v>
      </c>
      <c r="B94">
        <v>8</v>
      </c>
      <c r="C94" s="6">
        <v>43591</v>
      </c>
      <c r="D94" s="6">
        <v>43683</v>
      </c>
      <c r="E94" s="6">
        <v>43681</v>
      </c>
      <c r="F94">
        <v>5.2</v>
      </c>
      <c r="G94">
        <v>1</v>
      </c>
    </row>
    <row r="95" spans="1:7" x14ac:dyDescent="0.3">
      <c r="A95">
        <v>94</v>
      </c>
      <c r="B95">
        <v>17</v>
      </c>
      <c r="C95" s="6">
        <v>43476</v>
      </c>
      <c r="D95" s="6">
        <v>43566</v>
      </c>
      <c r="E95" s="6">
        <v>43566</v>
      </c>
      <c r="F95">
        <v>2.5</v>
      </c>
      <c r="G95">
        <v>2</v>
      </c>
    </row>
    <row r="96" spans="1:7" x14ac:dyDescent="0.3">
      <c r="A96">
        <v>95</v>
      </c>
      <c r="B96">
        <v>4</v>
      </c>
      <c r="C96" s="6">
        <v>43502</v>
      </c>
      <c r="D96" s="6">
        <v>43591</v>
      </c>
      <c r="E96" s="6">
        <v>43592</v>
      </c>
      <c r="F96">
        <v>2.4</v>
      </c>
      <c r="G96">
        <v>3</v>
      </c>
    </row>
    <row r="97" spans="1:7" x14ac:dyDescent="0.3">
      <c r="A97">
        <v>96</v>
      </c>
      <c r="B97">
        <v>25</v>
      </c>
      <c r="C97" s="6">
        <v>43660</v>
      </c>
      <c r="D97" s="6">
        <v>43752</v>
      </c>
      <c r="E97" s="6">
        <v>43750</v>
      </c>
      <c r="F97">
        <v>7.2</v>
      </c>
      <c r="G97">
        <v>2</v>
      </c>
    </row>
    <row r="98" spans="1:7" x14ac:dyDescent="0.3">
      <c r="A98">
        <v>97</v>
      </c>
      <c r="B98">
        <v>39</v>
      </c>
      <c r="C98" s="6">
        <v>43807</v>
      </c>
      <c r="D98" s="6">
        <v>43898</v>
      </c>
      <c r="E98" s="6">
        <v>43897</v>
      </c>
      <c r="F98">
        <v>2.1</v>
      </c>
      <c r="G98">
        <v>3</v>
      </c>
    </row>
    <row r="99" spans="1:7" x14ac:dyDescent="0.3">
      <c r="A99">
        <v>98</v>
      </c>
      <c r="B99">
        <v>40</v>
      </c>
      <c r="C99" s="6">
        <v>43534</v>
      </c>
      <c r="D99" s="6">
        <v>43626</v>
      </c>
      <c r="E99" s="6">
        <v>43624</v>
      </c>
      <c r="F99">
        <v>2</v>
      </c>
      <c r="G99">
        <v>2</v>
      </c>
    </row>
    <row r="100" spans="1:7" x14ac:dyDescent="0.3">
      <c r="A100">
        <v>99</v>
      </c>
      <c r="B100">
        <v>5</v>
      </c>
      <c r="C100" s="6">
        <v>43609</v>
      </c>
      <c r="D100" s="6">
        <v>43701</v>
      </c>
      <c r="E100" s="6">
        <v>43699</v>
      </c>
      <c r="F100">
        <v>5.2</v>
      </c>
      <c r="G100">
        <v>3</v>
      </c>
    </row>
    <row r="101" spans="1:7" x14ac:dyDescent="0.3">
      <c r="A101">
        <v>100</v>
      </c>
      <c r="B101">
        <v>15</v>
      </c>
      <c r="C101" s="6">
        <v>43679</v>
      </c>
      <c r="D101" s="6">
        <v>43771</v>
      </c>
      <c r="E101" s="6">
        <v>43769</v>
      </c>
      <c r="F101">
        <v>7.5</v>
      </c>
      <c r="G101">
        <v>1</v>
      </c>
    </row>
    <row r="102" spans="1:7" x14ac:dyDescent="0.3">
      <c r="A102">
        <v>101</v>
      </c>
      <c r="B102">
        <v>6</v>
      </c>
      <c r="C102" s="6">
        <v>43572</v>
      </c>
      <c r="D102" s="6">
        <v>43663</v>
      </c>
      <c r="E102" s="6">
        <v>43662</v>
      </c>
      <c r="F102">
        <v>1</v>
      </c>
      <c r="G102">
        <v>1</v>
      </c>
    </row>
    <row r="103" spans="1:7" x14ac:dyDescent="0.3">
      <c r="A103">
        <v>102</v>
      </c>
      <c r="B103">
        <v>4</v>
      </c>
      <c r="C103" s="6">
        <v>43695</v>
      </c>
      <c r="D103" s="6">
        <v>43787</v>
      </c>
      <c r="E103" s="6">
        <v>43785</v>
      </c>
      <c r="F103">
        <v>1.7</v>
      </c>
      <c r="G103">
        <v>3</v>
      </c>
    </row>
    <row r="104" spans="1:7" x14ac:dyDescent="0.3">
      <c r="A104">
        <v>103</v>
      </c>
      <c r="B104">
        <v>28</v>
      </c>
      <c r="C104" s="6">
        <v>43513</v>
      </c>
      <c r="D104" s="6">
        <v>43602</v>
      </c>
      <c r="E104" s="6">
        <v>43603</v>
      </c>
      <c r="F104">
        <v>5</v>
      </c>
      <c r="G104">
        <v>1</v>
      </c>
    </row>
    <row r="105" spans="1:7" x14ac:dyDescent="0.3">
      <c r="A105">
        <v>104</v>
      </c>
      <c r="B105">
        <v>20</v>
      </c>
      <c r="C105" s="6">
        <v>43638</v>
      </c>
      <c r="D105" s="6">
        <v>43730</v>
      </c>
      <c r="E105" s="6">
        <v>43728</v>
      </c>
      <c r="F105">
        <v>5.9</v>
      </c>
      <c r="G105">
        <v>3</v>
      </c>
    </row>
    <row r="106" spans="1:7" x14ac:dyDescent="0.3">
      <c r="A106">
        <v>105</v>
      </c>
      <c r="B106">
        <v>2</v>
      </c>
      <c r="C106" s="6">
        <v>43748</v>
      </c>
      <c r="D106" s="6">
        <v>43840</v>
      </c>
      <c r="E106" s="6">
        <v>43838</v>
      </c>
      <c r="F106">
        <v>5.0999999999999996</v>
      </c>
      <c r="G106">
        <v>1</v>
      </c>
    </row>
    <row r="107" spans="1:7" x14ac:dyDescent="0.3">
      <c r="A107">
        <v>106</v>
      </c>
      <c r="B107">
        <v>13</v>
      </c>
      <c r="C107" s="6">
        <v>43620</v>
      </c>
      <c r="D107" s="6">
        <v>43712</v>
      </c>
      <c r="E107" s="6">
        <v>43710</v>
      </c>
      <c r="F107">
        <v>1.2</v>
      </c>
      <c r="G107">
        <v>2</v>
      </c>
    </row>
    <row r="108" spans="1:7" x14ac:dyDescent="0.3">
      <c r="A108">
        <v>107</v>
      </c>
      <c r="B108">
        <v>37</v>
      </c>
      <c r="C108" s="6">
        <v>43532</v>
      </c>
      <c r="D108" s="6">
        <v>43624</v>
      </c>
      <c r="E108" s="6">
        <v>43622</v>
      </c>
      <c r="F108">
        <v>5.0999999999999996</v>
      </c>
      <c r="G108">
        <v>2</v>
      </c>
    </row>
    <row r="109" spans="1:7" x14ac:dyDescent="0.3">
      <c r="A109">
        <v>108</v>
      </c>
      <c r="B109">
        <v>7</v>
      </c>
      <c r="C109" s="6">
        <v>43644</v>
      </c>
      <c r="D109" s="6">
        <v>43736</v>
      </c>
      <c r="E109" s="6">
        <v>43734</v>
      </c>
      <c r="F109">
        <v>1.9</v>
      </c>
      <c r="G109">
        <v>3</v>
      </c>
    </row>
    <row r="110" spans="1:7" x14ac:dyDescent="0.3">
      <c r="A110">
        <v>109</v>
      </c>
      <c r="B110">
        <v>3</v>
      </c>
      <c r="C110" s="6">
        <v>43499</v>
      </c>
      <c r="D110" s="6">
        <v>43588</v>
      </c>
      <c r="E110" s="6">
        <v>43589</v>
      </c>
      <c r="F110">
        <v>3.6</v>
      </c>
      <c r="G110">
        <v>1</v>
      </c>
    </row>
    <row r="111" spans="1:7" x14ac:dyDescent="0.3">
      <c r="A111">
        <v>110</v>
      </c>
      <c r="B111">
        <v>17</v>
      </c>
      <c r="C111" s="6">
        <v>43533</v>
      </c>
      <c r="D111" s="6">
        <v>43625</v>
      </c>
      <c r="E111" s="6">
        <v>43623</v>
      </c>
      <c r="F111">
        <v>1.4</v>
      </c>
      <c r="G111">
        <v>1</v>
      </c>
    </row>
    <row r="112" spans="1:7" x14ac:dyDescent="0.3">
      <c r="A112">
        <v>111</v>
      </c>
      <c r="B112">
        <v>31</v>
      </c>
      <c r="C112" s="6">
        <v>43600</v>
      </c>
      <c r="D112" s="6">
        <v>43692</v>
      </c>
      <c r="E112" s="6">
        <v>43690</v>
      </c>
      <c r="F112">
        <v>2.9</v>
      </c>
      <c r="G112">
        <v>1</v>
      </c>
    </row>
    <row r="113" spans="1:7" x14ac:dyDescent="0.3">
      <c r="A113">
        <v>112</v>
      </c>
      <c r="B113">
        <v>37</v>
      </c>
      <c r="C113" s="6">
        <v>43573</v>
      </c>
      <c r="D113" s="6">
        <v>43664</v>
      </c>
      <c r="E113" s="6">
        <v>43663</v>
      </c>
      <c r="F113">
        <v>2</v>
      </c>
      <c r="G113">
        <v>1</v>
      </c>
    </row>
    <row r="114" spans="1:7" x14ac:dyDescent="0.3">
      <c r="A114">
        <v>113</v>
      </c>
      <c r="B114">
        <v>12</v>
      </c>
      <c r="C114" s="6">
        <v>43709</v>
      </c>
      <c r="D114" s="6">
        <v>43800</v>
      </c>
      <c r="E114" s="6">
        <v>43799</v>
      </c>
      <c r="F114">
        <v>1.7</v>
      </c>
      <c r="G114">
        <v>1</v>
      </c>
    </row>
    <row r="115" spans="1:7" x14ac:dyDescent="0.3">
      <c r="A115">
        <v>114</v>
      </c>
      <c r="B115">
        <v>27</v>
      </c>
      <c r="C115" s="6">
        <v>43705</v>
      </c>
      <c r="D115" s="6">
        <v>43797</v>
      </c>
      <c r="E115" s="6">
        <v>43795</v>
      </c>
      <c r="F115">
        <v>6.2</v>
      </c>
      <c r="G115">
        <v>2</v>
      </c>
    </row>
    <row r="116" spans="1:7" x14ac:dyDescent="0.3">
      <c r="A116">
        <v>115</v>
      </c>
      <c r="B116">
        <v>31</v>
      </c>
      <c r="C116" s="6">
        <v>43604</v>
      </c>
      <c r="D116" s="6">
        <v>43696</v>
      </c>
      <c r="E116" s="6">
        <v>43694</v>
      </c>
      <c r="F116">
        <v>9.1999999999999993</v>
      </c>
      <c r="G116">
        <v>2</v>
      </c>
    </row>
    <row r="117" spans="1:7" x14ac:dyDescent="0.3">
      <c r="A117">
        <v>116</v>
      </c>
      <c r="B117">
        <v>24</v>
      </c>
      <c r="C117" s="6">
        <v>43779</v>
      </c>
      <c r="D117" s="6">
        <v>43871</v>
      </c>
      <c r="E117" s="6">
        <v>43869</v>
      </c>
      <c r="F117">
        <v>10.3</v>
      </c>
      <c r="G117">
        <v>2</v>
      </c>
    </row>
    <row r="118" spans="1:7" x14ac:dyDescent="0.3">
      <c r="A118">
        <v>117</v>
      </c>
      <c r="B118">
        <v>9</v>
      </c>
      <c r="C118" s="6">
        <v>43631</v>
      </c>
      <c r="D118" s="6">
        <v>43723</v>
      </c>
      <c r="E118" s="6">
        <v>43721</v>
      </c>
      <c r="F118">
        <v>8.3000000000000007</v>
      </c>
      <c r="G118">
        <v>3</v>
      </c>
    </row>
    <row r="119" spans="1:7" x14ac:dyDescent="0.3">
      <c r="A119">
        <v>118</v>
      </c>
      <c r="B119">
        <v>23</v>
      </c>
      <c r="C119" s="6">
        <v>43658</v>
      </c>
      <c r="D119" s="6">
        <v>43750</v>
      </c>
      <c r="E119" s="6">
        <v>43748</v>
      </c>
      <c r="F119">
        <v>7</v>
      </c>
      <c r="G119">
        <v>2</v>
      </c>
    </row>
    <row r="120" spans="1:7" x14ac:dyDescent="0.3">
      <c r="A120">
        <v>119</v>
      </c>
      <c r="B120">
        <v>24</v>
      </c>
      <c r="C120" s="6">
        <v>43745</v>
      </c>
      <c r="D120" s="6">
        <v>43837</v>
      </c>
      <c r="E120" s="6">
        <v>43835</v>
      </c>
      <c r="F120">
        <v>5.6</v>
      </c>
      <c r="G120">
        <v>3</v>
      </c>
    </row>
    <row r="121" spans="1:7" x14ac:dyDescent="0.3">
      <c r="A121">
        <v>120</v>
      </c>
      <c r="B121">
        <v>18</v>
      </c>
      <c r="C121" s="6">
        <v>43580</v>
      </c>
      <c r="D121" s="6">
        <v>43671</v>
      </c>
      <c r="E121" s="6">
        <v>43670</v>
      </c>
      <c r="F121">
        <v>4.7</v>
      </c>
      <c r="G121">
        <v>1</v>
      </c>
    </row>
    <row r="122" spans="1:7" x14ac:dyDescent="0.3">
      <c r="A122">
        <v>121</v>
      </c>
      <c r="B122">
        <v>24</v>
      </c>
      <c r="C122" s="6">
        <v>43573</v>
      </c>
      <c r="D122" s="6">
        <v>43664</v>
      </c>
      <c r="E122" s="6">
        <v>43663</v>
      </c>
      <c r="F122">
        <v>10.4</v>
      </c>
      <c r="G122">
        <v>1</v>
      </c>
    </row>
    <row r="123" spans="1:7" x14ac:dyDescent="0.3">
      <c r="A123">
        <v>122</v>
      </c>
      <c r="B123">
        <v>39</v>
      </c>
      <c r="C123" s="6">
        <v>43601</v>
      </c>
      <c r="D123" s="6">
        <v>43693</v>
      </c>
      <c r="E123" s="6">
        <v>43691</v>
      </c>
      <c r="F123">
        <v>0.2</v>
      </c>
      <c r="G123">
        <v>2</v>
      </c>
    </row>
    <row r="124" spans="1:7" x14ac:dyDescent="0.3">
      <c r="A124">
        <v>123</v>
      </c>
      <c r="B124">
        <v>5</v>
      </c>
      <c r="C124" s="6">
        <v>43796</v>
      </c>
      <c r="D124" s="6">
        <v>43888</v>
      </c>
      <c r="E124" s="6">
        <v>43886</v>
      </c>
      <c r="F124">
        <v>1.4</v>
      </c>
      <c r="G124">
        <v>1</v>
      </c>
    </row>
    <row r="125" spans="1:7" x14ac:dyDescent="0.3">
      <c r="A125">
        <v>124</v>
      </c>
      <c r="B125">
        <v>33</v>
      </c>
      <c r="C125" s="6">
        <v>43546</v>
      </c>
      <c r="D125" s="6">
        <v>43638</v>
      </c>
      <c r="E125" s="6">
        <v>43636</v>
      </c>
      <c r="F125">
        <v>2.5</v>
      </c>
      <c r="G125">
        <v>2</v>
      </c>
    </row>
    <row r="126" spans="1:7" x14ac:dyDescent="0.3">
      <c r="A126">
        <v>125</v>
      </c>
      <c r="B126">
        <v>22</v>
      </c>
      <c r="C126" s="6">
        <v>43725</v>
      </c>
      <c r="D126" s="6">
        <v>43816</v>
      </c>
      <c r="E126" s="6">
        <v>43815</v>
      </c>
      <c r="F126">
        <v>9.3000000000000007</v>
      </c>
      <c r="G126">
        <v>1</v>
      </c>
    </row>
    <row r="127" spans="1:7" x14ac:dyDescent="0.3">
      <c r="A127">
        <v>126</v>
      </c>
      <c r="B127">
        <v>12</v>
      </c>
      <c r="C127" s="6">
        <v>43705</v>
      </c>
      <c r="D127" s="6">
        <v>43797</v>
      </c>
      <c r="E127" s="6">
        <v>43795</v>
      </c>
      <c r="F127">
        <v>5.5</v>
      </c>
      <c r="G127">
        <v>2</v>
      </c>
    </row>
    <row r="128" spans="1:7" x14ac:dyDescent="0.3">
      <c r="A128">
        <v>127</v>
      </c>
      <c r="B128">
        <v>37</v>
      </c>
      <c r="C128" s="6">
        <v>43601</v>
      </c>
      <c r="D128" s="6">
        <v>43693</v>
      </c>
      <c r="E128" s="6">
        <v>43691</v>
      </c>
      <c r="F128">
        <v>0</v>
      </c>
      <c r="G128">
        <v>2</v>
      </c>
    </row>
    <row r="129" spans="1:7" x14ac:dyDescent="0.3">
      <c r="A129">
        <v>128</v>
      </c>
      <c r="B129">
        <v>32</v>
      </c>
      <c r="C129" s="6">
        <v>43704</v>
      </c>
      <c r="D129" s="6">
        <v>43796</v>
      </c>
      <c r="E129" s="6">
        <v>43794</v>
      </c>
      <c r="F129">
        <v>4</v>
      </c>
      <c r="G129">
        <v>3</v>
      </c>
    </row>
    <row r="130" spans="1:7" x14ac:dyDescent="0.3">
      <c r="A130">
        <v>129</v>
      </c>
      <c r="B130">
        <v>2</v>
      </c>
      <c r="C130" s="6">
        <v>43743</v>
      </c>
      <c r="D130" s="6">
        <v>43835</v>
      </c>
      <c r="E130" s="6">
        <v>43833</v>
      </c>
      <c r="F130">
        <v>9.6999999999999993</v>
      </c>
      <c r="G130">
        <v>1</v>
      </c>
    </row>
    <row r="131" spans="1:7" x14ac:dyDescent="0.3">
      <c r="A131">
        <v>130</v>
      </c>
      <c r="B131">
        <v>34</v>
      </c>
      <c r="C131" s="6">
        <v>43772</v>
      </c>
      <c r="D131" s="6">
        <v>43864</v>
      </c>
      <c r="E131" s="6">
        <v>43862</v>
      </c>
      <c r="F131">
        <v>8.3000000000000007</v>
      </c>
      <c r="G131">
        <v>2</v>
      </c>
    </row>
    <row r="132" spans="1:7" x14ac:dyDescent="0.3">
      <c r="A132">
        <v>131</v>
      </c>
      <c r="B132">
        <v>3</v>
      </c>
      <c r="C132" s="6">
        <v>43796</v>
      </c>
      <c r="D132" s="6">
        <v>43888</v>
      </c>
      <c r="E132" s="6">
        <v>43886</v>
      </c>
      <c r="F132">
        <v>0</v>
      </c>
      <c r="G132">
        <v>1</v>
      </c>
    </row>
    <row r="133" spans="1:7" x14ac:dyDescent="0.3">
      <c r="A133">
        <v>132</v>
      </c>
      <c r="B133">
        <v>40</v>
      </c>
      <c r="C133" s="6">
        <v>43626</v>
      </c>
      <c r="D133" s="6">
        <v>43718</v>
      </c>
      <c r="E133" s="6">
        <v>43746</v>
      </c>
      <c r="F133">
        <v>10.3</v>
      </c>
      <c r="G133">
        <v>2</v>
      </c>
    </row>
    <row r="134" spans="1:7" x14ac:dyDescent="0.3">
      <c r="A134">
        <v>133</v>
      </c>
      <c r="B134">
        <v>38</v>
      </c>
      <c r="C134" s="6">
        <v>43526</v>
      </c>
      <c r="D134" s="6">
        <v>43618</v>
      </c>
      <c r="E134" s="6">
        <v>43616</v>
      </c>
      <c r="F134">
        <v>8.6999999999999993</v>
      </c>
      <c r="G134">
        <v>2</v>
      </c>
    </row>
    <row r="135" spans="1:7" x14ac:dyDescent="0.3">
      <c r="A135">
        <v>134</v>
      </c>
      <c r="B135">
        <v>10</v>
      </c>
      <c r="C135" s="6">
        <v>43471</v>
      </c>
      <c r="D135" s="6">
        <v>43561</v>
      </c>
      <c r="E135" s="6">
        <v>43561</v>
      </c>
      <c r="F135">
        <v>4</v>
      </c>
      <c r="G135">
        <v>3</v>
      </c>
    </row>
    <row r="136" spans="1:7" x14ac:dyDescent="0.3">
      <c r="A136">
        <v>135</v>
      </c>
      <c r="B136">
        <v>20</v>
      </c>
      <c r="C136" s="6">
        <v>43726</v>
      </c>
      <c r="D136" s="6">
        <v>43817</v>
      </c>
      <c r="E136" s="6">
        <v>43816</v>
      </c>
      <c r="F136">
        <v>8.9</v>
      </c>
      <c r="G136">
        <v>1</v>
      </c>
    </row>
    <row r="137" spans="1:7" x14ac:dyDescent="0.3">
      <c r="A137">
        <v>136</v>
      </c>
      <c r="B137">
        <v>23</v>
      </c>
      <c r="C137" s="6">
        <v>43575</v>
      </c>
      <c r="D137" s="6">
        <v>43666</v>
      </c>
      <c r="E137" s="6">
        <v>43665</v>
      </c>
      <c r="F137">
        <v>1.2</v>
      </c>
      <c r="G137">
        <v>1</v>
      </c>
    </row>
    <row r="138" spans="1:7" x14ac:dyDescent="0.3">
      <c r="A138">
        <v>137</v>
      </c>
      <c r="B138">
        <v>12</v>
      </c>
      <c r="C138" s="6">
        <v>43792</v>
      </c>
      <c r="D138" s="6">
        <v>43884</v>
      </c>
      <c r="E138" s="6">
        <v>43882</v>
      </c>
      <c r="F138">
        <v>0.2</v>
      </c>
      <c r="G138">
        <v>2</v>
      </c>
    </row>
    <row r="139" spans="1:7" x14ac:dyDescent="0.3">
      <c r="A139">
        <v>138</v>
      </c>
      <c r="B139">
        <v>35</v>
      </c>
      <c r="C139" s="6">
        <v>43690</v>
      </c>
      <c r="D139" s="6">
        <v>43782</v>
      </c>
      <c r="E139" s="6">
        <v>43780</v>
      </c>
      <c r="F139">
        <v>3.6</v>
      </c>
      <c r="G139">
        <v>3</v>
      </c>
    </row>
    <row r="140" spans="1:7" x14ac:dyDescent="0.3">
      <c r="A140">
        <v>139</v>
      </c>
      <c r="B140">
        <v>29</v>
      </c>
      <c r="C140" s="6">
        <v>43607</v>
      </c>
      <c r="D140" s="6">
        <v>43699</v>
      </c>
      <c r="E140" s="6">
        <v>43697</v>
      </c>
      <c r="F140">
        <v>10.9</v>
      </c>
      <c r="G140">
        <v>1</v>
      </c>
    </row>
    <row r="141" spans="1:7" x14ac:dyDescent="0.3">
      <c r="A141">
        <v>140</v>
      </c>
      <c r="B141">
        <v>22</v>
      </c>
      <c r="C141" s="6">
        <v>43501</v>
      </c>
      <c r="D141" s="6">
        <v>43590</v>
      </c>
      <c r="E141" s="6">
        <v>43591</v>
      </c>
      <c r="F141">
        <v>7</v>
      </c>
      <c r="G141">
        <v>2</v>
      </c>
    </row>
    <row r="142" spans="1:7" x14ac:dyDescent="0.3">
      <c r="A142">
        <v>141</v>
      </c>
      <c r="B142">
        <v>17</v>
      </c>
      <c r="C142" s="6">
        <v>43521</v>
      </c>
      <c r="D142" s="6">
        <v>43610</v>
      </c>
      <c r="E142" s="6">
        <v>43611</v>
      </c>
      <c r="F142">
        <v>9.6999999999999993</v>
      </c>
      <c r="G142">
        <v>3</v>
      </c>
    </row>
    <row r="143" spans="1:7" x14ac:dyDescent="0.3">
      <c r="A143">
        <v>142</v>
      </c>
      <c r="B143">
        <v>3</v>
      </c>
      <c r="C143" s="6">
        <v>43775</v>
      </c>
      <c r="D143" s="6">
        <v>43867</v>
      </c>
      <c r="E143" s="6">
        <v>43865</v>
      </c>
      <c r="F143">
        <v>3.7</v>
      </c>
      <c r="G143">
        <v>3</v>
      </c>
    </row>
    <row r="144" spans="1:7" x14ac:dyDescent="0.3">
      <c r="A144">
        <v>143</v>
      </c>
      <c r="B144">
        <v>38</v>
      </c>
      <c r="C144" s="6">
        <v>43504</v>
      </c>
      <c r="D144" s="6">
        <v>43593</v>
      </c>
      <c r="E144" s="6">
        <v>43594</v>
      </c>
      <c r="F144">
        <v>7.2</v>
      </c>
      <c r="G144">
        <v>1</v>
      </c>
    </row>
    <row r="145" spans="1:7" x14ac:dyDescent="0.3">
      <c r="A145">
        <v>144</v>
      </c>
      <c r="B145">
        <v>18</v>
      </c>
      <c r="C145" s="6">
        <v>43539</v>
      </c>
      <c r="D145" s="6">
        <v>43631</v>
      </c>
      <c r="E145" s="6">
        <v>43629</v>
      </c>
      <c r="F145">
        <v>1</v>
      </c>
      <c r="G145">
        <v>2</v>
      </c>
    </row>
    <row r="146" spans="1:7" x14ac:dyDescent="0.3">
      <c r="A146">
        <v>145</v>
      </c>
      <c r="B146">
        <v>24</v>
      </c>
      <c r="C146" s="6">
        <v>43564</v>
      </c>
      <c r="D146" s="6">
        <v>43655</v>
      </c>
      <c r="E146" s="6">
        <v>43654</v>
      </c>
      <c r="F146">
        <v>5.4</v>
      </c>
      <c r="G146">
        <v>3</v>
      </c>
    </row>
    <row r="147" spans="1:7" x14ac:dyDescent="0.3">
      <c r="A147">
        <v>146</v>
      </c>
      <c r="B147">
        <v>32</v>
      </c>
      <c r="C147" s="6">
        <v>43725</v>
      </c>
      <c r="D147" s="6">
        <v>43816</v>
      </c>
      <c r="E147" s="6">
        <v>43815</v>
      </c>
      <c r="F147">
        <v>6</v>
      </c>
      <c r="G147">
        <v>2</v>
      </c>
    </row>
    <row r="148" spans="1:7" x14ac:dyDescent="0.3">
      <c r="A148">
        <v>147</v>
      </c>
      <c r="B148">
        <v>32</v>
      </c>
      <c r="C148" s="6">
        <v>43605</v>
      </c>
      <c r="D148" s="6">
        <v>43697</v>
      </c>
      <c r="E148" s="6">
        <v>43695</v>
      </c>
      <c r="F148">
        <v>7.9</v>
      </c>
      <c r="G148">
        <v>2</v>
      </c>
    </row>
    <row r="149" spans="1:7" x14ac:dyDescent="0.3">
      <c r="A149">
        <v>148</v>
      </c>
      <c r="B149">
        <v>25</v>
      </c>
      <c r="C149" s="6">
        <v>43674</v>
      </c>
      <c r="D149" s="6">
        <v>43766</v>
      </c>
      <c r="E149" s="6">
        <v>43764</v>
      </c>
      <c r="F149">
        <v>6.1</v>
      </c>
      <c r="G149">
        <v>1</v>
      </c>
    </row>
    <row r="150" spans="1:7" x14ac:dyDescent="0.3">
      <c r="A150">
        <v>149</v>
      </c>
      <c r="B150">
        <v>33</v>
      </c>
      <c r="C150" s="6">
        <v>43636</v>
      </c>
      <c r="D150" s="6">
        <v>43728</v>
      </c>
      <c r="E150" s="6">
        <v>43726</v>
      </c>
      <c r="F150">
        <v>4.7</v>
      </c>
      <c r="G150">
        <v>1</v>
      </c>
    </row>
    <row r="151" spans="1:7" x14ac:dyDescent="0.3">
      <c r="A151">
        <v>150</v>
      </c>
      <c r="B151">
        <v>38</v>
      </c>
      <c r="C151" s="6">
        <v>43774</v>
      </c>
      <c r="D151" s="6">
        <v>43866</v>
      </c>
      <c r="E151" s="6">
        <v>43864</v>
      </c>
      <c r="F151">
        <v>7.8</v>
      </c>
      <c r="G151">
        <v>3</v>
      </c>
    </row>
    <row r="152" spans="1:7" x14ac:dyDescent="0.3">
      <c r="A152">
        <v>151</v>
      </c>
      <c r="B152">
        <v>35</v>
      </c>
      <c r="C152" s="6">
        <v>43795</v>
      </c>
      <c r="D152" s="6">
        <v>43887</v>
      </c>
      <c r="E152" s="6">
        <v>43885</v>
      </c>
      <c r="F152">
        <v>9</v>
      </c>
      <c r="G152">
        <v>3</v>
      </c>
    </row>
    <row r="153" spans="1:7" x14ac:dyDescent="0.3">
      <c r="A153">
        <v>152</v>
      </c>
      <c r="B153">
        <v>37</v>
      </c>
      <c r="C153" s="6">
        <v>43712</v>
      </c>
      <c r="D153" s="6">
        <v>43803</v>
      </c>
      <c r="E153" s="6">
        <v>43802</v>
      </c>
      <c r="F153">
        <v>8.6999999999999993</v>
      </c>
      <c r="G153">
        <v>2</v>
      </c>
    </row>
    <row r="154" spans="1:7" x14ac:dyDescent="0.3">
      <c r="A154">
        <v>153</v>
      </c>
      <c r="B154">
        <v>39</v>
      </c>
      <c r="C154" s="6">
        <v>43751</v>
      </c>
      <c r="D154" s="6">
        <v>43843</v>
      </c>
      <c r="E154" s="6">
        <v>43841</v>
      </c>
      <c r="F154">
        <v>3.3</v>
      </c>
      <c r="G154">
        <v>1</v>
      </c>
    </row>
    <row r="155" spans="1:7" x14ac:dyDescent="0.3">
      <c r="A155">
        <v>154</v>
      </c>
      <c r="B155">
        <v>6</v>
      </c>
      <c r="C155" s="6">
        <v>43503</v>
      </c>
      <c r="D155" s="6">
        <v>43592</v>
      </c>
      <c r="E155" s="6">
        <v>43593</v>
      </c>
      <c r="F155">
        <v>0</v>
      </c>
      <c r="G155">
        <v>1</v>
      </c>
    </row>
    <row r="156" spans="1:7" x14ac:dyDescent="0.3">
      <c r="A156">
        <v>155</v>
      </c>
      <c r="B156">
        <v>32</v>
      </c>
      <c r="C156" s="6">
        <v>43518</v>
      </c>
      <c r="D156" s="6">
        <v>43607</v>
      </c>
      <c r="E156" s="6">
        <v>43608</v>
      </c>
      <c r="F156">
        <v>3.7</v>
      </c>
      <c r="G156">
        <v>2</v>
      </c>
    </row>
    <row r="157" spans="1:7" x14ac:dyDescent="0.3">
      <c r="A157">
        <v>156</v>
      </c>
      <c r="B157">
        <v>11</v>
      </c>
      <c r="C157" s="6">
        <v>43725</v>
      </c>
      <c r="D157" s="6">
        <v>43816</v>
      </c>
      <c r="E157" s="6">
        <v>43815</v>
      </c>
      <c r="F157">
        <v>9.1999999999999993</v>
      </c>
      <c r="G157">
        <v>3</v>
      </c>
    </row>
    <row r="158" spans="1:7" x14ac:dyDescent="0.3">
      <c r="A158">
        <v>157</v>
      </c>
      <c r="B158">
        <v>19</v>
      </c>
      <c r="C158" s="6">
        <v>43578</v>
      </c>
      <c r="D158" s="6">
        <v>43669</v>
      </c>
      <c r="E158" s="6">
        <v>43668</v>
      </c>
      <c r="F158">
        <v>8</v>
      </c>
      <c r="G158">
        <v>3</v>
      </c>
    </row>
    <row r="159" spans="1:7" x14ac:dyDescent="0.3">
      <c r="A159">
        <v>158</v>
      </c>
      <c r="B159">
        <v>16</v>
      </c>
      <c r="C159" s="6">
        <v>43792</v>
      </c>
      <c r="D159" s="6">
        <v>43884</v>
      </c>
      <c r="E159" s="6">
        <v>43882</v>
      </c>
      <c r="F159">
        <v>7.8</v>
      </c>
      <c r="G159">
        <v>1</v>
      </c>
    </row>
    <row r="160" spans="1:7" x14ac:dyDescent="0.3">
      <c r="A160">
        <v>159</v>
      </c>
      <c r="B160">
        <v>4</v>
      </c>
      <c r="C160" s="6">
        <v>43773</v>
      </c>
      <c r="D160" s="6">
        <v>43865</v>
      </c>
      <c r="E160" s="6">
        <v>43863</v>
      </c>
      <c r="F160">
        <v>7.3</v>
      </c>
      <c r="G160">
        <v>2</v>
      </c>
    </row>
    <row r="161" spans="1:7" x14ac:dyDescent="0.3">
      <c r="A161">
        <v>160</v>
      </c>
      <c r="B161">
        <v>11</v>
      </c>
      <c r="C161" s="6">
        <v>43827</v>
      </c>
      <c r="D161" s="6">
        <v>43918</v>
      </c>
      <c r="E161" s="6">
        <v>43917</v>
      </c>
      <c r="F161">
        <v>4.8</v>
      </c>
      <c r="G161">
        <v>1</v>
      </c>
    </row>
    <row r="162" spans="1:7" x14ac:dyDescent="0.3">
      <c r="A162">
        <v>161</v>
      </c>
      <c r="B162">
        <v>26</v>
      </c>
      <c r="C162" s="6">
        <v>43749</v>
      </c>
      <c r="D162" s="6">
        <v>43841</v>
      </c>
      <c r="E162" s="6">
        <v>43839</v>
      </c>
      <c r="F162">
        <v>0.1</v>
      </c>
      <c r="G162">
        <v>1</v>
      </c>
    </row>
    <row r="163" spans="1:7" x14ac:dyDescent="0.3">
      <c r="A163">
        <v>162</v>
      </c>
      <c r="B163">
        <v>21</v>
      </c>
      <c r="C163" s="6">
        <v>43826</v>
      </c>
      <c r="D163" s="6">
        <v>43917</v>
      </c>
      <c r="E163" s="6">
        <v>43916</v>
      </c>
      <c r="F163">
        <v>5.2</v>
      </c>
      <c r="G163">
        <v>1</v>
      </c>
    </row>
    <row r="164" spans="1:7" x14ac:dyDescent="0.3">
      <c r="A164">
        <v>163</v>
      </c>
      <c r="B164">
        <v>30</v>
      </c>
      <c r="C164" s="6">
        <v>43583</v>
      </c>
      <c r="D164" s="6">
        <v>43674</v>
      </c>
      <c r="E164" s="6">
        <v>43673</v>
      </c>
      <c r="F164">
        <v>5.2</v>
      </c>
      <c r="G164">
        <v>1</v>
      </c>
    </row>
    <row r="165" spans="1:7" x14ac:dyDescent="0.3">
      <c r="A165">
        <v>164</v>
      </c>
      <c r="B165">
        <v>20</v>
      </c>
      <c r="C165" s="6">
        <v>43629</v>
      </c>
      <c r="D165" s="6">
        <v>43721</v>
      </c>
      <c r="E165" s="6">
        <v>43719</v>
      </c>
      <c r="F165">
        <v>6.8</v>
      </c>
      <c r="G165">
        <v>2</v>
      </c>
    </row>
    <row r="166" spans="1:7" x14ac:dyDescent="0.3">
      <c r="A166">
        <v>165</v>
      </c>
      <c r="B166">
        <v>14</v>
      </c>
      <c r="C166" s="6">
        <v>43795</v>
      </c>
      <c r="D166" s="6">
        <v>43887</v>
      </c>
      <c r="E166" s="6">
        <v>43885</v>
      </c>
      <c r="F166">
        <v>1.8</v>
      </c>
      <c r="G166">
        <v>3</v>
      </c>
    </row>
    <row r="167" spans="1:7" x14ac:dyDescent="0.3">
      <c r="A167">
        <v>166</v>
      </c>
      <c r="B167">
        <v>2</v>
      </c>
      <c r="C167" s="6">
        <v>43535</v>
      </c>
      <c r="D167" s="6">
        <v>43627</v>
      </c>
      <c r="E167" s="6">
        <v>43625</v>
      </c>
      <c r="F167">
        <v>4.3</v>
      </c>
      <c r="G167">
        <v>3</v>
      </c>
    </row>
    <row r="168" spans="1:7" x14ac:dyDescent="0.3">
      <c r="A168">
        <v>167</v>
      </c>
      <c r="B168">
        <v>15</v>
      </c>
      <c r="C168" s="6">
        <v>43755</v>
      </c>
      <c r="D168" s="6">
        <v>43847</v>
      </c>
      <c r="E168" s="6">
        <v>43845</v>
      </c>
      <c r="F168">
        <v>4.5</v>
      </c>
      <c r="G168">
        <v>2</v>
      </c>
    </row>
    <row r="169" spans="1:7" x14ac:dyDescent="0.3">
      <c r="A169">
        <v>168</v>
      </c>
      <c r="B169">
        <v>8</v>
      </c>
      <c r="C169" s="6">
        <v>43609</v>
      </c>
      <c r="D169" s="6">
        <v>43701</v>
      </c>
      <c r="E169" s="6">
        <v>43699</v>
      </c>
      <c r="F169">
        <v>1.4</v>
      </c>
      <c r="G169">
        <v>2</v>
      </c>
    </row>
    <row r="170" spans="1:7" x14ac:dyDescent="0.3">
      <c r="A170">
        <v>169</v>
      </c>
      <c r="B170">
        <v>3</v>
      </c>
      <c r="C170" s="6">
        <v>43570</v>
      </c>
      <c r="D170" s="6">
        <v>43661</v>
      </c>
      <c r="E170" s="6">
        <v>43660</v>
      </c>
      <c r="F170">
        <v>5.4</v>
      </c>
      <c r="G170">
        <v>2</v>
      </c>
    </row>
    <row r="171" spans="1:7" x14ac:dyDescent="0.3">
      <c r="A171">
        <v>170</v>
      </c>
      <c r="B171">
        <v>37</v>
      </c>
      <c r="C171" s="6">
        <v>43620</v>
      </c>
      <c r="D171" s="6">
        <v>43712</v>
      </c>
      <c r="E171" s="6">
        <v>43710</v>
      </c>
      <c r="F171">
        <v>4</v>
      </c>
      <c r="G171">
        <v>2</v>
      </c>
    </row>
    <row r="172" spans="1:7" x14ac:dyDescent="0.3">
      <c r="A172">
        <v>171</v>
      </c>
      <c r="B172">
        <v>33</v>
      </c>
      <c r="C172" s="6">
        <v>43622</v>
      </c>
      <c r="D172" s="6">
        <v>43714</v>
      </c>
      <c r="E172" s="6">
        <v>43712</v>
      </c>
      <c r="F172">
        <v>4.2</v>
      </c>
      <c r="G172">
        <v>2</v>
      </c>
    </row>
    <row r="173" spans="1:7" x14ac:dyDescent="0.3">
      <c r="A173">
        <v>172</v>
      </c>
      <c r="B173">
        <v>19</v>
      </c>
      <c r="C173" s="6">
        <v>43565</v>
      </c>
      <c r="D173" s="6">
        <v>43656</v>
      </c>
      <c r="E173" s="6">
        <v>43655</v>
      </c>
      <c r="F173">
        <v>4.4000000000000004</v>
      </c>
      <c r="G173">
        <v>1</v>
      </c>
    </row>
    <row r="174" spans="1:7" x14ac:dyDescent="0.3">
      <c r="A174">
        <v>173</v>
      </c>
      <c r="B174">
        <v>13</v>
      </c>
      <c r="C174" s="6">
        <v>43756</v>
      </c>
      <c r="D174" s="6">
        <v>43848</v>
      </c>
      <c r="E174" s="6">
        <v>43846</v>
      </c>
      <c r="F174">
        <v>4</v>
      </c>
      <c r="G174">
        <v>1</v>
      </c>
    </row>
    <row r="175" spans="1:7" x14ac:dyDescent="0.3">
      <c r="A175">
        <v>174</v>
      </c>
      <c r="B175">
        <v>12</v>
      </c>
      <c r="C175" s="6">
        <v>43539</v>
      </c>
      <c r="D175" s="6">
        <v>43631</v>
      </c>
      <c r="E175" s="6">
        <v>43629</v>
      </c>
      <c r="F175">
        <v>7</v>
      </c>
      <c r="G175">
        <v>3</v>
      </c>
    </row>
    <row r="176" spans="1:7" x14ac:dyDescent="0.3">
      <c r="A176">
        <v>175</v>
      </c>
      <c r="B176">
        <v>8</v>
      </c>
      <c r="C176" s="6">
        <v>43537</v>
      </c>
      <c r="D176" s="6">
        <v>43629</v>
      </c>
      <c r="E176" s="6">
        <v>43627</v>
      </c>
      <c r="F176">
        <v>6.6</v>
      </c>
      <c r="G176">
        <v>1</v>
      </c>
    </row>
    <row r="177" spans="1:7" x14ac:dyDescent="0.3">
      <c r="A177">
        <v>176</v>
      </c>
      <c r="B177">
        <v>32</v>
      </c>
      <c r="C177" s="6">
        <v>43550</v>
      </c>
      <c r="D177" s="6">
        <v>43642</v>
      </c>
      <c r="E177" s="6">
        <v>43640</v>
      </c>
      <c r="F177">
        <v>6.6</v>
      </c>
      <c r="G177">
        <v>3</v>
      </c>
    </row>
    <row r="178" spans="1:7" x14ac:dyDescent="0.3">
      <c r="A178">
        <v>177</v>
      </c>
      <c r="B178">
        <v>25</v>
      </c>
      <c r="C178" s="6">
        <v>43825</v>
      </c>
      <c r="D178" s="6">
        <v>43916</v>
      </c>
      <c r="E178" s="6">
        <v>43915</v>
      </c>
      <c r="F178">
        <v>8.6</v>
      </c>
      <c r="G178">
        <v>2</v>
      </c>
    </row>
    <row r="179" spans="1:7" x14ac:dyDescent="0.3">
      <c r="A179">
        <v>178</v>
      </c>
      <c r="B179">
        <v>29</v>
      </c>
      <c r="C179" s="6">
        <v>43521</v>
      </c>
      <c r="D179" s="6">
        <v>43610</v>
      </c>
      <c r="E179" s="6">
        <v>43611</v>
      </c>
      <c r="F179">
        <v>3</v>
      </c>
      <c r="G179">
        <v>1</v>
      </c>
    </row>
    <row r="180" spans="1:7" x14ac:dyDescent="0.3">
      <c r="A180">
        <v>179</v>
      </c>
      <c r="B180">
        <v>7</v>
      </c>
      <c r="C180" s="6">
        <v>43748</v>
      </c>
      <c r="D180" s="6">
        <v>43840</v>
      </c>
      <c r="E180" s="6">
        <v>43838</v>
      </c>
      <c r="F180">
        <v>1.4</v>
      </c>
      <c r="G180">
        <v>2</v>
      </c>
    </row>
    <row r="181" spans="1:7" x14ac:dyDescent="0.3">
      <c r="A181">
        <v>180</v>
      </c>
      <c r="B181">
        <v>2</v>
      </c>
      <c r="C181" s="6">
        <v>43581</v>
      </c>
      <c r="D181" s="6">
        <v>43672</v>
      </c>
      <c r="E181" s="6">
        <v>43671</v>
      </c>
      <c r="F181">
        <v>3.3</v>
      </c>
      <c r="G181">
        <v>2</v>
      </c>
    </row>
    <row r="182" spans="1:7" x14ac:dyDescent="0.3">
      <c r="A182">
        <v>181</v>
      </c>
      <c r="B182">
        <v>20</v>
      </c>
      <c r="C182" s="6">
        <v>43661</v>
      </c>
      <c r="D182" s="6">
        <v>43753</v>
      </c>
      <c r="E182" s="6">
        <v>43751</v>
      </c>
      <c r="F182">
        <v>8.8000000000000007</v>
      </c>
      <c r="G182">
        <v>3</v>
      </c>
    </row>
    <row r="183" spans="1:7" x14ac:dyDescent="0.3">
      <c r="A183">
        <v>182</v>
      </c>
      <c r="B183">
        <v>37</v>
      </c>
      <c r="C183" s="6">
        <v>43629</v>
      </c>
      <c r="D183" s="6">
        <v>43721</v>
      </c>
      <c r="E183" s="6">
        <v>43719</v>
      </c>
      <c r="F183">
        <v>0.6</v>
      </c>
      <c r="G183">
        <v>1</v>
      </c>
    </row>
    <row r="184" spans="1:7" x14ac:dyDescent="0.3">
      <c r="A184">
        <v>183</v>
      </c>
      <c r="B184">
        <v>36</v>
      </c>
      <c r="C184" s="6">
        <v>43666</v>
      </c>
      <c r="D184" s="6">
        <v>43758</v>
      </c>
      <c r="E184" s="6">
        <v>43756</v>
      </c>
      <c r="F184">
        <v>10.199999999999999</v>
      </c>
      <c r="G184">
        <v>1</v>
      </c>
    </row>
    <row r="185" spans="1:7" x14ac:dyDescent="0.3">
      <c r="A185">
        <v>184</v>
      </c>
      <c r="B185">
        <v>20</v>
      </c>
      <c r="C185" s="6">
        <v>43631</v>
      </c>
      <c r="D185" s="6">
        <v>43723</v>
      </c>
      <c r="E185" s="6">
        <v>43721</v>
      </c>
      <c r="F185">
        <v>6.9</v>
      </c>
      <c r="G185">
        <v>1</v>
      </c>
    </row>
    <row r="186" spans="1:7" x14ac:dyDescent="0.3">
      <c r="A186">
        <v>185</v>
      </c>
      <c r="B186">
        <v>32</v>
      </c>
      <c r="C186" s="6">
        <v>43541</v>
      </c>
      <c r="D186" s="6">
        <v>43633</v>
      </c>
      <c r="E186" s="6">
        <v>43631</v>
      </c>
      <c r="F186">
        <v>6.7</v>
      </c>
      <c r="G186">
        <v>3</v>
      </c>
    </row>
    <row r="187" spans="1:7" x14ac:dyDescent="0.3">
      <c r="A187">
        <v>186</v>
      </c>
      <c r="B187">
        <v>20</v>
      </c>
      <c r="C187" s="6">
        <v>43643</v>
      </c>
      <c r="D187" s="6">
        <v>43735</v>
      </c>
      <c r="E187" s="6">
        <v>43733</v>
      </c>
      <c r="F187">
        <v>5.0999999999999996</v>
      </c>
      <c r="G187">
        <v>2</v>
      </c>
    </row>
    <row r="188" spans="1:7" x14ac:dyDescent="0.3">
      <c r="A188">
        <v>187</v>
      </c>
      <c r="B188">
        <v>16</v>
      </c>
      <c r="C188" s="6">
        <v>43814</v>
      </c>
      <c r="D188" s="6">
        <v>43905</v>
      </c>
      <c r="E188" s="6">
        <v>43904</v>
      </c>
      <c r="F188">
        <v>2.2999999999999998</v>
      </c>
      <c r="G188">
        <v>2</v>
      </c>
    </row>
    <row r="189" spans="1:7" x14ac:dyDescent="0.3">
      <c r="A189">
        <v>188</v>
      </c>
      <c r="B189">
        <v>2</v>
      </c>
      <c r="C189" s="6">
        <v>43682</v>
      </c>
      <c r="D189" s="6">
        <v>43774</v>
      </c>
      <c r="E189" s="6">
        <v>43772</v>
      </c>
      <c r="F189">
        <v>4.5</v>
      </c>
      <c r="G189">
        <v>2</v>
      </c>
    </row>
    <row r="190" spans="1:7" x14ac:dyDescent="0.3">
      <c r="A190">
        <v>189</v>
      </c>
      <c r="B190">
        <v>31</v>
      </c>
      <c r="C190" s="6">
        <v>43745</v>
      </c>
      <c r="D190" s="6">
        <v>43837</v>
      </c>
      <c r="E190" s="6">
        <v>43835</v>
      </c>
      <c r="F190">
        <v>7.3</v>
      </c>
      <c r="G190">
        <v>2</v>
      </c>
    </row>
    <row r="191" spans="1:7" x14ac:dyDescent="0.3">
      <c r="A191">
        <v>190</v>
      </c>
      <c r="B191">
        <v>32</v>
      </c>
      <c r="C191" s="6">
        <v>43622</v>
      </c>
      <c r="D191" s="6">
        <v>43714</v>
      </c>
      <c r="E191" s="6">
        <v>43712</v>
      </c>
      <c r="F191">
        <v>5.0999999999999996</v>
      </c>
      <c r="G191">
        <v>3</v>
      </c>
    </row>
    <row r="192" spans="1:7" x14ac:dyDescent="0.3">
      <c r="A192">
        <v>191</v>
      </c>
      <c r="B192">
        <v>3</v>
      </c>
      <c r="C192" s="6">
        <v>43490</v>
      </c>
      <c r="D192" s="6">
        <v>43580</v>
      </c>
      <c r="E192" s="6">
        <v>43580</v>
      </c>
      <c r="F192">
        <v>3.5</v>
      </c>
      <c r="G192">
        <v>3</v>
      </c>
    </row>
    <row r="193" spans="1:7" x14ac:dyDescent="0.3">
      <c r="A193">
        <v>192</v>
      </c>
      <c r="B193">
        <v>29</v>
      </c>
      <c r="C193" s="6">
        <v>43757</v>
      </c>
      <c r="D193" s="6">
        <v>43849</v>
      </c>
      <c r="E193" s="6">
        <v>43847</v>
      </c>
      <c r="F193">
        <v>10.7</v>
      </c>
      <c r="G193">
        <v>1</v>
      </c>
    </row>
    <row r="194" spans="1:7" x14ac:dyDescent="0.3">
      <c r="A194">
        <v>193</v>
      </c>
      <c r="B194">
        <v>10</v>
      </c>
      <c r="C194" s="6">
        <v>43732</v>
      </c>
      <c r="D194" s="6">
        <v>43823</v>
      </c>
      <c r="E194" s="6">
        <v>43822</v>
      </c>
      <c r="F194">
        <v>5</v>
      </c>
      <c r="G194">
        <v>1</v>
      </c>
    </row>
    <row r="195" spans="1:7" x14ac:dyDescent="0.3">
      <c r="A195">
        <v>194</v>
      </c>
      <c r="B195">
        <v>4</v>
      </c>
      <c r="C195" s="6">
        <v>43697</v>
      </c>
      <c r="D195" s="6">
        <v>43789</v>
      </c>
      <c r="E195" s="6">
        <v>43787</v>
      </c>
      <c r="F195">
        <v>7.5</v>
      </c>
      <c r="G195">
        <v>2</v>
      </c>
    </row>
    <row r="196" spans="1:7" x14ac:dyDescent="0.3">
      <c r="A196">
        <v>195</v>
      </c>
      <c r="B196">
        <v>17</v>
      </c>
      <c r="C196" s="6">
        <v>43484</v>
      </c>
      <c r="D196" s="6">
        <v>43574</v>
      </c>
      <c r="E196" s="6">
        <v>43604</v>
      </c>
      <c r="F196">
        <v>9.8000000000000007</v>
      </c>
      <c r="G196">
        <v>1</v>
      </c>
    </row>
    <row r="197" spans="1:7" x14ac:dyDescent="0.3">
      <c r="A197">
        <v>196</v>
      </c>
      <c r="B197">
        <v>26</v>
      </c>
      <c r="C197" s="6">
        <v>43626</v>
      </c>
      <c r="D197" s="6">
        <v>43718</v>
      </c>
      <c r="E197" s="6">
        <v>43716</v>
      </c>
      <c r="F197">
        <v>5</v>
      </c>
      <c r="G197">
        <v>2</v>
      </c>
    </row>
    <row r="198" spans="1:7" x14ac:dyDescent="0.3">
      <c r="A198">
        <v>197</v>
      </c>
      <c r="B198">
        <v>20</v>
      </c>
      <c r="C198" s="6">
        <v>43548</v>
      </c>
      <c r="D198" s="6">
        <v>43640</v>
      </c>
      <c r="E198" s="6">
        <v>43638</v>
      </c>
      <c r="F198">
        <v>1</v>
      </c>
      <c r="G198">
        <v>2</v>
      </c>
    </row>
    <row r="199" spans="1:7" x14ac:dyDescent="0.3">
      <c r="A199">
        <v>198</v>
      </c>
      <c r="B199">
        <v>10</v>
      </c>
      <c r="C199" s="6">
        <v>43629</v>
      </c>
      <c r="D199" s="6">
        <v>43721</v>
      </c>
      <c r="E199" s="6">
        <v>43719</v>
      </c>
      <c r="F199">
        <v>8.8000000000000007</v>
      </c>
      <c r="G199">
        <v>1</v>
      </c>
    </row>
    <row r="200" spans="1:7" x14ac:dyDescent="0.3">
      <c r="A200">
        <v>199</v>
      </c>
      <c r="B200">
        <v>36</v>
      </c>
      <c r="C200" s="6">
        <v>43695</v>
      </c>
      <c r="D200" s="6">
        <v>43787</v>
      </c>
      <c r="E200" s="6">
        <v>43785</v>
      </c>
      <c r="F200">
        <v>0.3</v>
      </c>
      <c r="G200">
        <v>3</v>
      </c>
    </row>
    <row r="201" spans="1:7" x14ac:dyDescent="0.3">
      <c r="A201">
        <v>200</v>
      </c>
      <c r="B201">
        <v>16</v>
      </c>
      <c r="C201" s="6">
        <v>43660</v>
      </c>
      <c r="D201" s="6">
        <v>43752</v>
      </c>
      <c r="E201" s="6">
        <v>43750</v>
      </c>
      <c r="F201">
        <v>0.9</v>
      </c>
      <c r="G201">
        <v>3</v>
      </c>
    </row>
    <row r="202" spans="1:7" x14ac:dyDescent="0.3">
      <c r="A202">
        <v>201</v>
      </c>
      <c r="B202">
        <v>40</v>
      </c>
      <c r="C202" s="6">
        <v>43532</v>
      </c>
      <c r="D202" s="6">
        <v>43624</v>
      </c>
      <c r="E202" s="6">
        <v>43622</v>
      </c>
      <c r="F202">
        <v>8.3000000000000007</v>
      </c>
      <c r="G202">
        <v>1</v>
      </c>
    </row>
    <row r="203" spans="1:7" x14ac:dyDescent="0.3">
      <c r="A203">
        <v>202</v>
      </c>
      <c r="B203">
        <v>21</v>
      </c>
      <c r="C203" s="6">
        <v>43808</v>
      </c>
      <c r="D203" s="6">
        <v>43899</v>
      </c>
      <c r="E203" s="6">
        <v>43898</v>
      </c>
      <c r="F203">
        <v>9</v>
      </c>
      <c r="G203">
        <v>2</v>
      </c>
    </row>
    <row r="204" spans="1:7" x14ac:dyDescent="0.3">
      <c r="A204">
        <v>203</v>
      </c>
      <c r="B204">
        <v>17</v>
      </c>
      <c r="C204" s="6">
        <v>43569</v>
      </c>
      <c r="D204" s="6">
        <v>43660</v>
      </c>
      <c r="E204" s="6">
        <v>43659</v>
      </c>
      <c r="F204">
        <v>9</v>
      </c>
      <c r="G204">
        <v>3</v>
      </c>
    </row>
    <row r="205" spans="1:7" x14ac:dyDescent="0.3">
      <c r="A205">
        <v>204</v>
      </c>
      <c r="B205">
        <v>39</v>
      </c>
      <c r="C205" s="6">
        <v>43728</v>
      </c>
      <c r="D205" s="6">
        <v>43819</v>
      </c>
      <c r="E205" s="6">
        <v>43818</v>
      </c>
      <c r="F205">
        <v>1.5</v>
      </c>
      <c r="G205">
        <v>1</v>
      </c>
    </row>
    <row r="206" spans="1:7" x14ac:dyDescent="0.3">
      <c r="A206">
        <v>205</v>
      </c>
      <c r="B206">
        <v>35</v>
      </c>
      <c r="C206" s="6">
        <v>43762</v>
      </c>
      <c r="D206" s="6">
        <v>43854</v>
      </c>
      <c r="E206" s="6">
        <v>43852</v>
      </c>
      <c r="F206">
        <v>7.3</v>
      </c>
      <c r="G206">
        <v>1</v>
      </c>
    </row>
    <row r="207" spans="1:7" x14ac:dyDescent="0.3">
      <c r="A207">
        <v>206</v>
      </c>
      <c r="B207">
        <v>26</v>
      </c>
      <c r="C207" s="6">
        <v>43531</v>
      </c>
      <c r="D207" s="6">
        <v>43623</v>
      </c>
      <c r="E207" s="6">
        <v>43621</v>
      </c>
      <c r="F207">
        <v>7.3</v>
      </c>
      <c r="G207">
        <v>2</v>
      </c>
    </row>
    <row r="208" spans="1:7" x14ac:dyDescent="0.3">
      <c r="A208">
        <v>207</v>
      </c>
      <c r="B208">
        <v>29</v>
      </c>
      <c r="C208" s="6">
        <v>43638</v>
      </c>
      <c r="D208" s="6">
        <v>43730</v>
      </c>
      <c r="E208" s="6">
        <v>43728</v>
      </c>
      <c r="F208">
        <v>10</v>
      </c>
      <c r="G208">
        <v>2</v>
      </c>
    </row>
    <row r="209" spans="1:7" x14ac:dyDescent="0.3">
      <c r="A209">
        <v>208</v>
      </c>
      <c r="B209">
        <v>12</v>
      </c>
      <c r="C209" s="6">
        <v>43802</v>
      </c>
      <c r="D209" s="6">
        <v>43893</v>
      </c>
      <c r="E209" s="6">
        <v>43892</v>
      </c>
      <c r="F209">
        <v>0.8</v>
      </c>
      <c r="G209">
        <v>3</v>
      </c>
    </row>
    <row r="210" spans="1:7" x14ac:dyDescent="0.3">
      <c r="A210">
        <v>209</v>
      </c>
      <c r="B210">
        <v>9</v>
      </c>
      <c r="C210" s="6">
        <v>43593</v>
      </c>
      <c r="D210" s="6">
        <v>43685</v>
      </c>
      <c r="E210" s="6">
        <v>43683</v>
      </c>
      <c r="F210">
        <v>3.9</v>
      </c>
      <c r="G210">
        <v>1</v>
      </c>
    </row>
    <row r="211" spans="1:7" x14ac:dyDescent="0.3">
      <c r="A211">
        <v>210</v>
      </c>
      <c r="B211">
        <v>34</v>
      </c>
      <c r="C211" s="6">
        <v>43746</v>
      </c>
      <c r="D211" s="6">
        <v>43838</v>
      </c>
      <c r="E211" s="6">
        <v>43836</v>
      </c>
      <c r="F211">
        <v>10.3</v>
      </c>
      <c r="G211">
        <v>2</v>
      </c>
    </row>
    <row r="212" spans="1:7" x14ac:dyDescent="0.3">
      <c r="A212">
        <v>211</v>
      </c>
      <c r="B212">
        <v>40</v>
      </c>
      <c r="C212" s="6">
        <v>43761</v>
      </c>
      <c r="D212" s="6">
        <v>43853</v>
      </c>
      <c r="E212" s="6">
        <v>43851</v>
      </c>
      <c r="F212">
        <v>3.8</v>
      </c>
      <c r="G212">
        <v>1</v>
      </c>
    </row>
    <row r="213" spans="1:7" x14ac:dyDescent="0.3">
      <c r="A213">
        <v>212</v>
      </c>
      <c r="B213">
        <v>36</v>
      </c>
      <c r="C213" s="6">
        <v>43567</v>
      </c>
      <c r="D213" s="6">
        <v>43658</v>
      </c>
      <c r="E213" s="6">
        <v>43657</v>
      </c>
      <c r="F213">
        <v>10</v>
      </c>
      <c r="G213">
        <v>1</v>
      </c>
    </row>
    <row r="214" spans="1:7" x14ac:dyDescent="0.3">
      <c r="A214">
        <v>213</v>
      </c>
      <c r="B214">
        <v>40</v>
      </c>
      <c r="C214" s="6">
        <v>43472</v>
      </c>
      <c r="D214" s="6">
        <v>43562</v>
      </c>
      <c r="E214" s="6">
        <v>43562</v>
      </c>
      <c r="F214">
        <v>0.6</v>
      </c>
      <c r="G214">
        <v>3</v>
      </c>
    </row>
    <row r="215" spans="1:7" x14ac:dyDescent="0.3">
      <c r="A215">
        <v>214</v>
      </c>
      <c r="B215">
        <v>32</v>
      </c>
      <c r="C215" s="6">
        <v>43670</v>
      </c>
      <c r="D215" s="6">
        <v>43762</v>
      </c>
      <c r="E215" s="6">
        <v>43760</v>
      </c>
      <c r="F215">
        <v>8.9</v>
      </c>
      <c r="G215">
        <v>2</v>
      </c>
    </row>
    <row r="216" spans="1:7" x14ac:dyDescent="0.3">
      <c r="A216">
        <v>215</v>
      </c>
      <c r="B216">
        <v>5</v>
      </c>
      <c r="C216" s="6">
        <v>43518</v>
      </c>
      <c r="D216" s="6">
        <v>43607</v>
      </c>
      <c r="E216" s="6">
        <v>43608</v>
      </c>
      <c r="F216">
        <v>3</v>
      </c>
      <c r="G216">
        <v>3</v>
      </c>
    </row>
    <row r="217" spans="1:7" x14ac:dyDescent="0.3">
      <c r="A217">
        <v>216</v>
      </c>
      <c r="B217">
        <v>18</v>
      </c>
      <c r="C217" s="6">
        <v>43578</v>
      </c>
      <c r="D217" s="6">
        <v>43669</v>
      </c>
      <c r="E217" s="6">
        <v>43668</v>
      </c>
      <c r="F217">
        <v>1.3</v>
      </c>
      <c r="G217">
        <v>2</v>
      </c>
    </row>
    <row r="218" spans="1:7" x14ac:dyDescent="0.3">
      <c r="A218">
        <v>217</v>
      </c>
      <c r="B218">
        <v>30</v>
      </c>
      <c r="C218" s="6">
        <v>43709</v>
      </c>
      <c r="D218" s="6">
        <v>43800</v>
      </c>
      <c r="E218" s="6">
        <v>43799</v>
      </c>
      <c r="F218">
        <v>9</v>
      </c>
      <c r="G218">
        <v>2</v>
      </c>
    </row>
    <row r="219" spans="1:7" x14ac:dyDescent="0.3">
      <c r="A219">
        <v>218</v>
      </c>
      <c r="B219">
        <v>32</v>
      </c>
      <c r="C219" s="6">
        <v>43517</v>
      </c>
      <c r="D219" s="6">
        <v>43606</v>
      </c>
      <c r="E219" s="6">
        <v>43607</v>
      </c>
      <c r="F219">
        <v>5.6</v>
      </c>
      <c r="G219">
        <v>3</v>
      </c>
    </row>
    <row r="220" spans="1:7" x14ac:dyDescent="0.3">
      <c r="A220">
        <v>219</v>
      </c>
      <c r="B220">
        <v>5</v>
      </c>
      <c r="C220" s="6">
        <v>43604</v>
      </c>
      <c r="D220" s="6">
        <v>43696</v>
      </c>
      <c r="E220" s="6">
        <v>43694</v>
      </c>
      <c r="F220">
        <v>4.7</v>
      </c>
      <c r="G220">
        <v>3</v>
      </c>
    </row>
    <row r="221" spans="1:7" x14ac:dyDescent="0.3">
      <c r="A221">
        <v>220</v>
      </c>
      <c r="B221">
        <v>38</v>
      </c>
      <c r="C221" s="6">
        <v>43488</v>
      </c>
      <c r="D221" s="6">
        <v>43578</v>
      </c>
      <c r="E221" s="6">
        <v>43578</v>
      </c>
      <c r="F221">
        <v>1</v>
      </c>
      <c r="G221">
        <v>1</v>
      </c>
    </row>
    <row r="222" spans="1:7" x14ac:dyDescent="0.3">
      <c r="A222">
        <v>221</v>
      </c>
      <c r="B222">
        <v>37</v>
      </c>
      <c r="C222" s="6">
        <v>43576</v>
      </c>
      <c r="D222" s="6">
        <v>43667</v>
      </c>
      <c r="E222" s="6">
        <v>43666</v>
      </c>
      <c r="F222">
        <v>10.8</v>
      </c>
      <c r="G222">
        <v>1</v>
      </c>
    </row>
    <row r="223" spans="1:7" x14ac:dyDescent="0.3">
      <c r="A223">
        <v>222</v>
      </c>
      <c r="B223">
        <v>23</v>
      </c>
      <c r="C223" s="6">
        <v>43540</v>
      </c>
      <c r="D223" s="6">
        <v>43632</v>
      </c>
      <c r="E223" s="6">
        <v>43630</v>
      </c>
      <c r="F223">
        <v>1.4</v>
      </c>
      <c r="G223">
        <v>1</v>
      </c>
    </row>
    <row r="224" spans="1:7" x14ac:dyDescent="0.3">
      <c r="A224">
        <v>223</v>
      </c>
      <c r="B224">
        <v>16</v>
      </c>
      <c r="C224" s="6">
        <v>43684</v>
      </c>
      <c r="D224" s="6">
        <v>43776</v>
      </c>
      <c r="E224" s="6">
        <v>43774</v>
      </c>
      <c r="F224">
        <v>2.2999999999999998</v>
      </c>
      <c r="G224">
        <v>3</v>
      </c>
    </row>
    <row r="225" spans="1:7" x14ac:dyDescent="0.3">
      <c r="A225">
        <v>224</v>
      </c>
      <c r="B225">
        <v>38</v>
      </c>
      <c r="C225" s="6">
        <v>43580</v>
      </c>
      <c r="D225" s="6">
        <v>43671</v>
      </c>
      <c r="E225" s="6">
        <v>43670</v>
      </c>
      <c r="F225">
        <v>2.8</v>
      </c>
      <c r="G225">
        <v>3</v>
      </c>
    </row>
    <row r="226" spans="1:7" x14ac:dyDescent="0.3">
      <c r="A226">
        <v>225</v>
      </c>
      <c r="B226">
        <v>13</v>
      </c>
      <c r="C226" s="6">
        <v>43668</v>
      </c>
      <c r="D226" s="6">
        <v>43760</v>
      </c>
      <c r="E226" s="6">
        <v>43758</v>
      </c>
      <c r="F226">
        <v>9.8000000000000007</v>
      </c>
      <c r="G226">
        <v>1</v>
      </c>
    </row>
    <row r="227" spans="1:7" x14ac:dyDescent="0.3">
      <c r="A227">
        <v>226</v>
      </c>
      <c r="B227">
        <v>3</v>
      </c>
      <c r="C227" s="6">
        <v>43490</v>
      </c>
      <c r="D227" s="6">
        <v>43580</v>
      </c>
      <c r="E227" s="6">
        <v>43580</v>
      </c>
      <c r="F227">
        <v>1.3</v>
      </c>
      <c r="G227">
        <v>1</v>
      </c>
    </row>
    <row r="228" spans="1:7" x14ac:dyDescent="0.3">
      <c r="A228">
        <v>227</v>
      </c>
      <c r="B228">
        <v>23</v>
      </c>
      <c r="C228" s="6">
        <v>43612</v>
      </c>
      <c r="D228" s="6">
        <v>43704</v>
      </c>
      <c r="E228" s="6">
        <v>43702</v>
      </c>
      <c r="F228">
        <v>6.2</v>
      </c>
      <c r="G228">
        <v>1</v>
      </c>
    </row>
    <row r="229" spans="1:7" x14ac:dyDescent="0.3">
      <c r="A229">
        <v>228</v>
      </c>
      <c r="B229">
        <v>5</v>
      </c>
      <c r="C229" s="6">
        <v>43780</v>
      </c>
      <c r="D229" s="6">
        <v>43872</v>
      </c>
      <c r="E229" s="6">
        <v>43870</v>
      </c>
      <c r="F229">
        <v>7.6</v>
      </c>
      <c r="G229">
        <v>1</v>
      </c>
    </row>
    <row r="230" spans="1:7" x14ac:dyDescent="0.3">
      <c r="A230">
        <v>229</v>
      </c>
      <c r="B230">
        <v>5</v>
      </c>
      <c r="C230" s="6">
        <v>43559</v>
      </c>
      <c r="D230" s="6">
        <v>43650</v>
      </c>
      <c r="E230" s="6">
        <v>43649</v>
      </c>
      <c r="F230">
        <v>0.4</v>
      </c>
      <c r="G230">
        <v>3</v>
      </c>
    </row>
    <row r="231" spans="1:7" x14ac:dyDescent="0.3">
      <c r="A231">
        <v>230</v>
      </c>
      <c r="B231">
        <v>15</v>
      </c>
      <c r="C231" s="6">
        <v>43657</v>
      </c>
      <c r="D231" s="6">
        <v>43749</v>
      </c>
      <c r="E231" s="6">
        <v>43747</v>
      </c>
      <c r="F231">
        <v>2.6</v>
      </c>
      <c r="G231">
        <v>1</v>
      </c>
    </row>
    <row r="232" spans="1:7" x14ac:dyDescent="0.3">
      <c r="A232">
        <v>231</v>
      </c>
      <c r="B232">
        <v>38</v>
      </c>
      <c r="C232" s="6">
        <v>43792</v>
      </c>
      <c r="D232" s="6">
        <v>43884</v>
      </c>
      <c r="E232" s="6">
        <v>43882</v>
      </c>
      <c r="F232">
        <v>3.4</v>
      </c>
      <c r="G232">
        <v>2</v>
      </c>
    </row>
    <row r="233" spans="1:7" x14ac:dyDescent="0.3">
      <c r="A233">
        <v>232</v>
      </c>
      <c r="B233">
        <v>19</v>
      </c>
      <c r="C233" s="6">
        <v>43751</v>
      </c>
      <c r="D233" s="6">
        <v>43843</v>
      </c>
      <c r="E233" s="6">
        <v>43841</v>
      </c>
      <c r="F233">
        <v>1.3</v>
      </c>
      <c r="G233">
        <v>3</v>
      </c>
    </row>
    <row r="234" spans="1:7" x14ac:dyDescent="0.3">
      <c r="A234">
        <v>233</v>
      </c>
      <c r="B234">
        <v>7</v>
      </c>
      <c r="C234" s="6">
        <v>43664</v>
      </c>
      <c r="D234" s="6">
        <v>43756</v>
      </c>
      <c r="E234" s="6">
        <v>43754</v>
      </c>
      <c r="F234">
        <v>4.8</v>
      </c>
      <c r="G234">
        <v>1</v>
      </c>
    </row>
    <row r="235" spans="1:7" x14ac:dyDescent="0.3">
      <c r="A235">
        <v>234</v>
      </c>
      <c r="B235">
        <v>30</v>
      </c>
      <c r="C235" s="6">
        <v>43542</v>
      </c>
      <c r="D235" s="6">
        <v>43634</v>
      </c>
      <c r="E235" s="6">
        <v>43632</v>
      </c>
      <c r="F235">
        <v>9.8000000000000007</v>
      </c>
      <c r="G235">
        <v>2</v>
      </c>
    </row>
    <row r="236" spans="1:7" x14ac:dyDescent="0.3">
      <c r="A236">
        <v>235</v>
      </c>
      <c r="B236">
        <v>35</v>
      </c>
      <c r="C236" s="6">
        <v>43521</v>
      </c>
      <c r="D236" s="6">
        <v>43610</v>
      </c>
      <c r="E236" s="6">
        <v>43611</v>
      </c>
      <c r="F236">
        <v>1.9</v>
      </c>
      <c r="G236">
        <v>3</v>
      </c>
    </row>
    <row r="237" spans="1:7" x14ac:dyDescent="0.3">
      <c r="A237">
        <v>236</v>
      </c>
      <c r="B237">
        <v>33</v>
      </c>
      <c r="C237" s="6">
        <v>43620</v>
      </c>
      <c r="D237" s="6">
        <v>43712</v>
      </c>
      <c r="E237" s="6">
        <v>43710</v>
      </c>
      <c r="F237">
        <v>0</v>
      </c>
      <c r="G237">
        <v>2</v>
      </c>
    </row>
    <row r="238" spans="1:7" x14ac:dyDescent="0.3">
      <c r="A238">
        <v>237</v>
      </c>
      <c r="B238">
        <v>33</v>
      </c>
      <c r="C238" s="6">
        <v>43477</v>
      </c>
      <c r="D238" s="6">
        <v>43567</v>
      </c>
      <c r="E238" s="6">
        <v>43567</v>
      </c>
      <c r="F238">
        <v>9.9</v>
      </c>
      <c r="G238">
        <v>2</v>
      </c>
    </row>
    <row r="239" spans="1:7" x14ac:dyDescent="0.3">
      <c r="A239">
        <v>238</v>
      </c>
      <c r="B239">
        <v>5</v>
      </c>
      <c r="C239" s="6">
        <v>43691</v>
      </c>
      <c r="D239" s="6">
        <v>43783</v>
      </c>
      <c r="E239" s="6">
        <v>43781</v>
      </c>
      <c r="F239">
        <v>3.9</v>
      </c>
      <c r="G239">
        <v>2</v>
      </c>
    </row>
    <row r="240" spans="1:7" x14ac:dyDescent="0.3">
      <c r="A240">
        <v>239</v>
      </c>
      <c r="B240">
        <v>34</v>
      </c>
      <c r="C240" s="6">
        <v>43736</v>
      </c>
      <c r="D240" s="6">
        <v>43827</v>
      </c>
      <c r="E240" s="6">
        <v>43826</v>
      </c>
      <c r="F240">
        <v>2.6</v>
      </c>
      <c r="G240">
        <v>1</v>
      </c>
    </row>
    <row r="241" spans="1:7" x14ac:dyDescent="0.3">
      <c r="A241">
        <v>240</v>
      </c>
      <c r="B241">
        <v>22</v>
      </c>
      <c r="C241" s="6">
        <v>43606</v>
      </c>
      <c r="D241" s="6">
        <v>43698</v>
      </c>
      <c r="E241" s="6">
        <v>43696</v>
      </c>
      <c r="F241">
        <v>3.3</v>
      </c>
      <c r="G241">
        <v>2</v>
      </c>
    </row>
    <row r="242" spans="1:7" x14ac:dyDescent="0.3">
      <c r="A242">
        <v>241</v>
      </c>
      <c r="B242">
        <v>4</v>
      </c>
      <c r="C242" s="6">
        <v>43609</v>
      </c>
      <c r="D242" s="6">
        <v>43701</v>
      </c>
      <c r="E242" s="6">
        <v>43699</v>
      </c>
      <c r="F242">
        <v>2.1</v>
      </c>
      <c r="G242">
        <v>3</v>
      </c>
    </row>
    <row r="243" spans="1:7" x14ac:dyDescent="0.3">
      <c r="A243">
        <v>242</v>
      </c>
      <c r="B243">
        <v>40</v>
      </c>
      <c r="C243" s="6">
        <v>43699</v>
      </c>
      <c r="D243" s="6">
        <v>43791</v>
      </c>
      <c r="E243" s="6">
        <v>43789</v>
      </c>
      <c r="F243">
        <v>4.7</v>
      </c>
      <c r="G243">
        <v>3</v>
      </c>
    </row>
    <row r="244" spans="1:7" x14ac:dyDescent="0.3">
      <c r="A244">
        <v>243</v>
      </c>
      <c r="B244">
        <v>36</v>
      </c>
      <c r="C244" s="6">
        <v>43705</v>
      </c>
      <c r="D244" s="6">
        <v>43797</v>
      </c>
      <c r="E244" s="6">
        <v>43795</v>
      </c>
      <c r="F244">
        <v>8.1</v>
      </c>
      <c r="G244">
        <v>1</v>
      </c>
    </row>
    <row r="245" spans="1:7" x14ac:dyDescent="0.3">
      <c r="A245">
        <v>244</v>
      </c>
      <c r="B245">
        <v>16</v>
      </c>
      <c r="C245" s="6">
        <v>43629</v>
      </c>
      <c r="D245" s="6">
        <v>43721</v>
      </c>
      <c r="E245" s="6">
        <v>43719</v>
      </c>
      <c r="F245">
        <v>0.6</v>
      </c>
      <c r="G245">
        <v>3</v>
      </c>
    </row>
    <row r="246" spans="1:7" x14ac:dyDescent="0.3">
      <c r="A246">
        <v>245</v>
      </c>
      <c r="B246">
        <v>26</v>
      </c>
      <c r="C246" s="6">
        <v>43779</v>
      </c>
      <c r="D246" s="6">
        <v>43871</v>
      </c>
      <c r="E246" s="6">
        <v>43869</v>
      </c>
      <c r="F246">
        <v>6.2</v>
      </c>
      <c r="G246">
        <v>3</v>
      </c>
    </row>
    <row r="247" spans="1:7" x14ac:dyDescent="0.3">
      <c r="A247">
        <v>246</v>
      </c>
      <c r="B247">
        <v>18</v>
      </c>
      <c r="C247" s="6">
        <v>43568</v>
      </c>
      <c r="D247" s="6">
        <v>43659</v>
      </c>
      <c r="E247" s="6">
        <v>43658</v>
      </c>
      <c r="F247">
        <v>4.2</v>
      </c>
      <c r="G247">
        <v>3</v>
      </c>
    </row>
    <row r="248" spans="1:7" x14ac:dyDescent="0.3">
      <c r="A248">
        <v>247</v>
      </c>
      <c r="B248">
        <v>24</v>
      </c>
      <c r="C248" s="6">
        <v>43785</v>
      </c>
      <c r="D248" s="6">
        <v>43877</v>
      </c>
      <c r="E248" s="6">
        <v>43875</v>
      </c>
      <c r="F248">
        <v>8.8000000000000007</v>
      </c>
      <c r="G248">
        <v>3</v>
      </c>
    </row>
    <row r="249" spans="1:7" x14ac:dyDescent="0.3">
      <c r="A249">
        <v>248</v>
      </c>
      <c r="B249">
        <v>32</v>
      </c>
      <c r="C249" s="6">
        <v>43814</v>
      </c>
      <c r="D249" s="6">
        <v>43905</v>
      </c>
      <c r="E249" s="6">
        <v>43904</v>
      </c>
      <c r="F249">
        <v>3</v>
      </c>
      <c r="G249">
        <v>3</v>
      </c>
    </row>
    <row r="250" spans="1:7" x14ac:dyDescent="0.3">
      <c r="A250">
        <v>249</v>
      </c>
      <c r="B250">
        <v>2</v>
      </c>
      <c r="C250" s="6">
        <v>43551</v>
      </c>
      <c r="D250" s="6">
        <v>43643</v>
      </c>
      <c r="E250" s="6">
        <v>43641</v>
      </c>
      <c r="F250">
        <v>3.8</v>
      </c>
      <c r="G250">
        <v>3</v>
      </c>
    </row>
    <row r="251" spans="1:7" x14ac:dyDescent="0.3">
      <c r="A251">
        <v>250</v>
      </c>
      <c r="B251">
        <v>15</v>
      </c>
      <c r="C251" s="6">
        <v>43696</v>
      </c>
      <c r="D251" s="6">
        <v>43788</v>
      </c>
      <c r="E251" s="6">
        <v>43786</v>
      </c>
      <c r="F251">
        <v>3.6</v>
      </c>
      <c r="G251">
        <v>1</v>
      </c>
    </row>
    <row r="252" spans="1:7" x14ac:dyDescent="0.3">
      <c r="A252">
        <v>251</v>
      </c>
      <c r="B252">
        <v>18</v>
      </c>
      <c r="C252" s="6">
        <v>43668</v>
      </c>
      <c r="D252" s="6">
        <v>43760</v>
      </c>
      <c r="E252" s="6">
        <v>43758</v>
      </c>
      <c r="F252">
        <v>1</v>
      </c>
      <c r="G252">
        <v>3</v>
      </c>
    </row>
    <row r="253" spans="1:7" x14ac:dyDescent="0.3">
      <c r="A253">
        <v>252</v>
      </c>
      <c r="B253">
        <v>4</v>
      </c>
      <c r="C253" s="6">
        <v>43717</v>
      </c>
      <c r="D253" s="6">
        <v>43808</v>
      </c>
      <c r="E253" s="6">
        <v>43807</v>
      </c>
      <c r="F253">
        <v>0.6</v>
      </c>
      <c r="G253">
        <v>2</v>
      </c>
    </row>
    <row r="254" spans="1:7" x14ac:dyDescent="0.3">
      <c r="A254">
        <v>253</v>
      </c>
      <c r="B254">
        <v>20</v>
      </c>
      <c r="C254" s="6">
        <v>43698</v>
      </c>
      <c r="D254" s="6">
        <v>43790</v>
      </c>
      <c r="E254" s="6">
        <v>43788</v>
      </c>
      <c r="F254">
        <v>8.1</v>
      </c>
      <c r="G254">
        <v>3</v>
      </c>
    </row>
    <row r="255" spans="1:7" x14ac:dyDescent="0.3">
      <c r="A255">
        <v>254</v>
      </c>
      <c r="B255">
        <v>17</v>
      </c>
      <c r="C255" s="6">
        <v>43526</v>
      </c>
      <c r="D255" s="6">
        <v>43618</v>
      </c>
      <c r="E255" s="6">
        <v>43616</v>
      </c>
      <c r="F255">
        <v>6.3</v>
      </c>
      <c r="G255">
        <v>2</v>
      </c>
    </row>
    <row r="256" spans="1:7" x14ac:dyDescent="0.3">
      <c r="A256">
        <v>255</v>
      </c>
      <c r="B256">
        <v>31</v>
      </c>
      <c r="C256" s="6">
        <v>43810</v>
      </c>
      <c r="D256" s="6">
        <v>43901</v>
      </c>
      <c r="E256" s="6">
        <v>43900</v>
      </c>
      <c r="F256">
        <v>8</v>
      </c>
      <c r="G256">
        <v>3</v>
      </c>
    </row>
    <row r="257" spans="1:7" x14ac:dyDescent="0.3">
      <c r="A257">
        <v>256</v>
      </c>
      <c r="B257">
        <v>23</v>
      </c>
      <c r="C257" s="6">
        <v>43541</v>
      </c>
      <c r="D257" s="6">
        <v>43633</v>
      </c>
      <c r="E257" s="6">
        <v>43631</v>
      </c>
      <c r="F257">
        <v>4.8</v>
      </c>
      <c r="G257">
        <v>2</v>
      </c>
    </row>
    <row r="258" spans="1:7" x14ac:dyDescent="0.3">
      <c r="A258">
        <v>257</v>
      </c>
      <c r="B258">
        <v>39</v>
      </c>
      <c r="C258" s="6">
        <v>43813</v>
      </c>
      <c r="D258" s="6">
        <v>43904</v>
      </c>
      <c r="E258" s="6">
        <v>43903</v>
      </c>
      <c r="F258">
        <v>8.1</v>
      </c>
      <c r="G258">
        <v>2</v>
      </c>
    </row>
    <row r="259" spans="1:7" x14ac:dyDescent="0.3">
      <c r="A259">
        <v>258</v>
      </c>
      <c r="B259">
        <v>38</v>
      </c>
      <c r="C259" s="6">
        <v>43780</v>
      </c>
      <c r="D259" s="6">
        <v>43872</v>
      </c>
      <c r="E259" s="6">
        <v>43870</v>
      </c>
      <c r="F259">
        <v>1</v>
      </c>
      <c r="G259">
        <v>1</v>
      </c>
    </row>
    <row r="260" spans="1:7" x14ac:dyDescent="0.3">
      <c r="A260">
        <v>259</v>
      </c>
      <c r="B260">
        <v>12</v>
      </c>
      <c r="C260" s="6">
        <v>43562</v>
      </c>
      <c r="D260" s="6">
        <v>43653</v>
      </c>
      <c r="E260" s="6">
        <v>43652</v>
      </c>
      <c r="F260">
        <v>0.3</v>
      </c>
      <c r="G260">
        <v>1</v>
      </c>
    </row>
    <row r="261" spans="1:7" x14ac:dyDescent="0.3">
      <c r="A261">
        <v>260</v>
      </c>
      <c r="B261">
        <v>2</v>
      </c>
      <c r="C261" s="6">
        <v>43802</v>
      </c>
      <c r="D261" s="6">
        <v>43893</v>
      </c>
      <c r="E261" s="6">
        <v>43892</v>
      </c>
      <c r="F261">
        <v>2.5</v>
      </c>
      <c r="G261">
        <v>2</v>
      </c>
    </row>
    <row r="262" spans="1:7" x14ac:dyDescent="0.3">
      <c r="A262">
        <v>261</v>
      </c>
      <c r="B262">
        <v>19</v>
      </c>
      <c r="C262" s="6">
        <v>43518</v>
      </c>
      <c r="D262" s="6">
        <v>43607</v>
      </c>
      <c r="E262" s="6">
        <v>43608</v>
      </c>
      <c r="F262">
        <v>1.6</v>
      </c>
      <c r="G262">
        <v>1</v>
      </c>
    </row>
    <row r="263" spans="1:7" x14ac:dyDescent="0.3">
      <c r="A263">
        <v>262</v>
      </c>
      <c r="B263">
        <v>26</v>
      </c>
      <c r="C263" s="6">
        <v>43691</v>
      </c>
      <c r="D263" s="6">
        <v>43783</v>
      </c>
      <c r="E263" s="6">
        <v>43781</v>
      </c>
      <c r="F263">
        <v>10.199999999999999</v>
      </c>
      <c r="G263">
        <v>2</v>
      </c>
    </row>
    <row r="264" spans="1:7" x14ac:dyDescent="0.3">
      <c r="A264">
        <v>263</v>
      </c>
      <c r="B264">
        <v>18</v>
      </c>
      <c r="C264" s="6">
        <v>43466</v>
      </c>
      <c r="D264" s="6">
        <v>43556</v>
      </c>
      <c r="E264" s="6">
        <v>43556</v>
      </c>
      <c r="F264">
        <v>0.6</v>
      </c>
      <c r="G264">
        <v>2</v>
      </c>
    </row>
    <row r="265" spans="1:7" x14ac:dyDescent="0.3">
      <c r="A265">
        <v>264</v>
      </c>
      <c r="B265">
        <v>21</v>
      </c>
      <c r="C265" s="6">
        <v>43726</v>
      </c>
      <c r="D265" s="6">
        <v>43817</v>
      </c>
      <c r="E265" s="6">
        <v>43816</v>
      </c>
      <c r="F265">
        <v>6.5</v>
      </c>
      <c r="G265">
        <v>1</v>
      </c>
    </row>
    <row r="266" spans="1:7" x14ac:dyDescent="0.3">
      <c r="A266">
        <v>265</v>
      </c>
      <c r="B266">
        <v>30</v>
      </c>
      <c r="C266" s="6">
        <v>43506</v>
      </c>
      <c r="D266" s="6">
        <v>43595</v>
      </c>
      <c r="E266" s="6">
        <v>43596</v>
      </c>
      <c r="F266">
        <v>6</v>
      </c>
      <c r="G266">
        <v>3</v>
      </c>
    </row>
    <row r="267" spans="1:7" x14ac:dyDescent="0.3">
      <c r="A267">
        <v>266</v>
      </c>
      <c r="B267">
        <v>19</v>
      </c>
      <c r="C267" s="6">
        <v>43596</v>
      </c>
      <c r="D267" s="6">
        <v>43688</v>
      </c>
      <c r="E267" s="6">
        <v>43686</v>
      </c>
      <c r="F267">
        <v>1.9</v>
      </c>
      <c r="G267">
        <v>2</v>
      </c>
    </row>
    <row r="268" spans="1:7" x14ac:dyDescent="0.3">
      <c r="A268">
        <v>267</v>
      </c>
      <c r="B268">
        <v>12</v>
      </c>
      <c r="C268" s="6">
        <v>43712</v>
      </c>
      <c r="D268" s="6">
        <v>43803</v>
      </c>
      <c r="E268" s="6">
        <v>43802</v>
      </c>
      <c r="F268">
        <v>4.5999999999999996</v>
      </c>
      <c r="G268">
        <v>1</v>
      </c>
    </row>
    <row r="269" spans="1:7" x14ac:dyDescent="0.3">
      <c r="A269">
        <v>268</v>
      </c>
      <c r="B269">
        <v>18</v>
      </c>
      <c r="C269" s="6">
        <v>43498</v>
      </c>
      <c r="D269" s="6">
        <v>43587</v>
      </c>
      <c r="E269" s="6">
        <v>43588</v>
      </c>
      <c r="F269">
        <v>0.5</v>
      </c>
      <c r="G269">
        <v>1</v>
      </c>
    </row>
    <row r="270" spans="1:7" x14ac:dyDescent="0.3">
      <c r="A270">
        <v>269</v>
      </c>
      <c r="B270">
        <v>39</v>
      </c>
      <c r="C270" s="6">
        <v>43611</v>
      </c>
      <c r="D270" s="6">
        <v>43703</v>
      </c>
      <c r="E270" s="6">
        <v>43701</v>
      </c>
      <c r="F270">
        <v>2.7</v>
      </c>
      <c r="G270">
        <v>2</v>
      </c>
    </row>
    <row r="271" spans="1:7" x14ac:dyDescent="0.3">
      <c r="A271">
        <v>270</v>
      </c>
      <c r="B271">
        <v>25</v>
      </c>
      <c r="C271" s="6">
        <v>43601</v>
      </c>
      <c r="D271" s="6">
        <v>43693</v>
      </c>
      <c r="E271" s="6">
        <v>43691</v>
      </c>
      <c r="F271">
        <v>2</v>
      </c>
      <c r="G271">
        <v>3</v>
      </c>
    </row>
    <row r="272" spans="1:7" x14ac:dyDescent="0.3">
      <c r="A272">
        <v>271</v>
      </c>
      <c r="B272">
        <v>15</v>
      </c>
      <c r="C272" s="6">
        <v>43586</v>
      </c>
      <c r="D272" s="6">
        <v>43678</v>
      </c>
      <c r="E272" s="6">
        <v>43676</v>
      </c>
      <c r="F272">
        <v>7.1</v>
      </c>
      <c r="G272">
        <v>1</v>
      </c>
    </row>
    <row r="273" spans="1:7" x14ac:dyDescent="0.3">
      <c r="A273">
        <v>272</v>
      </c>
      <c r="B273">
        <v>16</v>
      </c>
      <c r="C273" s="6">
        <v>43809</v>
      </c>
      <c r="D273" s="6">
        <v>43900</v>
      </c>
      <c r="E273" s="6">
        <v>43899</v>
      </c>
      <c r="F273">
        <v>0.6</v>
      </c>
      <c r="G273">
        <v>3</v>
      </c>
    </row>
    <row r="274" spans="1:7" x14ac:dyDescent="0.3">
      <c r="A274">
        <v>273</v>
      </c>
      <c r="B274">
        <v>37</v>
      </c>
      <c r="C274" s="6">
        <v>43820</v>
      </c>
      <c r="D274" s="6">
        <v>43911</v>
      </c>
      <c r="E274" s="6">
        <v>43910</v>
      </c>
      <c r="F274">
        <v>5.9</v>
      </c>
      <c r="G274">
        <v>1</v>
      </c>
    </row>
    <row r="275" spans="1:7" x14ac:dyDescent="0.3">
      <c r="A275">
        <v>274</v>
      </c>
      <c r="B275">
        <v>2</v>
      </c>
      <c r="C275" s="6">
        <v>43823</v>
      </c>
      <c r="D275" s="6">
        <v>43914</v>
      </c>
      <c r="E275" s="6">
        <v>43913</v>
      </c>
      <c r="F275">
        <v>8.1</v>
      </c>
      <c r="G275">
        <v>2</v>
      </c>
    </row>
    <row r="276" spans="1:7" x14ac:dyDescent="0.3">
      <c r="A276">
        <v>275</v>
      </c>
      <c r="B276">
        <v>2</v>
      </c>
      <c r="C276" s="6">
        <v>43525</v>
      </c>
      <c r="D276" s="6">
        <v>43617</v>
      </c>
      <c r="E276" s="6">
        <v>43615</v>
      </c>
      <c r="F276">
        <v>8.9</v>
      </c>
      <c r="G276">
        <v>3</v>
      </c>
    </row>
    <row r="277" spans="1:7" x14ac:dyDescent="0.3">
      <c r="A277">
        <v>276</v>
      </c>
      <c r="B277">
        <v>36</v>
      </c>
      <c r="C277" s="6">
        <v>43751</v>
      </c>
      <c r="D277" s="6">
        <v>43843</v>
      </c>
      <c r="E277" s="6">
        <v>43841</v>
      </c>
      <c r="F277">
        <v>2.8</v>
      </c>
      <c r="G277">
        <v>3</v>
      </c>
    </row>
    <row r="278" spans="1:7" x14ac:dyDescent="0.3">
      <c r="A278">
        <v>277</v>
      </c>
      <c r="B278">
        <v>15</v>
      </c>
      <c r="C278" s="6">
        <v>43752</v>
      </c>
      <c r="D278" s="6">
        <v>43844</v>
      </c>
      <c r="E278" s="6">
        <v>43842</v>
      </c>
      <c r="F278">
        <v>0</v>
      </c>
      <c r="G278">
        <v>2</v>
      </c>
    </row>
    <row r="279" spans="1:7" x14ac:dyDescent="0.3">
      <c r="A279">
        <v>278</v>
      </c>
      <c r="B279">
        <v>6</v>
      </c>
      <c r="C279" s="6">
        <v>43782</v>
      </c>
      <c r="D279" s="6">
        <v>43874</v>
      </c>
      <c r="E279" s="6">
        <v>43872</v>
      </c>
      <c r="F279">
        <v>4</v>
      </c>
      <c r="G279">
        <v>1</v>
      </c>
    </row>
    <row r="280" spans="1:7" x14ac:dyDescent="0.3">
      <c r="A280">
        <v>279</v>
      </c>
      <c r="B280">
        <v>29</v>
      </c>
      <c r="C280" s="6">
        <v>43827</v>
      </c>
      <c r="D280" s="6">
        <v>43918</v>
      </c>
      <c r="E280" s="6">
        <v>43917</v>
      </c>
      <c r="F280">
        <v>1.9</v>
      </c>
      <c r="G280">
        <v>2</v>
      </c>
    </row>
    <row r="281" spans="1:7" x14ac:dyDescent="0.3">
      <c r="A281">
        <v>280</v>
      </c>
      <c r="B281">
        <v>8</v>
      </c>
      <c r="C281" s="6">
        <v>43501</v>
      </c>
      <c r="D281" s="6">
        <v>43590</v>
      </c>
      <c r="E281" s="6">
        <v>43591</v>
      </c>
      <c r="F281">
        <v>11</v>
      </c>
      <c r="G281">
        <v>3</v>
      </c>
    </row>
    <row r="282" spans="1:7" x14ac:dyDescent="0.3">
      <c r="A282">
        <v>281</v>
      </c>
      <c r="B282">
        <v>31</v>
      </c>
      <c r="C282" s="6">
        <v>43634</v>
      </c>
      <c r="D282" s="6">
        <v>43726</v>
      </c>
      <c r="E282" s="6">
        <v>43724</v>
      </c>
      <c r="F282">
        <v>5.2</v>
      </c>
      <c r="G282">
        <v>3</v>
      </c>
    </row>
    <row r="283" spans="1:7" x14ac:dyDescent="0.3">
      <c r="A283">
        <v>282</v>
      </c>
      <c r="B283">
        <v>22</v>
      </c>
      <c r="C283" s="6">
        <v>43763</v>
      </c>
      <c r="D283" s="6">
        <v>43855</v>
      </c>
      <c r="E283" s="6">
        <v>43853</v>
      </c>
      <c r="F283">
        <v>5</v>
      </c>
      <c r="G283">
        <v>3</v>
      </c>
    </row>
    <row r="284" spans="1:7" x14ac:dyDescent="0.3">
      <c r="A284">
        <v>283</v>
      </c>
      <c r="B284">
        <v>16</v>
      </c>
      <c r="C284" s="6">
        <v>43570</v>
      </c>
      <c r="D284" s="6">
        <v>43661</v>
      </c>
      <c r="E284" s="6">
        <v>43660</v>
      </c>
      <c r="F284">
        <v>5.5</v>
      </c>
      <c r="G284">
        <v>2</v>
      </c>
    </row>
    <row r="285" spans="1:7" x14ac:dyDescent="0.3">
      <c r="A285">
        <v>284</v>
      </c>
      <c r="B285">
        <v>21</v>
      </c>
      <c r="C285" s="6">
        <v>43745</v>
      </c>
      <c r="D285" s="6">
        <v>43837</v>
      </c>
      <c r="E285" s="6">
        <v>43835</v>
      </c>
      <c r="F285">
        <v>9.8000000000000007</v>
      </c>
      <c r="G285">
        <v>2</v>
      </c>
    </row>
    <row r="286" spans="1:7" x14ac:dyDescent="0.3">
      <c r="A286">
        <v>285</v>
      </c>
      <c r="B286">
        <v>36</v>
      </c>
      <c r="C286" s="6">
        <v>43762</v>
      </c>
      <c r="D286" s="6">
        <v>43854</v>
      </c>
      <c r="E286" s="6">
        <v>43852</v>
      </c>
      <c r="F286">
        <v>8.6999999999999993</v>
      </c>
      <c r="G286">
        <v>2</v>
      </c>
    </row>
    <row r="287" spans="1:7" x14ac:dyDescent="0.3">
      <c r="A287">
        <v>286</v>
      </c>
      <c r="B287">
        <v>6</v>
      </c>
      <c r="C287" s="6">
        <v>43713</v>
      </c>
      <c r="D287" s="6">
        <v>43804</v>
      </c>
      <c r="E287" s="6">
        <v>43803</v>
      </c>
      <c r="F287">
        <v>7.7</v>
      </c>
      <c r="G287">
        <v>3</v>
      </c>
    </row>
    <row r="288" spans="1:7" x14ac:dyDescent="0.3">
      <c r="A288">
        <v>287</v>
      </c>
      <c r="B288">
        <v>31</v>
      </c>
      <c r="C288" s="6">
        <v>43551</v>
      </c>
      <c r="D288" s="6">
        <v>43643</v>
      </c>
      <c r="E288" s="6">
        <v>43641</v>
      </c>
      <c r="F288">
        <v>3.3</v>
      </c>
      <c r="G288">
        <v>1</v>
      </c>
    </row>
    <row r="289" spans="1:7" x14ac:dyDescent="0.3">
      <c r="A289">
        <v>288</v>
      </c>
      <c r="B289">
        <v>39</v>
      </c>
      <c r="C289" s="6">
        <v>43550</v>
      </c>
      <c r="D289" s="6">
        <v>43642</v>
      </c>
      <c r="E289" s="6">
        <v>43640</v>
      </c>
      <c r="F289">
        <v>8.9</v>
      </c>
      <c r="G289">
        <v>1</v>
      </c>
    </row>
    <row r="290" spans="1:7" x14ac:dyDescent="0.3">
      <c r="A290">
        <v>289</v>
      </c>
      <c r="B290">
        <v>8</v>
      </c>
      <c r="C290" s="6">
        <v>43818</v>
      </c>
      <c r="D290" s="6">
        <v>43909</v>
      </c>
      <c r="E290" s="6">
        <v>43908</v>
      </c>
      <c r="F290">
        <v>11</v>
      </c>
      <c r="G290">
        <v>2</v>
      </c>
    </row>
    <row r="291" spans="1:7" x14ac:dyDescent="0.3">
      <c r="A291">
        <v>290</v>
      </c>
      <c r="B291">
        <v>16</v>
      </c>
      <c r="C291" s="6">
        <v>43466</v>
      </c>
      <c r="D291" s="6">
        <v>43556</v>
      </c>
      <c r="E291" s="6">
        <v>43556</v>
      </c>
      <c r="F291">
        <v>4.3</v>
      </c>
      <c r="G291">
        <v>1</v>
      </c>
    </row>
    <row r="292" spans="1:7" x14ac:dyDescent="0.3">
      <c r="A292">
        <v>291</v>
      </c>
      <c r="B292">
        <v>21</v>
      </c>
      <c r="C292" s="6">
        <v>43700</v>
      </c>
      <c r="D292" s="6">
        <v>43792</v>
      </c>
      <c r="E292" s="6">
        <v>43790</v>
      </c>
      <c r="F292">
        <v>1.4</v>
      </c>
      <c r="G292">
        <v>3</v>
      </c>
    </row>
    <row r="293" spans="1:7" x14ac:dyDescent="0.3">
      <c r="A293">
        <v>292</v>
      </c>
      <c r="B293">
        <v>5</v>
      </c>
      <c r="C293" s="6">
        <v>43734</v>
      </c>
      <c r="D293" s="6">
        <v>43825</v>
      </c>
      <c r="E293" s="6">
        <v>43824</v>
      </c>
      <c r="F293">
        <v>8.5</v>
      </c>
      <c r="G293">
        <v>2</v>
      </c>
    </row>
    <row r="294" spans="1:7" x14ac:dyDescent="0.3">
      <c r="A294">
        <v>293</v>
      </c>
      <c r="B294">
        <v>12</v>
      </c>
      <c r="C294" s="6">
        <v>43718</v>
      </c>
      <c r="D294" s="6">
        <v>43809</v>
      </c>
      <c r="E294" s="6">
        <v>43808</v>
      </c>
      <c r="F294">
        <v>5</v>
      </c>
      <c r="G294">
        <v>3</v>
      </c>
    </row>
    <row r="295" spans="1:7" x14ac:dyDescent="0.3">
      <c r="A295">
        <v>294</v>
      </c>
      <c r="B295">
        <v>40</v>
      </c>
      <c r="C295" s="6">
        <v>43610</v>
      </c>
      <c r="D295" s="6">
        <v>43702</v>
      </c>
      <c r="E295" s="6">
        <v>43700</v>
      </c>
      <c r="F295">
        <v>9.1999999999999993</v>
      </c>
      <c r="G295">
        <v>2</v>
      </c>
    </row>
    <row r="296" spans="1:7" x14ac:dyDescent="0.3">
      <c r="A296">
        <v>295</v>
      </c>
      <c r="B296">
        <v>14</v>
      </c>
      <c r="C296" s="6">
        <v>43546</v>
      </c>
      <c r="D296" s="6">
        <v>43638</v>
      </c>
      <c r="E296" s="6">
        <v>43636</v>
      </c>
      <c r="F296">
        <v>8.9</v>
      </c>
      <c r="G296">
        <v>2</v>
      </c>
    </row>
    <row r="297" spans="1:7" x14ac:dyDescent="0.3">
      <c r="A297">
        <v>296</v>
      </c>
      <c r="B297">
        <v>26</v>
      </c>
      <c r="C297" s="6">
        <v>43733</v>
      </c>
      <c r="D297" s="6">
        <v>43824</v>
      </c>
      <c r="E297" s="6">
        <v>43823</v>
      </c>
      <c r="F297">
        <v>6.3</v>
      </c>
      <c r="G297">
        <v>2</v>
      </c>
    </row>
    <row r="298" spans="1:7" x14ac:dyDescent="0.3">
      <c r="A298">
        <v>297</v>
      </c>
      <c r="B298">
        <v>31</v>
      </c>
      <c r="C298" s="6">
        <v>43621</v>
      </c>
      <c r="D298" s="6">
        <v>43713</v>
      </c>
      <c r="E298" s="6">
        <v>43711</v>
      </c>
      <c r="F298">
        <v>4.2</v>
      </c>
      <c r="G298">
        <v>3</v>
      </c>
    </row>
    <row r="299" spans="1:7" x14ac:dyDescent="0.3">
      <c r="A299">
        <v>298</v>
      </c>
      <c r="B299">
        <v>29</v>
      </c>
      <c r="C299" s="6">
        <v>43696</v>
      </c>
      <c r="D299" s="6">
        <v>43788</v>
      </c>
      <c r="E299" s="6">
        <v>43786</v>
      </c>
      <c r="F299">
        <v>4.0999999999999996</v>
      </c>
      <c r="G299">
        <v>2</v>
      </c>
    </row>
    <row r="300" spans="1:7" x14ac:dyDescent="0.3">
      <c r="A300">
        <v>299</v>
      </c>
      <c r="B300">
        <v>9</v>
      </c>
      <c r="C300" s="6">
        <v>43704</v>
      </c>
      <c r="D300" s="6">
        <v>43796</v>
      </c>
      <c r="E300" s="6">
        <v>43794</v>
      </c>
      <c r="F300">
        <v>7.5</v>
      </c>
      <c r="G300">
        <v>1</v>
      </c>
    </row>
    <row r="301" spans="1:7" x14ac:dyDescent="0.3">
      <c r="A301">
        <v>300</v>
      </c>
      <c r="B301">
        <v>26</v>
      </c>
      <c r="C301" s="6">
        <v>43586</v>
      </c>
      <c r="D301" s="6">
        <v>43678</v>
      </c>
      <c r="E301" s="6">
        <v>43676</v>
      </c>
      <c r="F301">
        <v>3.8</v>
      </c>
      <c r="G301">
        <v>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Funzioni</vt:lpstr>
      <vt:lpstr>Esercizio stringhe</vt:lpstr>
      <vt:lpstr>Se</vt:lpstr>
      <vt:lpstr>Se2</vt:lpstr>
      <vt:lpstr>Percentuali</vt:lpstr>
      <vt:lpstr>Cerca</vt:lpstr>
      <vt:lpstr>Listino1</vt:lpstr>
      <vt:lpstr>Listino2</vt:lpstr>
      <vt:lpstr>Fatture</vt:lpstr>
      <vt:lpstr>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cp:lastPrinted>2022-07-08T06:29:25Z</cp:lastPrinted>
  <dcterms:created xsi:type="dcterms:W3CDTF">2015-06-05T18:19:34Z</dcterms:created>
  <dcterms:modified xsi:type="dcterms:W3CDTF">2023-08-03T07:56:42Z</dcterms:modified>
</cp:coreProperties>
</file>