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anto\Desktop\VideoCorsoExcel\script\Quarta lezione\"/>
    </mc:Choice>
  </mc:AlternateContent>
  <xr:revisionPtr revIDLastSave="0" documentId="13_ncr:1_{41702D2B-607E-4AF5-A3C2-B0F9B722F1E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unzioni" sheetId="10" r:id="rId1"/>
    <sheet name="Esercizio stringhe" sheetId="11" r:id="rId2"/>
    <sheet name="Se" sheetId="15" r:id="rId3"/>
    <sheet name="Se2" sheetId="16" r:id="rId4"/>
    <sheet name="Fatture" sheetId="2" r:id="rId5"/>
    <sheet name="Database" sheetId="3" r:id="rId6"/>
  </sheets>
  <definedNames>
    <definedName name="_xlnm._FilterDatabase" localSheetId="5" hidden="1">Database!$A$1:$A$41</definedName>
    <definedName name="_xlnm._FilterDatabase" localSheetId="4" hidden="1">Fatture!$A$1:$O$302</definedName>
    <definedName name="_xlnm._FilterDatabase" localSheetId="0" hidden="1">Funzioni!$A$1:$L$19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2" i="11"/>
  <c r="F3" i="11"/>
  <c r="F4" i="11"/>
  <c r="F2" i="11"/>
  <c r="E3" i="11"/>
  <c r="E4" i="11"/>
  <c r="E2" i="11"/>
  <c r="D3" i="11"/>
  <c r="D4" i="11"/>
  <c r="D2" i="11"/>
  <c r="C3" i="11"/>
  <c r="C4" i="11"/>
  <c r="C2" i="11"/>
  <c r="B3" i="11"/>
  <c r="B4" i="11"/>
  <c r="B2" i="11"/>
  <c r="O9" i="10"/>
  <c r="O8" i="10"/>
  <c r="O7" i="10"/>
  <c r="O6" i="10"/>
  <c r="O5" i="10"/>
  <c r="O4" i="10"/>
  <c r="O3" i="10"/>
  <c r="O2" i="10"/>
  <c r="O1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tc={5D82382B-0FEA-41AF-A069-80EB385F8A82}</author>
    <author>tc={4D922DAF-E233-4A86-9A1E-F949780669F6}</author>
  </authors>
  <commentList>
    <comment ref="C1" authorId="0" shapeId="0" xr:uid="{5D82382B-0FEA-41AF-A069-80EB385F8A8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Data Fine precedente alla data odierna allora "scaduto", altrimenti "non scaduto"</t>
      </text>
    </comment>
    <comment ref="D1" authorId="1" shapeId="0" xr:uid="{4D922DAF-E233-4A86-9A1E-F949780669F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Data Fine precedente alla data odierna allora "scaduto", se uguale alla data odierna allora "scade oggi", se maggiore della data odierna allora "non scaduto"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tc={541D0434-A88F-412B-B385-C491C067F53F}</author>
  </authors>
  <commentList>
    <comment ref="N1" authorId="0" shapeId="0" xr:uid="{541D0434-A88F-412B-B385-C491C067F53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differenza &lt; 0 allora "in anticipo"
Se differenza = 0 allora "in linea"
Se differenza tra 1 e 7 allora "in ritardo"
Se differenza maggiore di 7 allora "in extra ritardo"</t>
      </text>
    </comment>
  </commentList>
</comments>
</file>

<file path=xl/sharedStrings.xml><?xml version="1.0" encoding="utf-8"?>
<sst xmlns="http://schemas.openxmlformats.org/spreadsheetml/2006/main" count="235" uniqueCount="119">
  <si>
    <t>IdFattura</t>
  </si>
  <si>
    <t>IdCliente</t>
  </si>
  <si>
    <t>IdFornitore</t>
  </si>
  <si>
    <t>DataFattura</t>
  </si>
  <si>
    <t>DataTerminePagamento</t>
  </si>
  <si>
    <t>DataPagamento</t>
  </si>
  <si>
    <t>Importo</t>
  </si>
  <si>
    <t>IdCorriere</t>
  </si>
  <si>
    <t>Nome</t>
  </si>
  <si>
    <t>DataNascita</t>
  </si>
  <si>
    <t>Regione</t>
  </si>
  <si>
    <t>Nicola</t>
  </si>
  <si>
    <t>Lazio</t>
  </si>
  <si>
    <t>Giovanni</t>
  </si>
  <si>
    <t>Marco</t>
  </si>
  <si>
    <t>Giovanna</t>
  </si>
  <si>
    <t>Alice</t>
  </si>
  <si>
    <t>Sicilia</t>
  </si>
  <si>
    <t>Fabrizio</t>
  </si>
  <si>
    <t>Irene</t>
  </si>
  <si>
    <t>Maria</t>
  </si>
  <si>
    <t>Grazie</t>
  </si>
  <si>
    <t>Toscana</t>
  </si>
  <si>
    <t>Giuseppe</t>
  </si>
  <si>
    <t>Francesco</t>
  </si>
  <si>
    <t>Mike</t>
  </si>
  <si>
    <t>Scott</t>
  </si>
  <si>
    <t>Fabio</t>
  </si>
  <si>
    <t>Piemonte</t>
  </si>
  <si>
    <t>Franca</t>
  </si>
  <si>
    <t>Marina</t>
  </si>
  <si>
    <t>Cristina</t>
  </si>
  <si>
    <t>Lombardia</t>
  </si>
  <si>
    <t>Pino</t>
  </si>
  <si>
    <t>Vera</t>
  </si>
  <si>
    <t>Milo</t>
  </si>
  <si>
    <t>Frank</t>
  </si>
  <si>
    <t>Seth</t>
  </si>
  <si>
    <t>Puglia</t>
  </si>
  <si>
    <t>Nello</t>
  </si>
  <si>
    <t>Mino</t>
  </si>
  <si>
    <t>Molise</t>
  </si>
  <si>
    <t>Luigi</t>
  </si>
  <si>
    <t>Mario</t>
  </si>
  <si>
    <t>Denominazione</t>
  </si>
  <si>
    <t>Fornitore Ava</t>
  </si>
  <si>
    <t>Fornitore Bcb</t>
  </si>
  <si>
    <t>Fornitore Asa</t>
  </si>
  <si>
    <t>Calabria</t>
  </si>
  <si>
    <t>Nazione</t>
  </si>
  <si>
    <t>Corriere Iba</t>
  </si>
  <si>
    <t>Italia</t>
  </si>
  <si>
    <t>Corriere Cic</t>
  </si>
  <si>
    <t>Corriere Dais</t>
  </si>
  <si>
    <t>Prezzo Scontato</t>
  </si>
  <si>
    <t>Regione del cliente</t>
  </si>
  <si>
    <t>Regione del fornitore</t>
  </si>
  <si>
    <t>Regione corriere</t>
  </si>
  <si>
    <t>Regione del cliente X</t>
  </si>
  <si>
    <t>Esito pagamento</t>
  </si>
  <si>
    <t>NumeroCliente</t>
  </si>
  <si>
    <t>Cognome</t>
  </si>
  <si>
    <t>DataOrdine</t>
  </si>
  <si>
    <t>Stato</t>
  </si>
  <si>
    <t>RegioneResidenza</t>
  </si>
  <si>
    <t>Spesa</t>
  </si>
  <si>
    <t>Sconto</t>
  </si>
  <si>
    <t>Mese Ordine</t>
  </si>
  <si>
    <t>Anno Ordine</t>
  </si>
  <si>
    <t>Ulteriore sconto</t>
  </si>
  <si>
    <t>Iantomasi</t>
  </si>
  <si>
    <t>Ok</t>
  </si>
  <si>
    <t>Rossi</t>
  </si>
  <si>
    <t>Deviazione standard</t>
  </si>
  <si>
    <t>Alberto</t>
  </si>
  <si>
    <t>Verdi</t>
  </si>
  <si>
    <t>ko</t>
  </si>
  <si>
    <t>Milano</t>
  </si>
  <si>
    <t xml:space="preserve">Giovanni </t>
  </si>
  <si>
    <t>Limone</t>
  </si>
  <si>
    <t>Campaia</t>
  </si>
  <si>
    <t>Angelo</t>
  </si>
  <si>
    <t>Marino</t>
  </si>
  <si>
    <t>giacomo</t>
  </si>
  <si>
    <t>Guarino</t>
  </si>
  <si>
    <t>Giacomo</t>
  </si>
  <si>
    <t>Sacco</t>
  </si>
  <si>
    <t>Ko</t>
  </si>
  <si>
    <t>Botta</t>
  </si>
  <si>
    <t>Campania</t>
  </si>
  <si>
    <t>Parma</t>
  </si>
  <si>
    <t>nicola</t>
  </si>
  <si>
    <t>iantomasi</t>
  </si>
  <si>
    <t>Codice</t>
  </si>
  <si>
    <t>Sostituisci trattini con  punto</t>
  </si>
  <si>
    <t>Estrarre primi tre caratteri</t>
  </si>
  <si>
    <t>Estrarre ultimi tre caratteri</t>
  </si>
  <si>
    <t>Estrarre tre caratteri centrali</t>
  </si>
  <si>
    <t>232-cdc-432</t>
  </si>
  <si>
    <t>121-CFC-123</t>
  </si>
  <si>
    <t>982-CRP-123</t>
  </si>
  <si>
    <t>Ricomponi codice</t>
  </si>
  <si>
    <t>Fattura</t>
  </si>
  <si>
    <t>Data odierna</t>
  </si>
  <si>
    <t>Mese</t>
  </si>
  <si>
    <t>Differenza_DatePagamento_DataTerminePagamento</t>
  </si>
  <si>
    <t>Totale Colonna L</t>
  </si>
  <si>
    <t>Media Colonna L</t>
  </si>
  <si>
    <t>Rendiamo tutto maiuscolo</t>
  </si>
  <si>
    <t>Somma Colonna L per stato Ok</t>
  </si>
  <si>
    <t>Somma Colonna L per stato ko</t>
  </si>
  <si>
    <t>Numero stato Ok</t>
  </si>
  <si>
    <t>Numero stato Ko</t>
  </si>
  <si>
    <t>Stato 2</t>
  </si>
  <si>
    <t>Data Fine</t>
  </si>
  <si>
    <t>Prezzo con sconto applicato solo se a dicembre</t>
  </si>
  <si>
    <t>Esito pagamento bis</t>
  </si>
  <si>
    <t>Numero ordini con colonna L &gt;70</t>
  </si>
  <si>
    <t>Numero ordini con colonna L &lt;=70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</si>
</sst>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14" fontId="1" fillId="2" borderId="1" xfId="0" applyNumberFormat="1" applyFont="1" applyFill="1" applyBorder="1"/>
    <xf numFmtId="0" fontId="0" fillId="3" borderId="3" xfId="0" applyFill="1" applyBorder="1"/>
    <xf numFmtId="14" fontId="0" fillId="3" borderId="1" xfId="0" applyNumberFormat="1" applyFill="1" applyBorder="1"/>
    <xf numFmtId="0" fontId="0" fillId="0" borderId="3" xfId="0" applyBorder="1"/>
    <xf numFmtId="14" fontId="0" fillId="0" borderId="1" xfId="0" applyNumberFormat="1" applyBorder="1"/>
    <xf numFmtId="0" fontId="0" fillId="0" borderId="4" xfId="0" applyBorder="1"/>
    <xf numFmtId="14" fontId="0" fillId="0" borderId="2" xfId="0" applyNumberFormat="1" applyBorder="1"/>
    <xf numFmtId="0" fontId="0" fillId="3" borderId="4" xfId="0" applyFill="1" applyBorder="1"/>
    <xf numFmtId="0" fontId="0" fillId="3" borderId="2" xfId="0" applyFill="1" applyBorder="1"/>
    <xf numFmtId="2" fontId="0" fillId="0" borderId="0" xfId="0" applyNumberFormat="1"/>
    <xf numFmtId="14" fontId="1" fillId="2" borderId="0" xfId="0" applyNumberFormat="1" applyFont="1" applyFill="1" applyBorder="1"/>
    <xf numFmtId="0" fontId="3" fillId="0" borderId="0" xfId="0" applyFont="1"/>
    <xf numFmtId="14" fontId="3" fillId="0" borderId="0" xfId="0" applyNumberFormat="1" applyFont="1"/>
    <xf numFmtId="0" fontId="3" fillId="4" borderId="0" xfId="0" applyFont="1" applyFill="1"/>
    <xf numFmtId="14" fontId="0" fillId="0" borderId="0" xfId="0" applyNumberFormat="1"/>
    <xf numFmtId="0" fontId="2" fillId="0" borderId="0" xfId="0" applyFont="1"/>
    <xf numFmtId="0" fontId="2" fillId="4" borderId="0" xfId="0" applyFont="1" applyFill="1"/>
    <xf numFmtId="2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2" fontId="2" fillId="4" borderId="0" xfId="0" applyNumberFormat="1" applyFont="1" applyFill="1"/>
    <xf numFmtId="14" fontId="2" fillId="0" borderId="0" xfId="0" applyNumberFormat="1" applyFont="1"/>
    <xf numFmtId="1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 Iantomasi" id="{C1A60CB1-E052-4334-968F-6228C91D36CD}" userId="c00efdef560067e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8-20T07:39:20.23" personId="{C1A60CB1-E052-4334-968F-6228C91D36CD}" id="{5D82382B-0FEA-41AF-A069-80EB385F8A82}">
    <text>Se Data Fine precedente alla data odierna allora "scaduto", altrimenti "non scaduto"</text>
  </threadedComment>
  <threadedComment ref="D1" dT="2022-08-20T07:39:49.90" personId="{C1A60CB1-E052-4334-968F-6228C91D36CD}" id="{4D922DAF-E233-4A86-9A1E-F949780669F6}">
    <text>Se Data Fine precedente alla data odierna allora "scaduto", se uguale alla data odierna allora "scade oggi", se maggiore della data odierna allora "non scaduto"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2-08-20T07:41:17.82" personId="{C1A60CB1-E052-4334-968F-6228C91D36CD}" id="{541D0434-A88F-412B-B385-C491C067F53F}">
    <text>Se differenza &lt; 0 allora "in anticipo"
Se differenza = 0 allora "in linea"
Se differenza tra 1 e 7 allora "in ritardo"
Se differenza maggiore di 7 allora "in extra ritardo"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806D-A5BC-4895-921B-8A8BB07DC5D0}">
  <dimension ref="A1:Q21"/>
  <sheetViews>
    <sheetView workbookViewId="0">
      <selection activeCell="O1" sqref="O1"/>
    </sheetView>
  </sheetViews>
  <sheetFormatPr defaultRowHeight="14.4" x14ac:dyDescent="0.3"/>
  <cols>
    <col min="1" max="1" width="14.21875" bestFit="1" customWidth="1"/>
    <col min="2" max="2" width="9.21875" bestFit="1" customWidth="1"/>
    <col min="3" max="3" width="9.6640625" bestFit="1" customWidth="1"/>
    <col min="4" max="4" width="11.44140625" bestFit="1" customWidth="1"/>
    <col min="5" max="5" width="6.109375" bestFit="1" customWidth="1"/>
    <col min="6" max="6" width="17.109375" bestFit="1" customWidth="1"/>
    <col min="7" max="7" width="6.5546875" bestFit="1" customWidth="1"/>
    <col min="8" max="8" width="7.33203125" bestFit="1" customWidth="1"/>
    <col min="9" max="9" width="15.109375" style="15" bestFit="1" customWidth="1"/>
    <col min="10" max="11" width="12.33203125" style="25" bestFit="1" customWidth="1"/>
    <col min="12" max="12" width="15.109375" bestFit="1" customWidth="1"/>
    <col min="14" max="14" width="30.33203125" bestFit="1" customWidth="1"/>
    <col min="15" max="15" width="12" style="15" bestFit="1" customWidth="1"/>
  </cols>
  <sheetData>
    <row r="1" spans="1:17" x14ac:dyDescent="0.3">
      <c r="A1" s="17" t="s">
        <v>60</v>
      </c>
      <c r="B1" s="17" t="s">
        <v>8</v>
      </c>
      <c r="C1" s="17" t="s">
        <v>61</v>
      </c>
      <c r="D1" s="18" t="s">
        <v>62</v>
      </c>
      <c r="E1" s="17" t="s">
        <v>63</v>
      </c>
      <c r="F1" s="17" t="s">
        <v>64</v>
      </c>
      <c r="G1" s="17" t="s">
        <v>65</v>
      </c>
      <c r="H1" s="17" t="s">
        <v>66</v>
      </c>
      <c r="I1" s="23" t="s">
        <v>54</v>
      </c>
      <c r="J1" s="24" t="s">
        <v>67</v>
      </c>
      <c r="K1" s="24" t="s">
        <v>68</v>
      </c>
      <c r="L1" s="19" t="s">
        <v>69</v>
      </c>
      <c r="N1" s="17" t="s">
        <v>106</v>
      </c>
      <c r="O1" s="15">
        <f>SUM(L:L)</f>
        <v>856.94</v>
      </c>
      <c r="Q1" s="20"/>
    </row>
    <row r="2" spans="1:17" x14ac:dyDescent="0.3">
      <c r="A2">
        <v>1</v>
      </c>
      <c r="B2" t="s">
        <v>11</v>
      </c>
      <c r="C2" t="s">
        <v>70</v>
      </c>
      <c r="D2" s="20">
        <v>43025</v>
      </c>
      <c r="E2" s="20" t="s">
        <v>71</v>
      </c>
      <c r="F2" t="s">
        <v>28</v>
      </c>
      <c r="G2">
        <v>30.12</v>
      </c>
      <c r="H2" s="15">
        <v>3.91</v>
      </c>
      <c r="I2" s="15">
        <f>G2-H2</f>
        <v>26.21</v>
      </c>
      <c r="J2" s="25">
        <f>MONTH(D2)</f>
        <v>10</v>
      </c>
      <c r="K2" s="25">
        <f>YEAR(D2)</f>
        <v>2017</v>
      </c>
      <c r="L2" s="15">
        <f>I2-$O$10</f>
        <v>25.01</v>
      </c>
      <c r="M2" s="15"/>
      <c r="N2" s="17" t="s">
        <v>107</v>
      </c>
      <c r="O2" s="15">
        <f>AVERAGE(L:L)</f>
        <v>47.607777777777784</v>
      </c>
      <c r="Q2" s="20"/>
    </row>
    <row r="3" spans="1:17" x14ac:dyDescent="0.3">
      <c r="A3">
        <v>2</v>
      </c>
      <c r="B3" t="s">
        <v>24</v>
      </c>
      <c r="C3" t="s">
        <v>72</v>
      </c>
      <c r="D3" s="20">
        <v>43451</v>
      </c>
      <c r="E3" s="20" t="s">
        <v>71</v>
      </c>
      <c r="F3" t="s">
        <v>41</v>
      </c>
      <c r="G3">
        <v>38.14</v>
      </c>
      <c r="H3" s="15">
        <v>2.11</v>
      </c>
      <c r="I3" s="15">
        <f t="shared" ref="I3:I19" si="0">G3-H3</f>
        <v>36.03</v>
      </c>
      <c r="J3" s="25">
        <f t="shared" ref="J3:J19" si="1">MONTH(D3)</f>
        <v>12</v>
      </c>
      <c r="K3" s="25">
        <f t="shared" ref="K3:K19" si="2">YEAR(D3)</f>
        <v>2018</v>
      </c>
      <c r="L3" s="15">
        <f t="shared" ref="L3:L19" si="3">I3-$O$10</f>
        <v>34.83</v>
      </c>
      <c r="N3" s="21" t="s">
        <v>73</v>
      </c>
      <c r="O3" s="15">
        <f>_xlfn.STDEV.P(L:L)</f>
        <v>29.224928771998645</v>
      </c>
      <c r="Q3" s="20"/>
    </row>
    <row r="4" spans="1:17" x14ac:dyDescent="0.3">
      <c r="A4">
        <v>3</v>
      </c>
      <c r="B4" t="s">
        <v>74</v>
      </c>
      <c r="C4" t="s">
        <v>75</v>
      </c>
      <c r="D4" s="20">
        <v>43468</v>
      </c>
      <c r="E4" s="20" t="s">
        <v>76</v>
      </c>
      <c r="F4" t="s">
        <v>77</v>
      </c>
      <c r="G4">
        <v>93.32</v>
      </c>
      <c r="H4" s="15">
        <v>2.13</v>
      </c>
      <c r="I4" s="15">
        <f t="shared" si="0"/>
        <v>91.19</v>
      </c>
      <c r="J4" s="25">
        <f t="shared" si="1"/>
        <v>1</v>
      </c>
      <c r="K4" s="25">
        <f t="shared" si="2"/>
        <v>2019</v>
      </c>
      <c r="L4" s="15">
        <f t="shared" si="3"/>
        <v>89.99</v>
      </c>
      <c r="N4" s="21" t="s">
        <v>111</v>
      </c>
      <c r="O4" s="25">
        <f>COUNTIFS(E:E,"Ok")</f>
        <v>13</v>
      </c>
      <c r="Q4" s="20"/>
    </row>
    <row r="5" spans="1:17" x14ac:dyDescent="0.3">
      <c r="A5">
        <v>4</v>
      </c>
      <c r="B5" t="s">
        <v>78</v>
      </c>
      <c r="C5" t="s">
        <v>79</v>
      </c>
      <c r="D5" s="20">
        <v>42856</v>
      </c>
      <c r="E5" s="20" t="s">
        <v>76</v>
      </c>
      <c r="F5" t="s">
        <v>80</v>
      </c>
      <c r="G5">
        <v>22.32</v>
      </c>
      <c r="H5" s="15">
        <v>2.14</v>
      </c>
      <c r="I5" s="15">
        <f t="shared" si="0"/>
        <v>20.18</v>
      </c>
      <c r="J5" s="25">
        <f t="shared" si="1"/>
        <v>5</v>
      </c>
      <c r="K5" s="25">
        <f t="shared" si="2"/>
        <v>2017</v>
      </c>
      <c r="L5" s="15">
        <f t="shared" si="3"/>
        <v>18.98</v>
      </c>
      <c r="N5" s="21" t="s">
        <v>112</v>
      </c>
      <c r="O5" s="25">
        <f>COUNTIFS(E:E,"Ko")</f>
        <v>5</v>
      </c>
      <c r="Q5" s="20"/>
    </row>
    <row r="6" spans="1:17" x14ac:dyDescent="0.3">
      <c r="A6">
        <v>5</v>
      </c>
      <c r="B6" t="s">
        <v>81</v>
      </c>
      <c r="C6" t="s">
        <v>75</v>
      </c>
      <c r="D6" s="20">
        <v>36526</v>
      </c>
      <c r="E6" s="20" t="s">
        <v>71</v>
      </c>
      <c r="F6" t="s">
        <v>38</v>
      </c>
      <c r="G6">
        <v>55.14</v>
      </c>
      <c r="H6" s="15">
        <v>3.91</v>
      </c>
      <c r="I6" s="15">
        <f t="shared" si="0"/>
        <v>51.230000000000004</v>
      </c>
      <c r="J6" s="25">
        <f t="shared" si="1"/>
        <v>1</v>
      </c>
      <c r="K6" s="25">
        <f t="shared" si="2"/>
        <v>2000</v>
      </c>
      <c r="L6" s="15">
        <f t="shared" si="3"/>
        <v>50.03</v>
      </c>
      <c r="N6" s="21" t="s">
        <v>109</v>
      </c>
      <c r="O6" s="15">
        <f>SUMIFS(L:L,E:E,"Ok")</f>
        <v>570.96999999999991</v>
      </c>
      <c r="Q6" s="20"/>
    </row>
    <row r="7" spans="1:17" x14ac:dyDescent="0.3">
      <c r="A7">
        <v>6</v>
      </c>
      <c r="B7" t="s">
        <v>74</v>
      </c>
      <c r="C7" t="s">
        <v>82</v>
      </c>
      <c r="D7" s="20">
        <v>42769</v>
      </c>
      <c r="E7" s="20" t="s">
        <v>71</v>
      </c>
      <c r="F7" t="s">
        <v>32</v>
      </c>
      <c r="G7">
        <v>38.14</v>
      </c>
      <c r="H7" s="15">
        <v>3.91</v>
      </c>
      <c r="I7" s="15">
        <f t="shared" si="0"/>
        <v>34.230000000000004</v>
      </c>
      <c r="J7" s="25">
        <f t="shared" si="1"/>
        <v>2</v>
      </c>
      <c r="K7" s="25">
        <f t="shared" si="2"/>
        <v>2017</v>
      </c>
      <c r="L7" s="15">
        <f t="shared" si="3"/>
        <v>33.03</v>
      </c>
      <c r="N7" s="21" t="s">
        <v>110</v>
      </c>
      <c r="O7" s="15">
        <f>SUMIFS(L:L,E:E,"Ko")</f>
        <v>285.96999999999997</v>
      </c>
      <c r="Q7" s="20"/>
    </row>
    <row r="8" spans="1:17" x14ac:dyDescent="0.3">
      <c r="A8">
        <v>7</v>
      </c>
      <c r="B8" t="s">
        <v>83</v>
      </c>
      <c r="C8" t="s">
        <v>84</v>
      </c>
      <c r="D8" s="20">
        <v>43564</v>
      </c>
      <c r="E8" s="20" t="s">
        <v>71</v>
      </c>
      <c r="F8" t="s">
        <v>32</v>
      </c>
      <c r="G8">
        <v>92.32</v>
      </c>
      <c r="H8" s="15">
        <v>3.91</v>
      </c>
      <c r="I8" s="15">
        <f t="shared" si="0"/>
        <v>88.41</v>
      </c>
      <c r="J8" s="25">
        <f t="shared" si="1"/>
        <v>4</v>
      </c>
      <c r="K8" s="25">
        <f t="shared" si="2"/>
        <v>2019</v>
      </c>
      <c r="L8" s="15">
        <f t="shared" si="3"/>
        <v>87.21</v>
      </c>
      <c r="N8" s="21" t="s">
        <v>117</v>
      </c>
      <c r="O8" s="25">
        <f>COUNTIFS(L:L,"&gt;70")</f>
        <v>5</v>
      </c>
      <c r="Q8" s="20"/>
    </row>
    <row r="9" spans="1:17" x14ac:dyDescent="0.3">
      <c r="A9">
        <v>8</v>
      </c>
      <c r="B9" t="s">
        <v>85</v>
      </c>
      <c r="C9" t="s">
        <v>86</v>
      </c>
      <c r="D9" s="20">
        <v>42766</v>
      </c>
      <c r="E9" s="20" t="s">
        <v>87</v>
      </c>
      <c r="F9" t="s">
        <v>32</v>
      </c>
      <c r="G9">
        <v>22.32</v>
      </c>
      <c r="H9" s="15">
        <v>2.11</v>
      </c>
      <c r="I9" s="15">
        <f t="shared" si="0"/>
        <v>20.21</v>
      </c>
      <c r="J9" s="25">
        <f t="shared" si="1"/>
        <v>1</v>
      </c>
      <c r="K9" s="25">
        <f t="shared" si="2"/>
        <v>2017</v>
      </c>
      <c r="L9" s="15">
        <f t="shared" si="3"/>
        <v>19.010000000000002</v>
      </c>
      <c r="N9" s="21" t="s">
        <v>118</v>
      </c>
      <c r="O9" s="25">
        <f>COUNTIFS(L:L,"&lt;=70")</f>
        <v>13</v>
      </c>
      <c r="Q9" s="20"/>
    </row>
    <row r="10" spans="1:17" x14ac:dyDescent="0.3">
      <c r="A10">
        <v>9</v>
      </c>
      <c r="B10" t="s">
        <v>78</v>
      </c>
      <c r="C10" t="s">
        <v>88</v>
      </c>
      <c r="D10" s="20">
        <v>43930</v>
      </c>
      <c r="E10" s="20" t="s">
        <v>71</v>
      </c>
      <c r="F10" t="s">
        <v>89</v>
      </c>
      <c r="G10">
        <v>38.14</v>
      </c>
      <c r="H10" s="15">
        <v>2.13</v>
      </c>
      <c r="I10" s="15">
        <f t="shared" si="0"/>
        <v>36.01</v>
      </c>
      <c r="J10" s="25">
        <f t="shared" si="1"/>
        <v>4</v>
      </c>
      <c r="K10" s="25">
        <f t="shared" si="2"/>
        <v>2020</v>
      </c>
      <c r="L10" s="15">
        <f t="shared" si="3"/>
        <v>34.809999999999995</v>
      </c>
      <c r="N10" s="22" t="s">
        <v>69</v>
      </c>
      <c r="O10" s="26">
        <v>1.2</v>
      </c>
      <c r="Q10" s="20"/>
    </row>
    <row r="11" spans="1:17" x14ac:dyDescent="0.3">
      <c r="A11">
        <v>10</v>
      </c>
      <c r="B11" t="s">
        <v>11</v>
      </c>
      <c r="C11" t="s">
        <v>79</v>
      </c>
      <c r="D11" s="20">
        <v>43832</v>
      </c>
      <c r="E11" s="20" t="s">
        <v>87</v>
      </c>
      <c r="F11" t="s">
        <v>28</v>
      </c>
      <c r="G11">
        <v>72.319999999999993</v>
      </c>
      <c r="H11" s="15">
        <v>2.14</v>
      </c>
      <c r="I11" s="15">
        <f t="shared" si="0"/>
        <v>70.179999999999993</v>
      </c>
      <c r="J11" s="25">
        <f t="shared" si="1"/>
        <v>1</v>
      </c>
      <c r="K11" s="25">
        <f t="shared" si="2"/>
        <v>2020</v>
      </c>
      <c r="L11" s="15">
        <f t="shared" si="3"/>
        <v>68.97999999999999</v>
      </c>
      <c r="N11" s="21"/>
      <c r="Q11" s="20"/>
    </row>
    <row r="12" spans="1:17" x14ac:dyDescent="0.3">
      <c r="A12">
        <v>11</v>
      </c>
      <c r="B12" t="s">
        <v>11</v>
      </c>
      <c r="C12" t="s">
        <v>84</v>
      </c>
      <c r="D12" s="20">
        <v>43025</v>
      </c>
      <c r="E12" s="20" t="s">
        <v>71</v>
      </c>
      <c r="F12" t="s">
        <v>89</v>
      </c>
      <c r="G12">
        <v>22.32</v>
      </c>
      <c r="H12" s="15">
        <v>3.91</v>
      </c>
      <c r="I12" s="15">
        <f t="shared" si="0"/>
        <v>18.41</v>
      </c>
      <c r="J12" s="25">
        <f t="shared" si="1"/>
        <v>10</v>
      </c>
      <c r="K12" s="25">
        <f t="shared" si="2"/>
        <v>2017</v>
      </c>
      <c r="L12" s="15">
        <f t="shared" si="3"/>
        <v>17.21</v>
      </c>
      <c r="Q12" s="20"/>
    </row>
    <row r="13" spans="1:17" x14ac:dyDescent="0.3">
      <c r="A13">
        <v>12</v>
      </c>
      <c r="B13" t="s">
        <v>24</v>
      </c>
      <c r="C13" t="s">
        <v>86</v>
      </c>
      <c r="D13" s="20">
        <v>43451</v>
      </c>
      <c r="E13" s="20" t="s">
        <v>71</v>
      </c>
      <c r="F13" t="s">
        <v>38</v>
      </c>
      <c r="G13">
        <v>38.14</v>
      </c>
      <c r="H13" s="15">
        <v>3.91</v>
      </c>
      <c r="I13" s="15">
        <f t="shared" si="0"/>
        <v>34.230000000000004</v>
      </c>
      <c r="J13" s="25">
        <f t="shared" si="1"/>
        <v>12</v>
      </c>
      <c r="K13" s="25">
        <f t="shared" si="2"/>
        <v>2018</v>
      </c>
      <c r="L13" s="15">
        <f t="shared" si="3"/>
        <v>33.03</v>
      </c>
      <c r="Q13" s="20"/>
    </row>
    <row r="14" spans="1:17" x14ac:dyDescent="0.3">
      <c r="A14">
        <v>13</v>
      </c>
      <c r="B14" t="s">
        <v>74</v>
      </c>
      <c r="C14" t="s">
        <v>88</v>
      </c>
      <c r="D14" s="20">
        <v>43468</v>
      </c>
      <c r="E14" s="20" t="s">
        <v>87</v>
      </c>
      <c r="F14" t="s">
        <v>32</v>
      </c>
      <c r="G14">
        <v>92.32</v>
      </c>
      <c r="H14" s="15">
        <v>2.11</v>
      </c>
      <c r="I14" s="15">
        <f t="shared" si="0"/>
        <v>90.21</v>
      </c>
      <c r="J14" s="25">
        <f t="shared" si="1"/>
        <v>1</v>
      </c>
      <c r="K14" s="25">
        <f t="shared" si="2"/>
        <v>2019</v>
      </c>
      <c r="L14" s="15">
        <f t="shared" si="3"/>
        <v>89.009999999999991</v>
      </c>
      <c r="Q14" s="20"/>
    </row>
    <row r="15" spans="1:17" x14ac:dyDescent="0.3">
      <c r="A15">
        <v>14</v>
      </c>
      <c r="B15" t="s">
        <v>78</v>
      </c>
      <c r="C15" t="s">
        <v>79</v>
      </c>
      <c r="D15" s="20">
        <v>42948</v>
      </c>
      <c r="E15" s="20" t="s">
        <v>71</v>
      </c>
      <c r="F15" t="s">
        <v>32</v>
      </c>
      <c r="G15">
        <v>21.32</v>
      </c>
      <c r="H15" s="15">
        <v>2.13</v>
      </c>
      <c r="I15" s="15">
        <f t="shared" si="0"/>
        <v>19.190000000000001</v>
      </c>
      <c r="J15" s="25">
        <f t="shared" si="1"/>
        <v>8</v>
      </c>
      <c r="K15" s="25">
        <f t="shared" si="2"/>
        <v>2017</v>
      </c>
      <c r="L15" s="15">
        <f t="shared" si="3"/>
        <v>17.990000000000002</v>
      </c>
    </row>
    <row r="16" spans="1:17" x14ac:dyDescent="0.3">
      <c r="A16">
        <v>15</v>
      </c>
      <c r="B16" t="s">
        <v>81</v>
      </c>
      <c r="C16" t="s">
        <v>70</v>
      </c>
      <c r="D16" s="20">
        <v>42773</v>
      </c>
      <c r="E16" s="20" t="s">
        <v>71</v>
      </c>
      <c r="F16" t="s">
        <v>32</v>
      </c>
      <c r="G16">
        <v>39.14</v>
      </c>
      <c r="H16" s="15">
        <v>2.14</v>
      </c>
      <c r="I16" s="15">
        <f t="shared" si="0"/>
        <v>37</v>
      </c>
      <c r="J16" s="25">
        <f t="shared" si="1"/>
        <v>2</v>
      </c>
      <c r="K16" s="25">
        <f t="shared" si="2"/>
        <v>2017</v>
      </c>
      <c r="L16" s="15">
        <f t="shared" si="3"/>
        <v>35.799999999999997</v>
      </c>
    </row>
    <row r="17" spans="1:12" x14ac:dyDescent="0.3">
      <c r="A17">
        <v>16</v>
      </c>
      <c r="B17" t="s">
        <v>74</v>
      </c>
      <c r="C17" t="s">
        <v>72</v>
      </c>
      <c r="D17" s="20">
        <v>43499</v>
      </c>
      <c r="E17" s="20" t="s">
        <v>71</v>
      </c>
      <c r="F17" t="s">
        <v>89</v>
      </c>
      <c r="G17">
        <v>92.32</v>
      </c>
      <c r="H17" s="15">
        <v>3.91</v>
      </c>
      <c r="I17" s="15">
        <f t="shared" si="0"/>
        <v>88.41</v>
      </c>
      <c r="J17" s="25">
        <f t="shared" si="1"/>
        <v>2</v>
      </c>
      <c r="K17" s="25">
        <f t="shared" si="2"/>
        <v>2019</v>
      </c>
      <c r="L17" s="15">
        <f t="shared" si="3"/>
        <v>87.21</v>
      </c>
    </row>
    <row r="18" spans="1:12" x14ac:dyDescent="0.3">
      <c r="A18">
        <v>17</v>
      </c>
      <c r="B18" t="s">
        <v>74</v>
      </c>
      <c r="C18" t="s">
        <v>75</v>
      </c>
      <c r="D18" s="20">
        <v>42743</v>
      </c>
      <c r="E18" s="20" t="s">
        <v>71</v>
      </c>
      <c r="F18" t="s">
        <v>90</v>
      </c>
      <c r="G18">
        <v>22.32</v>
      </c>
      <c r="H18" s="15">
        <v>3.91</v>
      </c>
      <c r="I18" s="15">
        <f t="shared" si="0"/>
        <v>18.41</v>
      </c>
      <c r="J18" s="25">
        <f t="shared" si="1"/>
        <v>1</v>
      </c>
      <c r="K18" s="25">
        <f t="shared" si="2"/>
        <v>2017</v>
      </c>
      <c r="L18" s="15">
        <f t="shared" si="3"/>
        <v>17.21</v>
      </c>
    </row>
    <row r="19" spans="1:12" x14ac:dyDescent="0.3">
      <c r="A19">
        <v>18</v>
      </c>
      <c r="B19" t="s">
        <v>91</v>
      </c>
      <c r="C19" t="s">
        <v>92</v>
      </c>
      <c r="D19" s="20">
        <v>42743</v>
      </c>
      <c r="E19" s="20" t="s">
        <v>71</v>
      </c>
      <c r="F19" t="s">
        <v>90</v>
      </c>
      <c r="G19">
        <v>100</v>
      </c>
      <c r="H19" s="15">
        <v>1.2</v>
      </c>
      <c r="I19" s="15">
        <f t="shared" si="0"/>
        <v>98.8</v>
      </c>
      <c r="J19" s="25">
        <f t="shared" si="1"/>
        <v>1</v>
      </c>
      <c r="K19" s="25">
        <f t="shared" si="2"/>
        <v>2017</v>
      </c>
      <c r="L19" s="15">
        <f t="shared" si="3"/>
        <v>97.6</v>
      </c>
    </row>
    <row r="20" spans="1:12" x14ac:dyDescent="0.3">
      <c r="D20" s="20"/>
    </row>
    <row r="21" spans="1:12" x14ac:dyDescent="0.3">
      <c r="D21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C9F1-4C55-4448-ACB1-8C223ED6B17E}">
  <dimension ref="A1:G4"/>
  <sheetViews>
    <sheetView workbookViewId="0"/>
  </sheetViews>
  <sheetFormatPr defaultRowHeight="14.4" x14ac:dyDescent="0.3"/>
  <cols>
    <col min="1" max="1" width="11.5546875" bestFit="1" customWidth="1"/>
    <col min="2" max="2" width="25.44140625" bestFit="1" customWidth="1"/>
    <col min="3" max="3" width="22.77734375" bestFit="1" customWidth="1"/>
    <col min="4" max="4" width="23.21875" bestFit="1" customWidth="1"/>
    <col min="5" max="5" width="24.6640625" bestFit="1" customWidth="1"/>
    <col min="6" max="6" width="16" bestFit="1" customWidth="1"/>
    <col min="7" max="7" width="23.5546875" bestFit="1" customWidth="1"/>
  </cols>
  <sheetData>
    <row r="1" spans="1:7" x14ac:dyDescent="0.3">
      <c r="A1" s="21" t="s">
        <v>93</v>
      </c>
      <c r="B1" s="21" t="s">
        <v>94</v>
      </c>
      <c r="C1" s="21" t="s">
        <v>95</v>
      </c>
      <c r="D1" s="21" t="s">
        <v>96</v>
      </c>
      <c r="E1" s="21" t="s">
        <v>97</v>
      </c>
      <c r="F1" s="21" t="s">
        <v>101</v>
      </c>
      <c r="G1" s="21" t="s">
        <v>108</v>
      </c>
    </row>
    <row r="2" spans="1:7" x14ac:dyDescent="0.3">
      <c r="A2" t="s">
        <v>98</v>
      </c>
      <c r="B2" t="str">
        <f>SUBSTITUTE(A2,"-",".")</f>
        <v>232.cdc.432</v>
      </c>
      <c r="C2" t="str">
        <f>LEFT(B2,3)</f>
        <v>232</v>
      </c>
      <c r="D2" t="str">
        <f>RIGHT(B2,3)</f>
        <v>432</v>
      </c>
      <c r="E2" t="str">
        <f>MID(B2,5,3)</f>
        <v>cdc</v>
      </c>
      <c r="F2" t="str">
        <f>_xlfn.CONCAT(C2,".",E2,".",D2)</f>
        <v>232.cdc.432</v>
      </c>
      <c r="G2" t="str">
        <f>UPPER(F2)</f>
        <v>232.CDC.432</v>
      </c>
    </row>
    <row r="3" spans="1:7" x14ac:dyDescent="0.3">
      <c r="A3" t="s">
        <v>99</v>
      </c>
      <c r="B3" t="str">
        <f t="shared" ref="B3:B4" si="0">SUBSTITUTE(A3,"-",".")</f>
        <v>121.CFC.123</v>
      </c>
      <c r="C3" t="str">
        <f t="shared" ref="C3:C4" si="1">LEFT(B3,3)</f>
        <v>121</v>
      </c>
      <c r="D3" t="str">
        <f t="shared" ref="D3:D4" si="2">RIGHT(B3,3)</f>
        <v>123</v>
      </c>
      <c r="E3" t="str">
        <f t="shared" ref="E3:E4" si="3">MID(B3,5,3)</f>
        <v>CFC</v>
      </c>
      <c r="F3" t="str">
        <f t="shared" ref="F3:F4" si="4">_xlfn.CONCAT(C3,".",E3,".",D3)</f>
        <v>121.CFC.123</v>
      </c>
      <c r="G3" t="str">
        <f t="shared" ref="G3:G4" si="5">UPPER(F3)</f>
        <v>121.CFC.123</v>
      </c>
    </row>
    <row r="4" spans="1:7" x14ac:dyDescent="0.3">
      <c r="A4" t="s">
        <v>100</v>
      </c>
      <c r="B4" t="str">
        <f t="shared" si="0"/>
        <v>982.CRP.123</v>
      </c>
      <c r="C4" t="str">
        <f t="shared" si="1"/>
        <v>982</v>
      </c>
      <c r="D4" t="str">
        <f t="shared" si="2"/>
        <v>123</v>
      </c>
      <c r="E4" t="str">
        <f t="shared" si="3"/>
        <v>CRP</v>
      </c>
      <c r="F4" t="str">
        <f t="shared" si="4"/>
        <v>982.CRP.123</v>
      </c>
      <c r="G4" t="str">
        <f t="shared" si="5"/>
        <v>982.CRP.123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F094-D501-4BAF-A33D-C81D3FEFFF69}">
  <dimension ref="A1:G21"/>
  <sheetViews>
    <sheetView tabSelected="1" workbookViewId="0"/>
  </sheetViews>
  <sheetFormatPr defaultRowHeight="14.4" x14ac:dyDescent="0.3"/>
  <cols>
    <col min="2" max="2" width="10.5546875" bestFit="1" customWidth="1"/>
    <col min="3" max="4" width="11" bestFit="1" customWidth="1"/>
    <col min="5" max="5" width="12.109375" customWidth="1"/>
    <col min="6" max="6" width="11.5546875" bestFit="1" customWidth="1"/>
    <col min="7" max="7" width="10.5546875" bestFit="1" customWidth="1"/>
  </cols>
  <sheetData>
    <row r="1" spans="1:7" x14ac:dyDescent="0.3">
      <c r="A1" s="21" t="s">
        <v>102</v>
      </c>
      <c r="B1" s="21" t="s">
        <v>114</v>
      </c>
      <c r="C1" s="27" t="s">
        <v>63</v>
      </c>
      <c r="D1" s="21" t="s">
        <v>113</v>
      </c>
      <c r="E1" s="21"/>
      <c r="F1" s="21" t="s">
        <v>103</v>
      </c>
      <c r="G1" s="20"/>
    </row>
    <row r="2" spans="1:7" x14ac:dyDescent="0.3">
      <c r="A2">
        <v>1</v>
      </c>
      <c r="B2" s="20">
        <v>44778</v>
      </c>
    </row>
    <row r="3" spans="1:7" x14ac:dyDescent="0.3">
      <c r="A3">
        <v>2</v>
      </c>
      <c r="B3" s="20">
        <v>44779</v>
      </c>
    </row>
    <row r="4" spans="1:7" x14ac:dyDescent="0.3">
      <c r="A4">
        <v>3</v>
      </c>
      <c r="B4" s="20">
        <v>44780</v>
      </c>
    </row>
    <row r="5" spans="1:7" x14ac:dyDescent="0.3">
      <c r="A5">
        <v>4</v>
      </c>
      <c r="B5" s="20">
        <v>44781</v>
      </c>
    </row>
    <row r="6" spans="1:7" x14ac:dyDescent="0.3">
      <c r="A6">
        <v>5</v>
      </c>
      <c r="B6" s="20">
        <v>44782</v>
      </c>
    </row>
    <row r="7" spans="1:7" x14ac:dyDescent="0.3">
      <c r="A7">
        <v>6</v>
      </c>
      <c r="B7" s="20">
        <v>44783</v>
      </c>
    </row>
    <row r="8" spans="1:7" x14ac:dyDescent="0.3">
      <c r="A8">
        <v>7</v>
      </c>
      <c r="B8" s="20">
        <v>44784</v>
      </c>
    </row>
    <row r="9" spans="1:7" x14ac:dyDescent="0.3">
      <c r="A9">
        <v>8</v>
      </c>
      <c r="B9" s="20">
        <v>44785</v>
      </c>
    </row>
    <row r="10" spans="1:7" x14ac:dyDescent="0.3">
      <c r="A10">
        <v>9</v>
      </c>
      <c r="B10" s="20">
        <v>44786</v>
      </c>
    </row>
    <row r="11" spans="1:7" x14ac:dyDescent="0.3">
      <c r="A11">
        <v>10</v>
      </c>
      <c r="B11" s="20">
        <v>44787</v>
      </c>
    </row>
    <row r="12" spans="1:7" x14ac:dyDescent="0.3">
      <c r="A12">
        <v>11</v>
      </c>
      <c r="B12" s="20">
        <v>44788</v>
      </c>
    </row>
    <row r="13" spans="1:7" x14ac:dyDescent="0.3">
      <c r="A13">
        <v>12</v>
      </c>
      <c r="B13" s="20">
        <v>44789</v>
      </c>
    </row>
    <row r="14" spans="1:7" x14ac:dyDescent="0.3">
      <c r="A14">
        <v>13</v>
      </c>
      <c r="B14" s="20">
        <v>44790</v>
      </c>
    </row>
    <row r="15" spans="1:7" x14ac:dyDescent="0.3">
      <c r="A15">
        <v>14</v>
      </c>
      <c r="B15" s="20">
        <v>44791</v>
      </c>
    </row>
    <row r="16" spans="1:7" x14ac:dyDescent="0.3">
      <c r="A16">
        <v>15</v>
      </c>
      <c r="B16" s="20">
        <v>44792</v>
      </c>
    </row>
    <row r="17" spans="1:2" x14ac:dyDescent="0.3">
      <c r="A17">
        <v>16</v>
      </c>
      <c r="B17" s="20">
        <v>44793</v>
      </c>
    </row>
    <row r="18" spans="1:2" x14ac:dyDescent="0.3">
      <c r="A18">
        <v>17</v>
      </c>
      <c r="B18" s="20">
        <v>44794</v>
      </c>
    </row>
    <row r="19" spans="1:2" x14ac:dyDescent="0.3">
      <c r="A19">
        <v>18</v>
      </c>
      <c r="B19" s="20">
        <v>44795</v>
      </c>
    </row>
    <row r="20" spans="1:2" x14ac:dyDescent="0.3">
      <c r="A20">
        <v>19</v>
      </c>
      <c r="B20" s="20">
        <v>44796</v>
      </c>
    </row>
    <row r="21" spans="1:2" x14ac:dyDescent="0.3">
      <c r="A21">
        <v>20</v>
      </c>
      <c r="B21" s="20">
        <v>44797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1ABB-0B35-4CE2-92B3-61DB8FAC223C}">
  <dimension ref="A1:E19"/>
  <sheetViews>
    <sheetView workbookViewId="0"/>
  </sheetViews>
  <sheetFormatPr defaultRowHeight="14.4" x14ac:dyDescent="0.3"/>
  <cols>
    <col min="1" max="1" width="10.5546875" bestFit="1" customWidth="1"/>
    <col min="4" max="4" width="8.88671875" style="25"/>
    <col min="5" max="5" width="41" bestFit="1" customWidth="1"/>
  </cols>
  <sheetData>
    <row r="1" spans="1:5" x14ac:dyDescent="0.3">
      <c r="A1" s="27" t="s">
        <v>62</v>
      </c>
      <c r="B1" s="21" t="s">
        <v>65</v>
      </c>
      <c r="C1" s="21" t="s">
        <v>66</v>
      </c>
      <c r="D1" s="28" t="s">
        <v>104</v>
      </c>
      <c r="E1" s="21" t="s">
        <v>115</v>
      </c>
    </row>
    <row r="2" spans="1:5" x14ac:dyDescent="0.3">
      <c r="A2" s="20">
        <v>43025</v>
      </c>
      <c r="B2">
        <v>30.12</v>
      </c>
      <c r="C2" s="15">
        <v>3.91</v>
      </c>
    </row>
    <row r="3" spans="1:5" x14ac:dyDescent="0.3">
      <c r="A3" s="20">
        <v>43451</v>
      </c>
      <c r="B3">
        <v>38.14</v>
      </c>
      <c r="C3" s="15">
        <v>2.11</v>
      </c>
    </row>
    <row r="4" spans="1:5" x14ac:dyDescent="0.3">
      <c r="A4" s="20">
        <v>43468</v>
      </c>
      <c r="B4">
        <v>93.32</v>
      </c>
      <c r="C4" s="15">
        <v>2.13</v>
      </c>
    </row>
    <row r="5" spans="1:5" x14ac:dyDescent="0.3">
      <c r="A5" s="20">
        <v>43070</v>
      </c>
      <c r="B5">
        <v>22.32</v>
      </c>
      <c r="C5" s="15">
        <v>2.14</v>
      </c>
    </row>
    <row r="6" spans="1:5" x14ac:dyDescent="0.3">
      <c r="A6" s="20">
        <v>36526</v>
      </c>
      <c r="B6">
        <v>55.14</v>
      </c>
      <c r="C6" s="15">
        <v>3.91</v>
      </c>
    </row>
    <row r="7" spans="1:5" x14ac:dyDescent="0.3">
      <c r="A7" s="20">
        <v>42769</v>
      </c>
      <c r="B7">
        <v>38.14</v>
      </c>
      <c r="C7" s="15">
        <v>3.91</v>
      </c>
    </row>
    <row r="8" spans="1:5" x14ac:dyDescent="0.3">
      <c r="A8" s="20">
        <v>43564</v>
      </c>
      <c r="B8">
        <v>92.32</v>
      </c>
      <c r="C8" s="15">
        <v>3.91</v>
      </c>
    </row>
    <row r="9" spans="1:5" x14ac:dyDescent="0.3">
      <c r="A9" s="20">
        <v>42766</v>
      </c>
      <c r="B9">
        <v>22.32</v>
      </c>
      <c r="C9" s="15">
        <v>2.11</v>
      </c>
    </row>
    <row r="10" spans="1:5" x14ac:dyDescent="0.3">
      <c r="A10" s="20">
        <v>100</v>
      </c>
      <c r="B10">
        <v>38.14</v>
      </c>
      <c r="C10" s="15">
        <v>2.13</v>
      </c>
    </row>
    <row r="11" spans="1:5" x14ac:dyDescent="0.3">
      <c r="A11" s="20">
        <v>2</v>
      </c>
      <c r="B11">
        <v>72.319999999999993</v>
      </c>
      <c r="C11" s="15">
        <v>2.14</v>
      </c>
    </row>
    <row r="12" spans="1:5" x14ac:dyDescent="0.3">
      <c r="A12" s="20">
        <v>43025</v>
      </c>
      <c r="B12">
        <v>22.32</v>
      </c>
      <c r="C12" s="15">
        <v>3.91</v>
      </c>
    </row>
    <row r="13" spans="1:5" x14ac:dyDescent="0.3">
      <c r="A13" s="20">
        <v>43451</v>
      </c>
      <c r="B13">
        <v>38.14</v>
      </c>
      <c r="C13" s="15">
        <v>3.91</v>
      </c>
    </row>
    <row r="14" spans="1:5" x14ac:dyDescent="0.3">
      <c r="A14" s="20">
        <v>43468</v>
      </c>
      <c r="B14">
        <v>92.32</v>
      </c>
      <c r="C14" s="15">
        <v>2.11</v>
      </c>
    </row>
    <row r="15" spans="1:5" x14ac:dyDescent="0.3">
      <c r="A15" s="20">
        <v>42948</v>
      </c>
      <c r="B15">
        <v>21.32</v>
      </c>
      <c r="C15" s="15">
        <v>2.13</v>
      </c>
    </row>
    <row r="16" spans="1:5" x14ac:dyDescent="0.3">
      <c r="A16" s="20">
        <v>42773</v>
      </c>
      <c r="B16">
        <v>39.14</v>
      </c>
      <c r="C16" s="15">
        <v>2.14</v>
      </c>
    </row>
    <row r="17" spans="1:3" x14ac:dyDescent="0.3">
      <c r="A17" s="20">
        <v>43499</v>
      </c>
      <c r="B17">
        <v>92.32</v>
      </c>
      <c r="C17" s="15">
        <v>3.91</v>
      </c>
    </row>
    <row r="18" spans="1:3" x14ac:dyDescent="0.3">
      <c r="A18" s="20">
        <v>42743</v>
      </c>
      <c r="B18">
        <v>22.32</v>
      </c>
      <c r="C18" s="15">
        <v>3.91</v>
      </c>
    </row>
    <row r="19" spans="1:3" x14ac:dyDescent="0.3">
      <c r="A19" s="20">
        <v>42743</v>
      </c>
      <c r="B19">
        <v>100</v>
      </c>
      <c r="C19" s="15">
        <v>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2980-306D-4125-9B90-787C7DCF8C79}">
  <dimension ref="A1:O302"/>
  <sheetViews>
    <sheetView workbookViewId="0"/>
  </sheetViews>
  <sheetFormatPr defaultRowHeight="14.4" x14ac:dyDescent="0.3"/>
  <cols>
    <col min="1" max="1" width="8.6640625" bestFit="1" customWidth="1"/>
    <col min="2" max="2" width="8.44140625" bestFit="1" customWidth="1"/>
    <col min="3" max="3" width="10.33203125" bestFit="1" customWidth="1"/>
    <col min="4" max="4" width="10.88671875" bestFit="1" customWidth="1"/>
    <col min="5" max="5" width="21.77734375" bestFit="1" customWidth="1"/>
    <col min="6" max="6" width="14.6640625" bestFit="1" customWidth="1"/>
    <col min="7" max="7" width="7.88671875" bestFit="1" customWidth="1"/>
    <col min="8" max="8" width="9.33203125" bestFit="1" customWidth="1"/>
    <col min="9" max="9" width="16.88671875" bestFit="1" customWidth="1"/>
    <col min="10" max="10" width="18.88671875" bestFit="1" customWidth="1"/>
    <col min="11" max="11" width="15" bestFit="1" customWidth="1"/>
    <col min="12" max="12" width="18.5546875" bestFit="1" customWidth="1"/>
    <col min="13" max="13" width="48.77734375" bestFit="1" customWidth="1"/>
    <col min="14" max="14" width="16" bestFit="1" customWidth="1"/>
    <col min="15" max="15" width="18.109375" bestFit="1" customWidth="1"/>
  </cols>
  <sheetData>
    <row r="1" spans="1:15" x14ac:dyDescent="0.3">
      <c r="A1" s="5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1" t="s">
        <v>6</v>
      </c>
      <c r="H1" s="1" t="s">
        <v>7</v>
      </c>
      <c r="I1" s="16" t="s">
        <v>55</v>
      </c>
      <c r="J1" s="16" t="s">
        <v>56</v>
      </c>
      <c r="K1" s="16" t="s">
        <v>57</v>
      </c>
      <c r="L1" s="16" t="s">
        <v>58</v>
      </c>
      <c r="M1" s="16" t="s">
        <v>105</v>
      </c>
      <c r="N1" s="16" t="s">
        <v>59</v>
      </c>
      <c r="O1" s="16" t="s">
        <v>116</v>
      </c>
    </row>
    <row r="2" spans="1:15" x14ac:dyDescent="0.3">
      <c r="A2" s="7">
        <v>1</v>
      </c>
      <c r="B2" s="2">
        <v>1</v>
      </c>
      <c r="C2" s="2">
        <v>3</v>
      </c>
      <c r="D2" s="8">
        <v>43324</v>
      </c>
      <c r="E2" s="8">
        <v>43416</v>
      </c>
      <c r="F2" s="8">
        <v>43414</v>
      </c>
      <c r="G2" s="2">
        <v>10.199999999999999</v>
      </c>
      <c r="H2" s="2">
        <v>3</v>
      </c>
    </row>
    <row r="3" spans="1:15" x14ac:dyDescent="0.3">
      <c r="A3" s="9">
        <v>2</v>
      </c>
      <c r="B3" s="3">
        <v>39</v>
      </c>
      <c r="C3" s="3">
        <v>1</v>
      </c>
      <c r="D3" s="10">
        <v>43304</v>
      </c>
      <c r="E3" s="10">
        <v>43396</v>
      </c>
      <c r="F3" s="10">
        <v>43394</v>
      </c>
      <c r="G3" s="3">
        <v>10.3</v>
      </c>
      <c r="H3" s="3">
        <v>1</v>
      </c>
    </row>
    <row r="4" spans="1:15" x14ac:dyDescent="0.3">
      <c r="A4" s="7">
        <v>3</v>
      </c>
      <c r="B4" s="2">
        <v>10</v>
      </c>
      <c r="C4" s="2">
        <v>1</v>
      </c>
      <c r="D4" s="8">
        <v>43337</v>
      </c>
      <c r="E4" s="8">
        <v>43429</v>
      </c>
      <c r="F4" s="8">
        <v>43427</v>
      </c>
      <c r="G4" s="2">
        <v>6.8</v>
      </c>
      <c r="H4" s="2">
        <v>1</v>
      </c>
    </row>
    <row r="5" spans="1:15" x14ac:dyDescent="0.3">
      <c r="A5" s="9">
        <v>4</v>
      </c>
      <c r="B5" s="3">
        <v>10</v>
      </c>
      <c r="C5" s="3">
        <v>2</v>
      </c>
      <c r="D5" s="10">
        <v>43437</v>
      </c>
      <c r="E5" s="10">
        <v>43527</v>
      </c>
      <c r="F5" s="10">
        <v>43527</v>
      </c>
      <c r="G5" s="3">
        <v>5.0999999999999996</v>
      </c>
      <c r="H5" s="3">
        <v>3</v>
      </c>
    </row>
    <row r="6" spans="1:15" x14ac:dyDescent="0.3">
      <c r="A6" s="7">
        <v>5</v>
      </c>
      <c r="B6" s="2">
        <v>29</v>
      </c>
      <c r="C6" s="2">
        <v>2</v>
      </c>
      <c r="D6" s="8">
        <v>43419</v>
      </c>
      <c r="E6" s="8">
        <v>43511</v>
      </c>
      <c r="F6" s="8">
        <v>43509</v>
      </c>
      <c r="G6" s="2">
        <v>2.2999999999999998</v>
      </c>
      <c r="H6" s="2">
        <v>1</v>
      </c>
    </row>
    <row r="7" spans="1:15" x14ac:dyDescent="0.3">
      <c r="A7" s="9">
        <v>6</v>
      </c>
      <c r="B7" s="3">
        <v>15</v>
      </c>
      <c r="C7" s="3">
        <v>2</v>
      </c>
      <c r="D7" s="10">
        <v>43307</v>
      </c>
      <c r="E7" s="10">
        <v>43399</v>
      </c>
      <c r="F7" s="10">
        <v>43397</v>
      </c>
      <c r="G7" s="3">
        <v>8.5</v>
      </c>
      <c r="H7" s="3">
        <v>3</v>
      </c>
    </row>
    <row r="8" spans="1:15" x14ac:dyDescent="0.3">
      <c r="A8" s="7">
        <v>7</v>
      </c>
      <c r="B8" s="2">
        <v>35</v>
      </c>
      <c r="C8" s="2">
        <v>2</v>
      </c>
      <c r="D8" s="8">
        <v>43128</v>
      </c>
      <c r="E8" s="8">
        <v>43218</v>
      </c>
      <c r="F8" s="8">
        <v>43218</v>
      </c>
      <c r="G8" s="2">
        <v>8.8000000000000007</v>
      </c>
      <c r="H8" s="2">
        <v>1</v>
      </c>
    </row>
    <row r="9" spans="1:15" x14ac:dyDescent="0.3">
      <c r="A9" s="9">
        <v>8</v>
      </c>
      <c r="B9" s="3">
        <v>21</v>
      </c>
      <c r="C9" s="3">
        <v>2</v>
      </c>
      <c r="D9" s="10">
        <v>43186</v>
      </c>
      <c r="E9" s="10">
        <v>43278</v>
      </c>
      <c r="F9" s="10">
        <v>43281</v>
      </c>
      <c r="G9" s="3">
        <v>1.3</v>
      </c>
      <c r="H9" s="3">
        <v>1</v>
      </c>
    </row>
    <row r="10" spans="1:15" x14ac:dyDescent="0.3">
      <c r="A10" s="7">
        <v>9</v>
      </c>
      <c r="B10" s="2">
        <v>40</v>
      </c>
      <c r="C10" s="2">
        <v>3</v>
      </c>
      <c r="D10" s="8">
        <v>43278</v>
      </c>
      <c r="E10" s="8">
        <v>43370</v>
      </c>
      <c r="F10" s="8">
        <v>43368</v>
      </c>
      <c r="G10" s="2">
        <v>5.7</v>
      </c>
      <c r="H10" s="2">
        <v>1</v>
      </c>
    </row>
    <row r="11" spans="1:15" x14ac:dyDescent="0.3">
      <c r="A11" s="9">
        <v>10</v>
      </c>
      <c r="B11" s="3">
        <v>35</v>
      </c>
      <c r="C11" s="3">
        <v>2</v>
      </c>
      <c r="D11" s="10">
        <v>43432</v>
      </c>
      <c r="E11" s="10">
        <v>43524</v>
      </c>
      <c r="F11" s="10">
        <v>43522</v>
      </c>
      <c r="G11" s="3">
        <v>9.5</v>
      </c>
      <c r="H11" s="3">
        <v>2</v>
      </c>
    </row>
    <row r="12" spans="1:15" x14ac:dyDescent="0.3">
      <c r="A12" s="7">
        <v>11</v>
      </c>
      <c r="B12" s="2">
        <v>32</v>
      </c>
      <c r="C12" s="2">
        <v>1</v>
      </c>
      <c r="D12" s="8">
        <v>43231</v>
      </c>
      <c r="E12" s="8">
        <v>43323</v>
      </c>
      <c r="F12" s="8">
        <v>43321</v>
      </c>
      <c r="G12" s="2">
        <v>2.7</v>
      </c>
      <c r="H12" s="2">
        <v>2</v>
      </c>
    </row>
    <row r="13" spans="1:15" x14ac:dyDescent="0.3">
      <c r="A13" s="9">
        <v>12</v>
      </c>
      <c r="B13" s="3">
        <v>22</v>
      </c>
      <c r="C13" s="3">
        <v>2</v>
      </c>
      <c r="D13" s="10">
        <v>43323</v>
      </c>
      <c r="E13" s="10">
        <v>43415</v>
      </c>
      <c r="F13" s="10">
        <v>43413</v>
      </c>
      <c r="G13" s="3">
        <v>10.8</v>
      </c>
      <c r="H13" s="3">
        <v>1</v>
      </c>
    </row>
    <row r="14" spans="1:15" x14ac:dyDescent="0.3">
      <c r="A14" s="7">
        <v>13</v>
      </c>
      <c r="B14" s="2">
        <v>7</v>
      </c>
      <c r="C14" s="2">
        <v>2</v>
      </c>
      <c r="D14" s="8">
        <v>43352</v>
      </c>
      <c r="E14" s="8">
        <v>43443</v>
      </c>
      <c r="F14" s="8">
        <v>43442</v>
      </c>
      <c r="G14" s="2">
        <v>3</v>
      </c>
      <c r="H14" s="2">
        <v>3</v>
      </c>
    </row>
    <row r="15" spans="1:15" x14ac:dyDescent="0.3">
      <c r="A15" s="9">
        <v>14</v>
      </c>
      <c r="B15" s="3">
        <v>13</v>
      </c>
      <c r="C15" s="3">
        <v>1</v>
      </c>
      <c r="D15" s="10">
        <v>43122</v>
      </c>
      <c r="E15" s="10">
        <v>43212</v>
      </c>
      <c r="F15" s="10">
        <v>43212</v>
      </c>
      <c r="G15" s="3">
        <v>7.1</v>
      </c>
      <c r="H15" s="3">
        <v>3</v>
      </c>
    </row>
    <row r="16" spans="1:15" x14ac:dyDescent="0.3">
      <c r="A16" s="7">
        <v>15</v>
      </c>
      <c r="B16" s="2">
        <v>22</v>
      </c>
      <c r="C16" s="2">
        <v>3</v>
      </c>
      <c r="D16" s="8">
        <v>43355</v>
      </c>
      <c r="E16" s="8">
        <v>43446</v>
      </c>
      <c r="F16" s="8">
        <v>43464</v>
      </c>
      <c r="G16" s="2">
        <v>6.1</v>
      </c>
      <c r="H16" s="2">
        <v>1</v>
      </c>
    </row>
    <row r="17" spans="1:8" x14ac:dyDescent="0.3">
      <c r="A17" s="9">
        <v>16</v>
      </c>
      <c r="B17" s="3">
        <v>10</v>
      </c>
      <c r="C17" s="3">
        <v>1</v>
      </c>
      <c r="D17" s="10">
        <v>43393</v>
      </c>
      <c r="E17" s="10">
        <v>43485</v>
      </c>
      <c r="F17" s="10">
        <v>43483</v>
      </c>
      <c r="G17" s="3">
        <v>1.3</v>
      </c>
      <c r="H17" s="3">
        <v>1</v>
      </c>
    </row>
    <row r="18" spans="1:8" x14ac:dyDescent="0.3">
      <c r="A18" s="7">
        <v>17</v>
      </c>
      <c r="B18" s="2">
        <v>22</v>
      </c>
      <c r="C18" s="2">
        <v>2</v>
      </c>
      <c r="D18" s="8">
        <v>43370</v>
      </c>
      <c r="E18" s="8">
        <v>43461</v>
      </c>
      <c r="F18" s="8">
        <v>43460</v>
      </c>
      <c r="G18" s="2">
        <v>2.1</v>
      </c>
      <c r="H18" s="2">
        <v>2</v>
      </c>
    </row>
    <row r="19" spans="1:8" x14ac:dyDescent="0.3">
      <c r="A19" s="9">
        <v>18</v>
      </c>
      <c r="B19" s="3">
        <v>39</v>
      </c>
      <c r="C19" s="3">
        <v>1</v>
      </c>
      <c r="D19" s="10">
        <v>43350</v>
      </c>
      <c r="E19" s="10">
        <v>43441</v>
      </c>
      <c r="F19" s="10">
        <v>43440</v>
      </c>
      <c r="G19" s="3">
        <v>4.7</v>
      </c>
      <c r="H19" s="3">
        <v>2</v>
      </c>
    </row>
    <row r="20" spans="1:8" x14ac:dyDescent="0.3">
      <c r="A20" s="7">
        <v>19</v>
      </c>
      <c r="B20" s="2">
        <v>40</v>
      </c>
      <c r="C20" s="2">
        <v>3</v>
      </c>
      <c r="D20" s="8">
        <v>43441</v>
      </c>
      <c r="E20" s="8">
        <v>43531</v>
      </c>
      <c r="F20" s="8">
        <v>43531</v>
      </c>
      <c r="G20" s="2">
        <v>8.1999999999999993</v>
      </c>
      <c r="H20" s="2">
        <v>1</v>
      </c>
    </row>
    <row r="21" spans="1:8" x14ac:dyDescent="0.3">
      <c r="A21" s="9">
        <v>20</v>
      </c>
      <c r="B21" s="3">
        <v>30</v>
      </c>
      <c r="C21" s="3">
        <v>3</v>
      </c>
      <c r="D21" s="10">
        <v>43321</v>
      </c>
      <c r="E21" s="10">
        <v>43413</v>
      </c>
      <c r="F21" s="10">
        <v>43411</v>
      </c>
      <c r="G21" s="3">
        <v>0.4</v>
      </c>
      <c r="H21" s="3">
        <v>1</v>
      </c>
    </row>
    <row r="22" spans="1:8" x14ac:dyDescent="0.3">
      <c r="A22" s="7">
        <v>21</v>
      </c>
      <c r="B22" s="2">
        <v>4</v>
      </c>
      <c r="C22" s="2">
        <v>2</v>
      </c>
      <c r="D22" s="8">
        <v>43116</v>
      </c>
      <c r="E22" s="8">
        <v>43206</v>
      </c>
      <c r="F22" s="8">
        <v>43206</v>
      </c>
      <c r="G22" s="2">
        <v>8.6999999999999993</v>
      </c>
      <c r="H22" s="2">
        <v>3</v>
      </c>
    </row>
    <row r="23" spans="1:8" x14ac:dyDescent="0.3">
      <c r="A23" s="9">
        <v>22</v>
      </c>
      <c r="B23" s="3">
        <v>13</v>
      </c>
      <c r="C23" s="3">
        <v>2</v>
      </c>
      <c r="D23" s="10">
        <v>43325</v>
      </c>
      <c r="E23" s="10">
        <v>43417</v>
      </c>
      <c r="F23" s="10">
        <v>43415</v>
      </c>
      <c r="G23" s="3">
        <v>9.1</v>
      </c>
      <c r="H23" s="3">
        <v>3</v>
      </c>
    </row>
    <row r="24" spans="1:8" x14ac:dyDescent="0.3">
      <c r="A24" s="7">
        <v>23</v>
      </c>
      <c r="B24" s="2">
        <v>18</v>
      </c>
      <c r="C24" s="2">
        <v>2</v>
      </c>
      <c r="D24" s="8">
        <v>43263</v>
      </c>
      <c r="E24" s="8">
        <v>43355</v>
      </c>
      <c r="F24" s="8">
        <v>43353</v>
      </c>
      <c r="G24" s="2">
        <v>4.0999999999999996</v>
      </c>
      <c r="H24" s="2">
        <v>1</v>
      </c>
    </row>
    <row r="25" spans="1:8" x14ac:dyDescent="0.3">
      <c r="A25" s="9">
        <v>24</v>
      </c>
      <c r="B25" s="3">
        <v>3</v>
      </c>
      <c r="C25" s="3">
        <v>2</v>
      </c>
      <c r="D25" s="10">
        <v>43192</v>
      </c>
      <c r="E25" s="10">
        <v>43283</v>
      </c>
      <c r="F25" s="10">
        <v>43282</v>
      </c>
      <c r="G25" s="3">
        <v>1.4</v>
      </c>
      <c r="H25" s="3">
        <v>1</v>
      </c>
    </row>
    <row r="26" spans="1:8" x14ac:dyDescent="0.3">
      <c r="A26" s="7">
        <v>25</v>
      </c>
      <c r="B26" s="2">
        <v>24</v>
      </c>
      <c r="C26" s="2">
        <v>1</v>
      </c>
      <c r="D26" s="8">
        <v>43542</v>
      </c>
      <c r="E26" s="8">
        <v>43634</v>
      </c>
      <c r="F26" s="8">
        <v>43632</v>
      </c>
      <c r="G26" s="2">
        <v>7</v>
      </c>
      <c r="H26" s="2">
        <v>1</v>
      </c>
    </row>
    <row r="27" spans="1:8" x14ac:dyDescent="0.3">
      <c r="A27" s="9">
        <v>26</v>
      </c>
      <c r="B27" s="3">
        <v>15</v>
      </c>
      <c r="C27" s="3">
        <v>2</v>
      </c>
      <c r="D27" s="10">
        <v>43759</v>
      </c>
      <c r="E27" s="10">
        <v>43851</v>
      </c>
      <c r="F27" s="10">
        <v>43849</v>
      </c>
      <c r="G27" s="3">
        <v>7.5</v>
      </c>
      <c r="H27" s="3">
        <v>2</v>
      </c>
    </row>
    <row r="28" spans="1:8" x14ac:dyDescent="0.3">
      <c r="A28" s="7">
        <v>27</v>
      </c>
      <c r="B28" s="2">
        <v>7</v>
      </c>
      <c r="C28" s="2">
        <v>2</v>
      </c>
      <c r="D28" s="8">
        <v>43801</v>
      </c>
      <c r="E28" s="8">
        <v>43892</v>
      </c>
      <c r="F28" s="8">
        <v>43891</v>
      </c>
      <c r="G28" s="2">
        <v>9.4</v>
      </c>
      <c r="H28" s="2">
        <v>3</v>
      </c>
    </row>
    <row r="29" spans="1:8" x14ac:dyDescent="0.3">
      <c r="A29" s="9">
        <v>28</v>
      </c>
      <c r="B29" s="3">
        <v>27</v>
      </c>
      <c r="C29" s="3">
        <v>1</v>
      </c>
      <c r="D29" s="10">
        <v>43624</v>
      </c>
      <c r="E29" s="10">
        <v>43716</v>
      </c>
      <c r="F29" s="10">
        <v>43714</v>
      </c>
      <c r="G29" s="3">
        <v>6</v>
      </c>
      <c r="H29" s="3">
        <v>3</v>
      </c>
    </row>
    <row r="30" spans="1:8" x14ac:dyDescent="0.3">
      <c r="A30" s="7">
        <v>29</v>
      </c>
      <c r="B30" s="2">
        <v>19</v>
      </c>
      <c r="C30" s="2">
        <v>3</v>
      </c>
      <c r="D30" s="8">
        <v>43475</v>
      </c>
      <c r="E30" s="8">
        <v>43565</v>
      </c>
      <c r="F30" s="8">
        <v>43565</v>
      </c>
      <c r="G30" s="2">
        <v>2.9</v>
      </c>
      <c r="H30" s="2">
        <v>2</v>
      </c>
    </row>
    <row r="31" spans="1:8" x14ac:dyDescent="0.3">
      <c r="A31" s="9">
        <v>30</v>
      </c>
      <c r="B31" s="3">
        <v>16</v>
      </c>
      <c r="C31" s="3">
        <v>2</v>
      </c>
      <c r="D31" s="10">
        <v>43683</v>
      </c>
      <c r="E31" s="10">
        <v>43775</v>
      </c>
      <c r="F31" s="10">
        <v>43773</v>
      </c>
      <c r="G31" s="3">
        <v>1.6</v>
      </c>
      <c r="H31" s="3">
        <v>2</v>
      </c>
    </row>
    <row r="32" spans="1:8" x14ac:dyDescent="0.3">
      <c r="A32" s="7">
        <v>31</v>
      </c>
      <c r="B32" s="2">
        <v>36</v>
      </c>
      <c r="C32" s="2">
        <v>3</v>
      </c>
      <c r="D32" s="8">
        <v>43518</v>
      </c>
      <c r="E32" s="8">
        <v>43607</v>
      </c>
      <c r="F32" s="8">
        <v>43608</v>
      </c>
      <c r="G32" s="2">
        <v>2</v>
      </c>
      <c r="H32" s="2">
        <v>1</v>
      </c>
    </row>
    <row r="33" spans="1:8" x14ac:dyDescent="0.3">
      <c r="A33" s="9">
        <v>32</v>
      </c>
      <c r="B33" s="3">
        <v>24</v>
      </c>
      <c r="C33" s="3">
        <v>1</v>
      </c>
      <c r="D33" s="10">
        <v>43627</v>
      </c>
      <c r="E33" s="10">
        <v>43719</v>
      </c>
      <c r="F33" s="10">
        <v>43717</v>
      </c>
      <c r="G33" s="3">
        <v>0.9</v>
      </c>
      <c r="H33" s="3">
        <v>1</v>
      </c>
    </row>
    <row r="34" spans="1:8" x14ac:dyDescent="0.3">
      <c r="A34" s="7">
        <v>33</v>
      </c>
      <c r="B34" s="2">
        <v>27</v>
      </c>
      <c r="C34" s="2">
        <v>1</v>
      </c>
      <c r="D34" s="8">
        <v>43497</v>
      </c>
      <c r="E34" s="8">
        <v>43586</v>
      </c>
      <c r="F34" s="8">
        <v>43587</v>
      </c>
      <c r="G34" s="2">
        <v>4.3</v>
      </c>
      <c r="H34" s="2">
        <v>1</v>
      </c>
    </row>
    <row r="35" spans="1:8" x14ac:dyDescent="0.3">
      <c r="A35" s="9">
        <v>34</v>
      </c>
      <c r="B35" s="3">
        <v>25</v>
      </c>
      <c r="C35" s="3">
        <v>1</v>
      </c>
      <c r="D35" s="10">
        <v>43538</v>
      </c>
      <c r="E35" s="10">
        <v>43630</v>
      </c>
      <c r="F35" s="10">
        <v>43628</v>
      </c>
      <c r="G35" s="3">
        <v>5</v>
      </c>
      <c r="H35" s="3">
        <v>1</v>
      </c>
    </row>
    <row r="36" spans="1:8" x14ac:dyDescent="0.3">
      <c r="A36" s="7">
        <v>35</v>
      </c>
      <c r="B36" s="2">
        <v>7</v>
      </c>
      <c r="C36" s="2">
        <v>3</v>
      </c>
      <c r="D36" s="8">
        <v>43651</v>
      </c>
      <c r="E36" s="8">
        <v>43743</v>
      </c>
      <c r="F36" s="8">
        <v>43741</v>
      </c>
      <c r="G36" s="2">
        <v>4.7</v>
      </c>
      <c r="H36" s="2">
        <v>2</v>
      </c>
    </row>
    <row r="37" spans="1:8" x14ac:dyDescent="0.3">
      <c r="A37" s="9">
        <v>36</v>
      </c>
      <c r="B37" s="3">
        <v>12</v>
      </c>
      <c r="C37" s="3">
        <v>3</v>
      </c>
      <c r="D37" s="10">
        <v>43603</v>
      </c>
      <c r="E37" s="10">
        <v>43695</v>
      </c>
      <c r="F37" s="10">
        <v>43693</v>
      </c>
      <c r="G37" s="3">
        <v>9.4</v>
      </c>
      <c r="H37" s="3">
        <v>3</v>
      </c>
    </row>
    <row r="38" spans="1:8" x14ac:dyDescent="0.3">
      <c r="A38" s="7">
        <v>37</v>
      </c>
      <c r="B38" s="2">
        <v>33</v>
      </c>
      <c r="C38" s="2">
        <v>2</v>
      </c>
      <c r="D38" s="8">
        <v>43669</v>
      </c>
      <c r="E38" s="8">
        <v>43761</v>
      </c>
      <c r="F38" s="8">
        <v>43759</v>
      </c>
      <c r="G38" s="2">
        <v>3.7</v>
      </c>
      <c r="H38" s="2">
        <v>1</v>
      </c>
    </row>
    <row r="39" spans="1:8" x14ac:dyDescent="0.3">
      <c r="A39" s="9">
        <v>38</v>
      </c>
      <c r="B39" s="3">
        <v>34</v>
      </c>
      <c r="C39" s="3">
        <v>3</v>
      </c>
      <c r="D39" s="10">
        <v>43527</v>
      </c>
      <c r="E39" s="10">
        <v>43619</v>
      </c>
      <c r="F39" s="10">
        <v>43617</v>
      </c>
      <c r="G39" s="3">
        <v>10</v>
      </c>
      <c r="H39" s="3">
        <v>1</v>
      </c>
    </row>
    <row r="40" spans="1:8" x14ac:dyDescent="0.3">
      <c r="A40" s="7">
        <v>39</v>
      </c>
      <c r="B40" s="2">
        <v>12</v>
      </c>
      <c r="C40" s="2">
        <v>1</v>
      </c>
      <c r="D40" s="8">
        <v>43604</v>
      </c>
      <c r="E40" s="8">
        <v>43696</v>
      </c>
      <c r="F40" s="8">
        <v>43694</v>
      </c>
      <c r="G40" s="2">
        <v>4.7</v>
      </c>
      <c r="H40" s="2">
        <v>1</v>
      </c>
    </row>
    <row r="41" spans="1:8" x14ac:dyDescent="0.3">
      <c r="A41" s="9">
        <v>40</v>
      </c>
      <c r="B41" s="3">
        <v>31</v>
      </c>
      <c r="C41" s="3">
        <v>3</v>
      </c>
      <c r="D41" s="10">
        <v>43538</v>
      </c>
      <c r="E41" s="10">
        <v>43630</v>
      </c>
      <c r="F41" s="10">
        <v>43628</v>
      </c>
      <c r="G41" s="3">
        <v>5.9</v>
      </c>
      <c r="H41" s="3">
        <v>1</v>
      </c>
    </row>
    <row r="42" spans="1:8" x14ac:dyDescent="0.3">
      <c r="A42" s="7">
        <v>41</v>
      </c>
      <c r="B42" s="2">
        <v>9</v>
      </c>
      <c r="C42" s="2">
        <v>1</v>
      </c>
      <c r="D42" s="8">
        <v>43565</v>
      </c>
      <c r="E42" s="8">
        <v>43656</v>
      </c>
      <c r="F42" s="8">
        <v>43655</v>
      </c>
      <c r="G42" s="2">
        <v>10.199999999999999</v>
      </c>
      <c r="H42" s="2">
        <v>2</v>
      </c>
    </row>
    <row r="43" spans="1:8" x14ac:dyDescent="0.3">
      <c r="A43" s="9">
        <v>42</v>
      </c>
      <c r="B43" s="3">
        <v>40</v>
      </c>
      <c r="C43" s="3">
        <v>2</v>
      </c>
      <c r="D43" s="10">
        <v>43807</v>
      </c>
      <c r="E43" s="10">
        <v>43898</v>
      </c>
      <c r="F43" s="10">
        <v>43897</v>
      </c>
      <c r="G43" s="3">
        <v>4</v>
      </c>
      <c r="H43" s="3">
        <v>1</v>
      </c>
    </row>
    <row r="44" spans="1:8" x14ac:dyDescent="0.3">
      <c r="A44" s="7">
        <v>43</v>
      </c>
      <c r="B44" s="2">
        <v>36</v>
      </c>
      <c r="C44" s="2">
        <v>1</v>
      </c>
      <c r="D44" s="8">
        <v>43628</v>
      </c>
      <c r="E44" s="8">
        <v>43720</v>
      </c>
      <c r="F44" s="8">
        <v>43718</v>
      </c>
      <c r="G44" s="2">
        <v>7.8</v>
      </c>
      <c r="H44" s="2">
        <v>3</v>
      </c>
    </row>
    <row r="45" spans="1:8" x14ac:dyDescent="0.3">
      <c r="A45" s="9">
        <v>44</v>
      </c>
      <c r="B45" s="3">
        <v>2</v>
      </c>
      <c r="C45" s="3">
        <v>3</v>
      </c>
      <c r="D45" s="10">
        <v>43566</v>
      </c>
      <c r="E45" s="10">
        <v>43657</v>
      </c>
      <c r="F45" s="10">
        <v>43656</v>
      </c>
      <c r="G45" s="3">
        <v>6.1</v>
      </c>
      <c r="H45" s="3">
        <v>2</v>
      </c>
    </row>
    <row r="46" spans="1:8" x14ac:dyDescent="0.3">
      <c r="A46" s="7">
        <v>45</v>
      </c>
      <c r="B46" s="2">
        <v>3</v>
      </c>
      <c r="C46" s="2">
        <v>3</v>
      </c>
      <c r="D46" s="8">
        <v>43815</v>
      </c>
      <c r="E46" s="8">
        <v>43906</v>
      </c>
      <c r="F46" s="8">
        <v>43905</v>
      </c>
      <c r="G46" s="2">
        <v>10.5</v>
      </c>
      <c r="H46" s="2">
        <v>2</v>
      </c>
    </row>
    <row r="47" spans="1:8" x14ac:dyDescent="0.3">
      <c r="A47" s="9">
        <v>46</v>
      </c>
      <c r="B47" s="3">
        <v>15</v>
      </c>
      <c r="C47" s="3">
        <v>2</v>
      </c>
      <c r="D47" s="10">
        <v>43658</v>
      </c>
      <c r="E47" s="10">
        <v>43750</v>
      </c>
      <c r="F47" s="10">
        <v>43748</v>
      </c>
      <c r="G47" s="3">
        <v>8.8000000000000007</v>
      </c>
      <c r="H47" s="3">
        <v>2</v>
      </c>
    </row>
    <row r="48" spans="1:8" x14ac:dyDescent="0.3">
      <c r="A48" s="7">
        <v>47</v>
      </c>
      <c r="B48" s="2">
        <v>29</v>
      </c>
      <c r="C48" s="2">
        <v>2</v>
      </c>
      <c r="D48" s="8">
        <v>43793</v>
      </c>
      <c r="E48" s="8">
        <v>43885</v>
      </c>
      <c r="F48" s="8">
        <v>43883</v>
      </c>
      <c r="G48" s="2">
        <v>0.4</v>
      </c>
      <c r="H48" s="2">
        <v>1</v>
      </c>
    </row>
    <row r="49" spans="1:8" x14ac:dyDescent="0.3">
      <c r="A49" s="9">
        <v>48</v>
      </c>
      <c r="B49" s="3">
        <v>21</v>
      </c>
      <c r="C49" s="3">
        <v>1</v>
      </c>
      <c r="D49" s="10">
        <v>43561</v>
      </c>
      <c r="E49" s="10">
        <v>43652</v>
      </c>
      <c r="F49" s="10">
        <v>43651</v>
      </c>
      <c r="G49" s="3">
        <v>3.8</v>
      </c>
      <c r="H49" s="3">
        <v>2</v>
      </c>
    </row>
    <row r="50" spans="1:8" x14ac:dyDescent="0.3">
      <c r="A50" s="7">
        <v>49</v>
      </c>
      <c r="B50" s="2">
        <v>17</v>
      </c>
      <c r="C50" s="2">
        <v>2</v>
      </c>
      <c r="D50" s="8">
        <v>43772</v>
      </c>
      <c r="E50" s="8">
        <v>43864</v>
      </c>
      <c r="F50" s="8">
        <v>43862</v>
      </c>
      <c r="G50" s="2">
        <v>7.9</v>
      </c>
      <c r="H50" s="2">
        <v>2</v>
      </c>
    </row>
    <row r="51" spans="1:8" x14ac:dyDescent="0.3">
      <c r="A51" s="9">
        <v>50</v>
      </c>
      <c r="B51" s="3">
        <v>30</v>
      </c>
      <c r="C51" s="3">
        <v>1</v>
      </c>
      <c r="D51" s="10">
        <v>43739</v>
      </c>
      <c r="E51" s="10">
        <v>43831</v>
      </c>
      <c r="F51" s="10">
        <v>43829</v>
      </c>
      <c r="G51" s="3">
        <v>4.8</v>
      </c>
      <c r="H51" s="3">
        <v>2</v>
      </c>
    </row>
    <row r="52" spans="1:8" x14ac:dyDescent="0.3">
      <c r="A52" s="7">
        <v>51</v>
      </c>
      <c r="B52" s="2">
        <v>40</v>
      </c>
      <c r="C52" s="2">
        <v>1</v>
      </c>
      <c r="D52" s="8">
        <v>43611</v>
      </c>
      <c r="E52" s="8">
        <v>43703</v>
      </c>
      <c r="F52" s="8">
        <v>43701</v>
      </c>
      <c r="G52" s="2">
        <v>8.1999999999999993</v>
      </c>
      <c r="H52" s="2">
        <v>1</v>
      </c>
    </row>
    <row r="53" spans="1:8" x14ac:dyDescent="0.3">
      <c r="A53" s="9">
        <v>52</v>
      </c>
      <c r="B53" s="3">
        <v>6</v>
      </c>
      <c r="C53" s="3">
        <v>3</v>
      </c>
      <c r="D53" s="10">
        <v>43637</v>
      </c>
      <c r="E53" s="10">
        <v>43729</v>
      </c>
      <c r="F53" s="10">
        <v>43727</v>
      </c>
      <c r="G53" s="3">
        <v>9.5</v>
      </c>
      <c r="H53" s="3">
        <v>3</v>
      </c>
    </row>
    <row r="54" spans="1:8" x14ac:dyDescent="0.3">
      <c r="A54" s="7">
        <v>53</v>
      </c>
      <c r="B54" s="2">
        <v>10</v>
      </c>
      <c r="C54" s="2">
        <v>3</v>
      </c>
      <c r="D54" s="8">
        <v>43531</v>
      </c>
      <c r="E54" s="8">
        <v>43623</v>
      </c>
      <c r="F54" s="8">
        <v>43621</v>
      </c>
      <c r="G54" s="2">
        <v>3.2</v>
      </c>
      <c r="H54" s="2">
        <v>1</v>
      </c>
    </row>
    <row r="55" spans="1:8" x14ac:dyDescent="0.3">
      <c r="A55" s="9">
        <v>54</v>
      </c>
      <c r="B55" s="3">
        <v>21</v>
      </c>
      <c r="C55" s="3">
        <v>2</v>
      </c>
      <c r="D55" s="10">
        <v>43694</v>
      </c>
      <c r="E55" s="10">
        <v>43786</v>
      </c>
      <c r="F55" s="10">
        <v>43784</v>
      </c>
      <c r="G55" s="3">
        <v>8.1999999999999993</v>
      </c>
      <c r="H55" s="3">
        <v>3</v>
      </c>
    </row>
    <row r="56" spans="1:8" x14ac:dyDescent="0.3">
      <c r="A56" s="7">
        <v>55</v>
      </c>
      <c r="B56" s="2">
        <v>2</v>
      </c>
      <c r="C56" s="2">
        <v>3</v>
      </c>
      <c r="D56" s="8">
        <v>43775</v>
      </c>
      <c r="E56" s="8">
        <v>43867</v>
      </c>
      <c r="F56" s="8">
        <v>43865</v>
      </c>
      <c r="G56" s="2">
        <v>7</v>
      </c>
      <c r="H56" s="2">
        <v>2</v>
      </c>
    </row>
    <row r="57" spans="1:8" x14ac:dyDescent="0.3">
      <c r="A57" s="9">
        <v>56</v>
      </c>
      <c r="B57" s="3">
        <v>7</v>
      </c>
      <c r="C57" s="3">
        <v>2</v>
      </c>
      <c r="D57" s="10">
        <v>43611</v>
      </c>
      <c r="E57" s="10">
        <v>43703</v>
      </c>
      <c r="F57" s="10">
        <v>43701</v>
      </c>
      <c r="G57" s="3">
        <v>10.7</v>
      </c>
      <c r="H57" s="3">
        <v>3</v>
      </c>
    </row>
    <row r="58" spans="1:8" x14ac:dyDescent="0.3">
      <c r="A58" s="7">
        <v>57</v>
      </c>
      <c r="B58" s="2">
        <v>8</v>
      </c>
      <c r="C58" s="2">
        <v>1</v>
      </c>
      <c r="D58" s="8">
        <v>43557</v>
      </c>
      <c r="E58" s="8">
        <v>43648</v>
      </c>
      <c r="F58" s="8">
        <v>43647</v>
      </c>
      <c r="G58" s="2">
        <v>10</v>
      </c>
      <c r="H58" s="2">
        <v>2</v>
      </c>
    </row>
    <row r="59" spans="1:8" x14ac:dyDescent="0.3">
      <c r="A59" s="9">
        <v>58</v>
      </c>
      <c r="B59" s="3">
        <v>2</v>
      </c>
      <c r="C59" s="3">
        <v>1</v>
      </c>
      <c r="D59" s="10">
        <v>43583</v>
      </c>
      <c r="E59" s="10">
        <v>43674</v>
      </c>
      <c r="F59" s="10">
        <v>43673</v>
      </c>
      <c r="G59" s="3">
        <v>9.1</v>
      </c>
      <c r="H59" s="3">
        <v>2</v>
      </c>
    </row>
    <row r="60" spans="1:8" x14ac:dyDescent="0.3">
      <c r="A60" s="7">
        <v>59</v>
      </c>
      <c r="B60" s="2">
        <v>17</v>
      </c>
      <c r="C60" s="2">
        <v>1</v>
      </c>
      <c r="D60" s="8">
        <v>43497</v>
      </c>
      <c r="E60" s="8">
        <v>43586</v>
      </c>
      <c r="F60" s="8">
        <v>43587</v>
      </c>
      <c r="G60" s="2">
        <v>2.4</v>
      </c>
      <c r="H60" s="2">
        <v>1</v>
      </c>
    </row>
    <row r="61" spans="1:8" x14ac:dyDescent="0.3">
      <c r="A61" s="9">
        <v>60</v>
      </c>
      <c r="B61" s="3">
        <v>6</v>
      </c>
      <c r="C61" s="3">
        <v>2</v>
      </c>
      <c r="D61" s="10">
        <v>43713</v>
      </c>
      <c r="E61" s="10">
        <v>43804</v>
      </c>
      <c r="F61" s="10">
        <v>43803</v>
      </c>
      <c r="G61" s="3">
        <v>1.9</v>
      </c>
      <c r="H61" s="3">
        <v>2</v>
      </c>
    </row>
    <row r="62" spans="1:8" x14ac:dyDescent="0.3">
      <c r="A62" s="7">
        <v>61</v>
      </c>
      <c r="B62" s="2">
        <v>25</v>
      </c>
      <c r="C62" s="2">
        <v>3</v>
      </c>
      <c r="D62" s="8">
        <v>43618</v>
      </c>
      <c r="E62" s="8">
        <v>43710</v>
      </c>
      <c r="F62" s="8">
        <v>43708</v>
      </c>
      <c r="G62" s="2">
        <v>2.8</v>
      </c>
      <c r="H62" s="2">
        <v>2</v>
      </c>
    </row>
    <row r="63" spans="1:8" x14ac:dyDescent="0.3">
      <c r="A63" s="9">
        <v>62</v>
      </c>
      <c r="B63" s="3">
        <v>33</v>
      </c>
      <c r="C63" s="3">
        <v>1</v>
      </c>
      <c r="D63" s="10">
        <v>43485</v>
      </c>
      <c r="E63" s="10">
        <v>43575</v>
      </c>
      <c r="F63" s="10">
        <v>43575</v>
      </c>
      <c r="G63" s="3">
        <v>2.2999999999999998</v>
      </c>
      <c r="H63" s="3">
        <v>1</v>
      </c>
    </row>
    <row r="64" spans="1:8" x14ac:dyDescent="0.3">
      <c r="A64" s="7">
        <v>63</v>
      </c>
      <c r="B64" s="2">
        <v>22</v>
      </c>
      <c r="C64" s="2">
        <v>2</v>
      </c>
      <c r="D64" s="8">
        <v>43533</v>
      </c>
      <c r="E64" s="8">
        <v>43625</v>
      </c>
      <c r="F64" s="8">
        <v>43623</v>
      </c>
      <c r="G64" s="2">
        <v>3</v>
      </c>
      <c r="H64" s="2">
        <v>2</v>
      </c>
    </row>
    <row r="65" spans="1:8" x14ac:dyDescent="0.3">
      <c r="A65" s="9">
        <v>64</v>
      </c>
      <c r="B65" s="3">
        <v>32</v>
      </c>
      <c r="C65" s="3">
        <v>1</v>
      </c>
      <c r="D65" s="10">
        <v>43529</v>
      </c>
      <c r="E65" s="10">
        <v>43621</v>
      </c>
      <c r="F65" s="10">
        <v>43619</v>
      </c>
      <c r="G65" s="3">
        <v>1.9</v>
      </c>
      <c r="H65" s="3">
        <v>2</v>
      </c>
    </row>
    <row r="66" spans="1:8" x14ac:dyDescent="0.3">
      <c r="A66" s="7">
        <v>65</v>
      </c>
      <c r="B66" s="2">
        <v>5</v>
      </c>
      <c r="C66" s="2">
        <v>2</v>
      </c>
      <c r="D66" s="8">
        <v>43657</v>
      </c>
      <c r="E66" s="8">
        <v>43749</v>
      </c>
      <c r="F66" s="8">
        <v>43747</v>
      </c>
      <c r="G66" s="2">
        <v>9.6</v>
      </c>
      <c r="H66" s="2">
        <v>1</v>
      </c>
    </row>
    <row r="67" spans="1:8" x14ac:dyDescent="0.3">
      <c r="A67" s="9">
        <v>66</v>
      </c>
      <c r="B67" s="3">
        <v>28</v>
      </c>
      <c r="C67" s="3">
        <v>2</v>
      </c>
      <c r="D67" s="10">
        <v>43688</v>
      </c>
      <c r="E67" s="10">
        <v>43780</v>
      </c>
      <c r="F67" s="10">
        <v>43778</v>
      </c>
      <c r="G67" s="3">
        <v>9</v>
      </c>
      <c r="H67" s="3">
        <v>3</v>
      </c>
    </row>
    <row r="68" spans="1:8" x14ac:dyDescent="0.3">
      <c r="A68" s="7">
        <v>67</v>
      </c>
      <c r="B68" s="2">
        <v>36</v>
      </c>
      <c r="C68" s="2">
        <v>2</v>
      </c>
      <c r="D68" s="8">
        <v>43476</v>
      </c>
      <c r="E68" s="8">
        <v>43566</v>
      </c>
      <c r="F68" s="8">
        <v>43566</v>
      </c>
      <c r="G68" s="2">
        <v>1.1000000000000001</v>
      </c>
      <c r="H68" s="2">
        <v>1</v>
      </c>
    </row>
    <row r="69" spans="1:8" x14ac:dyDescent="0.3">
      <c r="A69" s="9">
        <v>68</v>
      </c>
      <c r="B69" s="3">
        <v>4</v>
      </c>
      <c r="C69" s="3">
        <v>1</v>
      </c>
      <c r="D69" s="10">
        <v>43657</v>
      </c>
      <c r="E69" s="10">
        <v>43749</v>
      </c>
      <c r="F69" s="10">
        <v>43747</v>
      </c>
      <c r="G69" s="3">
        <v>1.1000000000000001</v>
      </c>
      <c r="H69" s="3">
        <v>1</v>
      </c>
    </row>
    <row r="70" spans="1:8" x14ac:dyDescent="0.3">
      <c r="A70" s="7">
        <v>69</v>
      </c>
      <c r="B70" s="2">
        <v>35</v>
      </c>
      <c r="C70" s="2">
        <v>2</v>
      </c>
      <c r="D70" s="8">
        <v>43802</v>
      </c>
      <c r="E70" s="8">
        <v>43893</v>
      </c>
      <c r="F70" s="8">
        <v>43892</v>
      </c>
      <c r="G70" s="2">
        <v>3.4</v>
      </c>
      <c r="H70" s="2">
        <v>3</v>
      </c>
    </row>
    <row r="71" spans="1:8" x14ac:dyDescent="0.3">
      <c r="A71" s="9">
        <v>70</v>
      </c>
      <c r="B71" s="3">
        <v>23</v>
      </c>
      <c r="C71" s="3">
        <v>1</v>
      </c>
      <c r="D71" s="10">
        <v>43489</v>
      </c>
      <c r="E71" s="10">
        <v>43579</v>
      </c>
      <c r="F71" s="10">
        <v>43579</v>
      </c>
      <c r="G71" s="3">
        <v>8</v>
      </c>
      <c r="H71" s="3">
        <v>3</v>
      </c>
    </row>
    <row r="72" spans="1:8" x14ac:dyDescent="0.3">
      <c r="A72" s="7">
        <v>71</v>
      </c>
      <c r="B72" s="2">
        <v>12</v>
      </c>
      <c r="C72" s="2">
        <v>3</v>
      </c>
      <c r="D72" s="8">
        <v>43581</v>
      </c>
      <c r="E72" s="8">
        <v>43672</v>
      </c>
      <c r="F72" s="8">
        <v>43671</v>
      </c>
      <c r="G72" s="2">
        <v>10.9</v>
      </c>
      <c r="H72" s="2">
        <v>2</v>
      </c>
    </row>
    <row r="73" spans="1:8" x14ac:dyDescent="0.3">
      <c r="A73" s="9">
        <v>72</v>
      </c>
      <c r="B73" s="3">
        <v>15</v>
      </c>
      <c r="C73" s="3">
        <v>2</v>
      </c>
      <c r="D73" s="10">
        <v>43500</v>
      </c>
      <c r="E73" s="10">
        <v>43589</v>
      </c>
      <c r="F73" s="10">
        <v>43590</v>
      </c>
      <c r="G73" s="3">
        <v>2.7</v>
      </c>
      <c r="H73" s="3">
        <v>1</v>
      </c>
    </row>
    <row r="74" spans="1:8" x14ac:dyDescent="0.3">
      <c r="A74" s="7">
        <v>73</v>
      </c>
      <c r="B74" s="2">
        <v>36</v>
      </c>
      <c r="C74" s="2">
        <v>3</v>
      </c>
      <c r="D74" s="8">
        <v>43568</v>
      </c>
      <c r="E74" s="8">
        <v>43659</v>
      </c>
      <c r="F74" s="8">
        <v>43658</v>
      </c>
      <c r="G74" s="2">
        <v>6.8</v>
      </c>
      <c r="H74" s="2">
        <v>1</v>
      </c>
    </row>
    <row r="75" spans="1:8" x14ac:dyDescent="0.3">
      <c r="A75" s="9">
        <v>74</v>
      </c>
      <c r="B75" s="3">
        <v>25</v>
      </c>
      <c r="C75" s="3">
        <v>2</v>
      </c>
      <c r="D75" s="10">
        <v>43545</v>
      </c>
      <c r="E75" s="10">
        <v>43637</v>
      </c>
      <c r="F75" s="10">
        <v>43635</v>
      </c>
      <c r="G75" s="3">
        <v>9.3000000000000007</v>
      </c>
      <c r="H75" s="3">
        <v>1</v>
      </c>
    </row>
    <row r="76" spans="1:8" x14ac:dyDescent="0.3">
      <c r="A76" s="7">
        <v>75</v>
      </c>
      <c r="B76" s="2">
        <v>12</v>
      </c>
      <c r="C76" s="2">
        <v>1</v>
      </c>
      <c r="D76" s="8">
        <v>43763</v>
      </c>
      <c r="E76" s="8">
        <v>43855</v>
      </c>
      <c r="F76" s="8">
        <v>43853</v>
      </c>
      <c r="G76" s="2">
        <v>1.3</v>
      </c>
      <c r="H76" s="2">
        <v>2</v>
      </c>
    </row>
    <row r="77" spans="1:8" x14ac:dyDescent="0.3">
      <c r="A77" s="9">
        <v>76</v>
      </c>
      <c r="B77" s="3">
        <v>3</v>
      </c>
      <c r="C77" s="3">
        <v>1</v>
      </c>
      <c r="D77" s="10">
        <v>43720</v>
      </c>
      <c r="E77" s="10">
        <v>43811</v>
      </c>
      <c r="F77" s="10">
        <v>43810</v>
      </c>
      <c r="G77" s="3">
        <v>10.1</v>
      </c>
      <c r="H77" s="3">
        <v>2</v>
      </c>
    </row>
    <row r="78" spans="1:8" x14ac:dyDescent="0.3">
      <c r="A78" s="7">
        <v>77</v>
      </c>
      <c r="B78" s="2">
        <v>34</v>
      </c>
      <c r="C78" s="2">
        <v>2</v>
      </c>
      <c r="D78" s="8">
        <v>43765</v>
      </c>
      <c r="E78" s="8">
        <v>43857</v>
      </c>
      <c r="F78" s="8">
        <v>43855</v>
      </c>
      <c r="G78" s="2">
        <v>10.5</v>
      </c>
      <c r="H78" s="2">
        <v>1</v>
      </c>
    </row>
    <row r="79" spans="1:8" x14ac:dyDescent="0.3">
      <c r="A79" s="9">
        <v>78</v>
      </c>
      <c r="B79" s="3">
        <v>32</v>
      </c>
      <c r="C79" s="3">
        <v>3</v>
      </c>
      <c r="D79" s="10">
        <v>43547</v>
      </c>
      <c r="E79" s="10">
        <v>43639</v>
      </c>
      <c r="F79" s="10">
        <v>43637</v>
      </c>
      <c r="G79" s="3">
        <v>5</v>
      </c>
      <c r="H79" s="3">
        <v>2</v>
      </c>
    </row>
    <row r="80" spans="1:8" x14ac:dyDescent="0.3">
      <c r="A80" s="7">
        <v>79</v>
      </c>
      <c r="B80" s="2">
        <v>16</v>
      </c>
      <c r="C80" s="2">
        <v>2</v>
      </c>
      <c r="D80" s="8">
        <v>43476</v>
      </c>
      <c r="E80" s="8">
        <v>43566</v>
      </c>
      <c r="F80" s="8">
        <v>43566</v>
      </c>
      <c r="G80" s="2">
        <v>7.6</v>
      </c>
      <c r="H80" s="2">
        <v>2</v>
      </c>
    </row>
    <row r="81" spans="1:8" x14ac:dyDescent="0.3">
      <c r="A81" s="9">
        <v>80</v>
      </c>
      <c r="B81" s="3">
        <v>14</v>
      </c>
      <c r="C81" s="3">
        <v>1</v>
      </c>
      <c r="D81" s="10">
        <v>43560</v>
      </c>
      <c r="E81" s="10">
        <v>43651</v>
      </c>
      <c r="F81" s="10">
        <v>43650</v>
      </c>
      <c r="G81" s="3">
        <v>7.2</v>
      </c>
      <c r="H81" s="3">
        <v>2</v>
      </c>
    </row>
    <row r="82" spans="1:8" x14ac:dyDescent="0.3">
      <c r="A82" s="7">
        <v>81</v>
      </c>
      <c r="B82" s="2">
        <v>23</v>
      </c>
      <c r="C82" s="2">
        <v>3</v>
      </c>
      <c r="D82" s="8">
        <v>43589</v>
      </c>
      <c r="E82" s="8">
        <v>43681</v>
      </c>
      <c r="F82" s="8">
        <v>43679</v>
      </c>
      <c r="G82" s="2">
        <v>3.3</v>
      </c>
      <c r="H82" s="2">
        <v>1</v>
      </c>
    </row>
    <row r="83" spans="1:8" x14ac:dyDescent="0.3">
      <c r="A83" s="9">
        <v>82</v>
      </c>
      <c r="B83" s="3">
        <v>35</v>
      </c>
      <c r="C83" s="3">
        <v>1</v>
      </c>
      <c r="D83" s="10">
        <v>43680</v>
      </c>
      <c r="E83" s="10">
        <v>43772</v>
      </c>
      <c r="F83" s="10">
        <v>43770</v>
      </c>
      <c r="G83" s="3">
        <v>5.2</v>
      </c>
      <c r="H83" s="3">
        <v>1</v>
      </c>
    </row>
    <row r="84" spans="1:8" x14ac:dyDescent="0.3">
      <c r="A84" s="7">
        <v>83</v>
      </c>
      <c r="B84" s="2">
        <v>14</v>
      </c>
      <c r="C84" s="2">
        <v>3</v>
      </c>
      <c r="D84" s="8">
        <v>43671</v>
      </c>
      <c r="E84" s="8">
        <v>43763</v>
      </c>
      <c r="F84" s="8">
        <v>43761</v>
      </c>
      <c r="G84" s="2">
        <v>9.4</v>
      </c>
      <c r="H84" s="2">
        <v>2</v>
      </c>
    </row>
    <row r="85" spans="1:8" x14ac:dyDescent="0.3">
      <c r="A85" s="9">
        <v>84</v>
      </c>
      <c r="B85" s="3">
        <v>22</v>
      </c>
      <c r="C85" s="3">
        <v>3</v>
      </c>
      <c r="D85" s="10">
        <v>43609</v>
      </c>
      <c r="E85" s="10">
        <v>43701</v>
      </c>
      <c r="F85" s="10">
        <v>43699</v>
      </c>
      <c r="G85" s="3">
        <v>3.5</v>
      </c>
      <c r="H85" s="3">
        <v>2</v>
      </c>
    </row>
    <row r="86" spans="1:8" x14ac:dyDescent="0.3">
      <c r="A86" s="7">
        <v>85</v>
      </c>
      <c r="B86" s="2">
        <v>15</v>
      </c>
      <c r="C86" s="2">
        <v>3</v>
      </c>
      <c r="D86" s="8">
        <v>43534</v>
      </c>
      <c r="E86" s="8">
        <v>43626</v>
      </c>
      <c r="F86" s="8">
        <v>43624</v>
      </c>
      <c r="G86" s="2">
        <v>7.3</v>
      </c>
      <c r="H86" s="2">
        <v>3</v>
      </c>
    </row>
    <row r="87" spans="1:8" x14ac:dyDescent="0.3">
      <c r="A87" s="9">
        <v>86</v>
      </c>
      <c r="B87" s="3">
        <v>15</v>
      </c>
      <c r="C87" s="3">
        <v>1</v>
      </c>
      <c r="D87" s="10">
        <v>43650</v>
      </c>
      <c r="E87" s="10">
        <v>43742</v>
      </c>
      <c r="F87" s="10">
        <v>43740</v>
      </c>
      <c r="G87" s="3">
        <v>3</v>
      </c>
      <c r="H87" s="3">
        <v>1</v>
      </c>
    </row>
    <row r="88" spans="1:8" x14ac:dyDescent="0.3">
      <c r="A88" s="7">
        <v>87</v>
      </c>
      <c r="B88" s="2">
        <v>33</v>
      </c>
      <c r="C88" s="2">
        <v>2</v>
      </c>
      <c r="D88" s="8">
        <v>43762</v>
      </c>
      <c r="E88" s="8">
        <v>43854</v>
      </c>
      <c r="F88" s="8">
        <v>43852</v>
      </c>
      <c r="G88" s="2">
        <v>3.6</v>
      </c>
      <c r="H88" s="2">
        <v>1</v>
      </c>
    </row>
    <row r="89" spans="1:8" x14ac:dyDescent="0.3">
      <c r="A89" s="9">
        <v>88</v>
      </c>
      <c r="B89" s="3">
        <v>33</v>
      </c>
      <c r="C89" s="3">
        <v>2</v>
      </c>
      <c r="D89" s="10">
        <v>43538</v>
      </c>
      <c r="E89" s="10">
        <v>43630</v>
      </c>
      <c r="F89" s="10">
        <v>43628</v>
      </c>
      <c r="G89" s="3">
        <v>1</v>
      </c>
      <c r="H89" s="3">
        <v>1</v>
      </c>
    </row>
    <row r="90" spans="1:8" x14ac:dyDescent="0.3">
      <c r="A90" s="7">
        <v>89</v>
      </c>
      <c r="B90" s="2">
        <v>20</v>
      </c>
      <c r="C90" s="2">
        <v>3</v>
      </c>
      <c r="D90" s="8">
        <v>43581</v>
      </c>
      <c r="E90" s="8">
        <v>43672</v>
      </c>
      <c r="F90" s="8">
        <v>43671</v>
      </c>
      <c r="G90" s="2">
        <v>4.5999999999999996</v>
      </c>
      <c r="H90" s="2">
        <v>3</v>
      </c>
    </row>
    <row r="91" spans="1:8" x14ac:dyDescent="0.3">
      <c r="A91" s="9">
        <v>90</v>
      </c>
      <c r="B91" s="3">
        <v>3</v>
      </c>
      <c r="C91" s="3">
        <v>3</v>
      </c>
      <c r="D91" s="10">
        <v>43480</v>
      </c>
      <c r="E91" s="10">
        <v>43570</v>
      </c>
      <c r="F91" s="10">
        <v>43570</v>
      </c>
      <c r="G91" s="3">
        <v>4.0999999999999996</v>
      </c>
      <c r="H91" s="3">
        <v>2</v>
      </c>
    </row>
    <row r="92" spans="1:8" x14ac:dyDescent="0.3">
      <c r="A92" s="7">
        <v>91</v>
      </c>
      <c r="B92" s="2">
        <v>40</v>
      </c>
      <c r="C92" s="2">
        <v>3</v>
      </c>
      <c r="D92" s="8">
        <v>43810</v>
      </c>
      <c r="E92" s="8">
        <v>43901</v>
      </c>
      <c r="F92" s="8">
        <v>43900</v>
      </c>
      <c r="G92" s="2">
        <v>3.7</v>
      </c>
      <c r="H92" s="2">
        <v>2</v>
      </c>
    </row>
    <row r="93" spans="1:8" x14ac:dyDescent="0.3">
      <c r="A93" s="9">
        <v>92</v>
      </c>
      <c r="B93" s="3">
        <v>40</v>
      </c>
      <c r="C93" s="3">
        <v>3</v>
      </c>
      <c r="D93" s="10">
        <v>43795</v>
      </c>
      <c r="E93" s="10">
        <v>43887</v>
      </c>
      <c r="F93" s="10">
        <v>43885</v>
      </c>
      <c r="G93" s="3">
        <v>9.6999999999999993</v>
      </c>
      <c r="H93" s="3">
        <v>1</v>
      </c>
    </row>
    <row r="94" spans="1:8" x14ac:dyDescent="0.3">
      <c r="A94" s="7">
        <v>93</v>
      </c>
      <c r="B94" s="2">
        <v>8</v>
      </c>
      <c r="C94" s="2">
        <v>3</v>
      </c>
      <c r="D94" s="8">
        <v>43591</v>
      </c>
      <c r="E94" s="8">
        <v>43683</v>
      </c>
      <c r="F94" s="8">
        <v>43681</v>
      </c>
      <c r="G94" s="2">
        <v>5.2</v>
      </c>
      <c r="H94" s="2">
        <v>1</v>
      </c>
    </row>
    <row r="95" spans="1:8" x14ac:dyDescent="0.3">
      <c r="A95" s="9">
        <v>94</v>
      </c>
      <c r="B95" s="3">
        <v>17</v>
      </c>
      <c r="C95" s="3">
        <v>1</v>
      </c>
      <c r="D95" s="10">
        <v>43476</v>
      </c>
      <c r="E95" s="10">
        <v>43566</v>
      </c>
      <c r="F95" s="10">
        <v>43566</v>
      </c>
      <c r="G95" s="3">
        <v>2.5</v>
      </c>
      <c r="H95" s="3">
        <v>2</v>
      </c>
    </row>
    <row r="96" spans="1:8" x14ac:dyDescent="0.3">
      <c r="A96" s="7">
        <v>95</v>
      </c>
      <c r="B96" s="2">
        <v>4</v>
      </c>
      <c r="C96" s="2">
        <v>3</v>
      </c>
      <c r="D96" s="8">
        <v>43502</v>
      </c>
      <c r="E96" s="8">
        <v>43591</v>
      </c>
      <c r="F96" s="8">
        <v>43592</v>
      </c>
      <c r="G96" s="2">
        <v>2.4</v>
      </c>
      <c r="H96" s="2">
        <v>3</v>
      </c>
    </row>
    <row r="97" spans="1:8" x14ac:dyDescent="0.3">
      <c r="A97" s="9">
        <v>96</v>
      </c>
      <c r="B97" s="3">
        <v>25</v>
      </c>
      <c r="C97" s="3">
        <v>1</v>
      </c>
      <c r="D97" s="10">
        <v>43660</v>
      </c>
      <c r="E97" s="10">
        <v>43752</v>
      </c>
      <c r="F97" s="10">
        <v>43750</v>
      </c>
      <c r="G97" s="3">
        <v>7.2</v>
      </c>
      <c r="H97" s="3">
        <v>2</v>
      </c>
    </row>
    <row r="98" spans="1:8" x14ac:dyDescent="0.3">
      <c r="A98" s="7">
        <v>97</v>
      </c>
      <c r="B98" s="2">
        <v>39</v>
      </c>
      <c r="C98" s="2">
        <v>1</v>
      </c>
      <c r="D98" s="8">
        <v>43807</v>
      </c>
      <c r="E98" s="8">
        <v>43898</v>
      </c>
      <c r="F98" s="8">
        <v>43897</v>
      </c>
      <c r="G98" s="2">
        <v>2.1</v>
      </c>
      <c r="H98" s="2">
        <v>3</v>
      </c>
    </row>
    <row r="99" spans="1:8" x14ac:dyDescent="0.3">
      <c r="A99" s="9">
        <v>98</v>
      </c>
      <c r="B99" s="3">
        <v>40</v>
      </c>
      <c r="C99" s="3">
        <v>2</v>
      </c>
      <c r="D99" s="10">
        <v>43534</v>
      </c>
      <c r="E99" s="10">
        <v>43626</v>
      </c>
      <c r="F99" s="10">
        <v>43624</v>
      </c>
      <c r="G99" s="3">
        <v>2</v>
      </c>
      <c r="H99" s="3">
        <v>2</v>
      </c>
    </row>
    <row r="100" spans="1:8" x14ac:dyDescent="0.3">
      <c r="A100" s="7">
        <v>99</v>
      </c>
      <c r="B100" s="2">
        <v>5</v>
      </c>
      <c r="C100" s="2">
        <v>3</v>
      </c>
      <c r="D100" s="8">
        <v>43609</v>
      </c>
      <c r="E100" s="8">
        <v>43701</v>
      </c>
      <c r="F100" s="8">
        <v>43699</v>
      </c>
      <c r="G100" s="2">
        <v>5.2</v>
      </c>
      <c r="H100" s="2">
        <v>3</v>
      </c>
    </row>
    <row r="101" spans="1:8" x14ac:dyDescent="0.3">
      <c r="A101" s="9">
        <v>100</v>
      </c>
      <c r="B101" s="3">
        <v>15</v>
      </c>
      <c r="C101" s="3">
        <v>3</v>
      </c>
      <c r="D101" s="10">
        <v>43679</v>
      </c>
      <c r="E101" s="10">
        <v>43771</v>
      </c>
      <c r="F101" s="10">
        <v>43769</v>
      </c>
      <c r="G101" s="3">
        <v>7.5</v>
      </c>
      <c r="H101" s="3">
        <v>1</v>
      </c>
    </row>
    <row r="102" spans="1:8" x14ac:dyDescent="0.3">
      <c r="A102" s="7">
        <v>101</v>
      </c>
      <c r="B102" s="2">
        <v>6</v>
      </c>
      <c r="C102" s="2">
        <v>3</v>
      </c>
      <c r="D102" s="8">
        <v>43572</v>
      </c>
      <c r="E102" s="8">
        <v>43663</v>
      </c>
      <c r="F102" s="8">
        <v>43662</v>
      </c>
      <c r="G102" s="2">
        <v>1</v>
      </c>
      <c r="H102" s="2">
        <v>1</v>
      </c>
    </row>
    <row r="103" spans="1:8" x14ac:dyDescent="0.3">
      <c r="A103" s="9">
        <v>102</v>
      </c>
      <c r="B103" s="3">
        <v>4</v>
      </c>
      <c r="C103" s="3">
        <v>3</v>
      </c>
      <c r="D103" s="10">
        <v>43695</v>
      </c>
      <c r="E103" s="10">
        <v>43787</v>
      </c>
      <c r="F103" s="10">
        <v>43785</v>
      </c>
      <c r="G103" s="3">
        <v>1.7</v>
      </c>
      <c r="H103" s="3">
        <v>3</v>
      </c>
    </row>
    <row r="104" spans="1:8" x14ac:dyDescent="0.3">
      <c r="A104" s="7">
        <v>103</v>
      </c>
      <c r="B104" s="2">
        <v>28</v>
      </c>
      <c r="C104" s="2">
        <v>3</v>
      </c>
      <c r="D104" s="8">
        <v>43513</v>
      </c>
      <c r="E104" s="8">
        <v>43602</v>
      </c>
      <c r="F104" s="8">
        <v>43603</v>
      </c>
      <c r="G104" s="2">
        <v>5</v>
      </c>
      <c r="H104" s="2">
        <v>1</v>
      </c>
    </row>
    <row r="105" spans="1:8" x14ac:dyDescent="0.3">
      <c r="A105" s="9">
        <v>104</v>
      </c>
      <c r="B105" s="3">
        <v>20</v>
      </c>
      <c r="C105" s="3">
        <v>1</v>
      </c>
      <c r="D105" s="10">
        <v>43638</v>
      </c>
      <c r="E105" s="10">
        <v>43730</v>
      </c>
      <c r="F105" s="10">
        <v>43728</v>
      </c>
      <c r="G105" s="3">
        <v>5.9</v>
      </c>
      <c r="H105" s="3">
        <v>3</v>
      </c>
    </row>
    <row r="106" spans="1:8" x14ac:dyDescent="0.3">
      <c r="A106" s="7">
        <v>105</v>
      </c>
      <c r="B106" s="2">
        <v>2</v>
      </c>
      <c r="C106" s="2">
        <v>2</v>
      </c>
      <c r="D106" s="8">
        <v>43748</v>
      </c>
      <c r="E106" s="8">
        <v>43840</v>
      </c>
      <c r="F106" s="8">
        <v>43838</v>
      </c>
      <c r="G106" s="2">
        <v>5.0999999999999996</v>
      </c>
      <c r="H106" s="2">
        <v>1</v>
      </c>
    </row>
    <row r="107" spans="1:8" x14ac:dyDescent="0.3">
      <c r="A107" s="9">
        <v>106</v>
      </c>
      <c r="B107" s="3">
        <v>13</v>
      </c>
      <c r="C107" s="3">
        <v>1</v>
      </c>
      <c r="D107" s="10">
        <v>43620</v>
      </c>
      <c r="E107" s="10">
        <v>43712</v>
      </c>
      <c r="F107" s="10">
        <v>43710</v>
      </c>
      <c r="G107" s="3">
        <v>1.2</v>
      </c>
      <c r="H107" s="3">
        <v>2</v>
      </c>
    </row>
    <row r="108" spans="1:8" x14ac:dyDescent="0.3">
      <c r="A108" s="7">
        <v>107</v>
      </c>
      <c r="B108" s="2">
        <v>37</v>
      </c>
      <c r="C108" s="2">
        <v>2</v>
      </c>
      <c r="D108" s="8">
        <v>43532</v>
      </c>
      <c r="E108" s="8">
        <v>43624</v>
      </c>
      <c r="F108" s="8">
        <v>43622</v>
      </c>
      <c r="G108" s="2">
        <v>5.0999999999999996</v>
      </c>
      <c r="H108" s="2">
        <v>2</v>
      </c>
    </row>
    <row r="109" spans="1:8" x14ac:dyDescent="0.3">
      <c r="A109" s="9">
        <v>108</v>
      </c>
      <c r="B109" s="3">
        <v>7</v>
      </c>
      <c r="C109" s="3">
        <v>1</v>
      </c>
      <c r="D109" s="10">
        <v>43644</v>
      </c>
      <c r="E109" s="10">
        <v>43736</v>
      </c>
      <c r="F109" s="10">
        <v>43734</v>
      </c>
      <c r="G109" s="3">
        <v>1.9</v>
      </c>
      <c r="H109" s="3">
        <v>3</v>
      </c>
    </row>
    <row r="110" spans="1:8" x14ac:dyDescent="0.3">
      <c r="A110" s="7">
        <v>109</v>
      </c>
      <c r="B110" s="2">
        <v>3</v>
      </c>
      <c r="C110" s="2">
        <v>2</v>
      </c>
      <c r="D110" s="8">
        <v>43499</v>
      </c>
      <c r="E110" s="8">
        <v>43588</v>
      </c>
      <c r="F110" s="8">
        <v>43589</v>
      </c>
      <c r="G110" s="2">
        <v>3.6</v>
      </c>
      <c r="H110" s="2">
        <v>1</v>
      </c>
    </row>
    <row r="111" spans="1:8" x14ac:dyDescent="0.3">
      <c r="A111" s="9">
        <v>110</v>
      </c>
      <c r="B111" s="3">
        <v>17</v>
      </c>
      <c r="C111" s="3">
        <v>2</v>
      </c>
      <c r="D111" s="10">
        <v>43533</v>
      </c>
      <c r="E111" s="10">
        <v>43625</v>
      </c>
      <c r="F111" s="10">
        <v>43623</v>
      </c>
      <c r="G111" s="3">
        <v>1.4</v>
      </c>
      <c r="H111" s="3">
        <v>1</v>
      </c>
    </row>
    <row r="112" spans="1:8" x14ac:dyDescent="0.3">
      <c r="A112" s="7">
        <v>111</v>
      </c>
      <c r="B112" s="2">
        <v>31</v>
      </c>
      <c r="C112" s="2">
        <v>2</v>
      </c>
      <c r="D112" s="8">
        <v>43600</v>
      </c>
      <c r="E112" s="8">
        <v>43692</v>
      </c>
      <c r="F112" s="8">
        <v>43690</v>
      </c>
      <c r="G112" s="2">
        <v>2.9</v>
      </c>
      <c r="H112" s="2">
        <v>1</v>
      </c>
    </row>
    <row r="113" spans="1:8" x14ac:dyDescent="0.3">
      <c r="A113" s="9">
        <v>112</v>
      </c>
      <c r="B113" s="3">
        <v>37</v>
      </c>
      <c r="C113" s="3">
        <v>3</v>
      </c>
      <c r="D113" s="10">
        <v>43573</v>
      </c>
      <c r="E113" s="10">
        <v>43664</v>
      </c>
      <c r="F113" s="10">
        <v>43663</v>
      </c>
      <c r="G113" s="3">
        <v>2</v>
      </c>
      <c r="H113" s="3">
        <v>1</v>
      </c>
    </row>
    <row r="114" spans="1:8" x14ac:dyDescent="0.3">
      <c r="A114" s="7">
        <v>113</v>
      </c>
      <c r="B114" s="2">
        <v>12</v>
      </c>
      <c r="C114" s="2">
        <v>1</v>
      </c>
      <c r="D114" s="8">
        <v>43709</v>
      </c>
      <c r="E114" s="8">
        <v>43800</v>
      </c>
      <c r="F114" s="8">
        <v>43799</v>
      </c>
      <c r="G114" s="2">
        <v>1.7</v>
      </c>
      <c r="H114" s="2">
        <v>1</v>
      </c>
    </row>
    <row r="115" spans="1:8" x14ac:dyDescent="0.3">
      <c r="A115" s="9">
        <v>114</v>
      </c>
      <c r="B115" s="3">
        <v>27</v>
      </c>
      <c r="C115" s="3">
        <v>3</v>
      </c>
      <c r="D115" s="10">
        <v>43705</v>
      </c>
      <c r="E115" s="10">
        <v>43797</v>
      </c>
      <c r="F115" s="10">
        <v>43795</v>
      </c>
      <c r="G115" s="3">
        <v>6.2</v>
      </c>
      <c r="H115" s="3">
        <v>2</v>
      </c>
    </row>
    <row r="116" spans="1:8" x14ac:dyDescent="0.3">
      <c r="A116" s="7">
        <v>115</v>
      </c>
      <c r="B116" s="2">
        <v>31</v>
      </c>
      <c r="C116" s="2">
        <v>1</v>
      </c>
      <c r="D116" s="8">
        <v>43604</v>
      </c>
      <c r="E116" s="8">
        <v>43696</v>
      </c>
      <c r="F116" s="8">
        <v>43694</v>
      </c>
      <c r="G116" s="2">
        <v>9.1999999999999993</v>
      </c>
      <c r="H116" s="2">
        <v>2</v>
      </c>
    </row>
    <row r="117" spans="1:8" x14ac:dyDescent="0.3">
      <c r="A117" s="9">
        <v>116</v>
      </c>
      <c r="B117" s="3">
        <v>24</v>
      </c>
      <c r="C117" s="3">
        <v>1</v>
      </c>
      <c r="D117" s="10">
        <v>43779</v>
      </c>
      <c r="E117" s="10">
        <v>43871</v>
      </c>
      <c r="F117" s="10">
        <v>43869</v>
      </c>
      <c r="G117" s="3">
        <v>10.3</v>
      </c>
      <c r="H117" s="3">
        <v>2</v>
      </c>
    </row>
    <row r="118" spans="1:8" x14ac:dyDescent="0.3">
      <c r="A118" s="7">
        <v>117</v>
      </c>
      <c r="B118" s="2">
        <v>9</v>
      </c>
      <c r="C118" s="2">
        <v>2</v>
      </c>
      <c r="D118" s="8">
        <v>43631</v>
      </c>
      <c r="E118" s="8">
        <v>43723</v>
      </c>
      <c r="F118" s="8">
        <v>43721</v>
      </c>
      <c r="G118" s="2">
        <v>8.3000000000000007</v>
      </c>
      <c r="H118" s="2">
        <v>3</v>
      </c>
    </row>
    <row r="119" spans="1:8" x14ac:dyDescent="0.3">
      <c r="A119" s="9">
        <v>118</v>
      </c>
      <c r="B119" s="3">
        <v>23</v>
      </c>
      <c r="C119" s="3">
        <v>1</v>
      </c>
      <c r="D119" s="10">
        <v>43658</v>
      </c>
      <c r="E119" s="10">
        <v>43750</v>
      </c>
      <c r="F119" s="10">
        <v>43748</v>
      </c>
      <c r="G119" s="3">
        <v>7</v>
      </c>
      <c r="H119" s="3">
        <v>2</v>
      </c>
    </row>
    <row r="120" spans="1:8" x14ac:dyDescent="0.3">
      <c r="A120" s="7">
        <v>119</v>
      </c>
      <c r="B120" s="2">
        <v>24</v>
      </c>
      <c r="C120" s="2">
        <v>2</v>
      </c>
      <c r="D120" s="8">
        <v>43745</v>
      </c>
      <c r="E120" s="8">
        <v>43837</v>
      </c>
      <c r="F120" s="8">
        <v>43835</v>
      </c>
      <c r="G120" s="2">
        <v>5.6</v>
      </c>
      <c r="H120" s="2">
        <v>3</v>
      </c>
    </row>
    <row r="121" spans="1:8" x14ac:dyDescent="0.3">
      <c r="A121" s="9">
        <v>120</v>
      </c>
      <c r="B121" s="3">
        <v>18</v>
      </c>
      <c r="C121" s="3">
        <v>2</v>
      </c>
      <c r="D121" s="10">
        <v>43580</v>
      </c>
      <c r="E121" s="10">
        <v>43671</v>
      </c>
      <c r="F121" s="10">
        <v>43670</v>
      </c>
      <c r="G121" s="3">
        <v>4.7</v>
      </c>
      <c r="H121" s="3">
        <v>1</v>
      </c>
    </row>
    <row r="122" spans="1:8" x14ac:dyDescent="0.3">
      <c r="A122" s="7">
        <v>121</v>
      </c>
      <c r="B122" s="2">
        <v>24</v>
      </c>
      <c r="C122" s="2">
        <v>1</v>
      </c>
      <c r="D122" s="8">
        <v>43573</v>
      </c>
      <c r="E122" s="8">
        <v>43664</v>
      </c>
      <c r="F122" s="8">
        <v>43663</v>
      </c>
      <c r="G122" s="2">
        <v>10.4</v>
      </c>
      <c r="H122" s="2">
        <v>1</v>
      </c>
    </row>
    <row r="123" spans="1:8" x14ac:dyDescent="0.3">
      <c r="A123" s="9">
        <v>122</v>
      </c>
      <c r="B123" s="3">
        <v>39</v>
      </c>
      <c r="C123" s="3">
        <v>3</v>
      </c>
      <c r="D123" s="10">
        <v>43601</v>
      </c>
      <c r="E123" s="10">
        <v>43693</v>
      </c>
      <c r="F123" s="10">
        <v>43691</v>
      </c>
      <c r="G123" s="3">
        <v>0.2</v>
      </c>
      <c r="H123" s="3">
        <v>2</v>
      </c>
    </row>
    <row r="124" spans="1:8" x14ac:dyDescent="0.3">
      <c r="A124" s="7">
        <v>123</v>
      </c>
      <c r="B124" s="2">
        <v>5</v>
      </c>
      <c r="C124" s="2">
        <v>3</v>
      </c>
      <c r="D124" s="8">
        <v>43796</v>
      </c>
      <c r="E124" s="8">
        <v>43888</v>
      </c>
      <c r="F124" s="8">
        <v>43886</v>
      </c>
      <c r="G124" s="2">
        <v>1.4</v>
      </c>
      <c r="H124" s="2">
        <v>1</v>
      </c>
    </row>
    <row r="125" spans="1:8" x14ac:dyDescent="0.3">
      <c r="A125" s="9">
        <v>124</v>
      </c>
      <c r="B125" s="3">
        <v>33</v>
      </c>
      <c r="C125" s="3">
        <v>1</v>
      </c>
      <c r="D125" s="10">
        <v>43546</v>
      </c>
      <c r="E125" s="10">
        <v>43638</v>
      </c>
      <c r="F125" s="10">
        <v>43636</v>
      </c>
      <c r="G125" s="3">
        <v>2.5</v>
      </c>
      <c r="H125" s="3">
        <v>2</v>
      </c>
    </row>
    <row r="126" spans="1:8" x14ac:dyDescent="0.3">
      <c r="A126" s="7">
        <v>125</v>
      </c>
      <c r="B126" s="2">
        <v>22</v>
      </c>
      <c r="C126" s="2">
        <v>1</v>
      </c>
      <c r="D126" s="8">
        <v>43725</v>
      </c>
      <c r="E126" s="8">
        <v>43816</v>
      </c>
      <c r="F126" s="8">
        <v>43815</v>
      </c>
      <c r="G126" s="2">
        <v>9.3000000000000007</v>
      </c>
      <c r="H126" s="2">
        <v>1</v>
      </c>
    </row>
    <row r="127" spans="1:8" x14ac:dyDescent="0.3">
      <c r="A127" s="9">
        <v>126</v>
      </c>
      <c r="B127" s="3">
        <v>12</v>
      </c>
      <c r="C127" s="3">
        <v>3</v>
      </c>
      <c r="D127" s="10">
        <v>43705</v>
      </c>
      <c r="E127" s="10">
        <v>43797</v>
      </c>
      <c r="F127" s="10">
        <v>43795</v>
      </c>
      <c r="G127" s="3">
        <v>5.5</v>
      </c>
      <c r="H127" s="3">
        <v>2</v>
      </c>
    </row>
    <row r="128" spans="1:8" x14ac:dyDescent="0.3">
      <c r="A128" s="7">
        <v>127</v>
      </c>
      <c r="B128" s="2">
        <v>37</v>
      </c>
      <c r="C128" s="2">
        <v>3</v>
      </c>
      <c r="D128" s="8">
        <v>43601</v>
      </c>
      <c r="E128" s="8">
        <v>43693</v>
      </c>
      <c r="F128" s="8">
        <v>43691</v>
      </c>
      <c r="G128" s="2">
        <v>0</v>
      </c>
      <c r="H128" s="2">
        <v>2</v>
      </c>
    </row>
    <row r="129" spans="1:8" x14ac:dyDescent="0.3">
      <c r="A129" s="9">
        <v>128</v>
      </c>
      <c r="B129" s="3">
        <v>32</v>
      </c>
      <c r="C129" s="3">
        <v>2</v>
      </c>
      <c r="D129" s="10">
        <v>43704</v>
      </c>
      <c r="E129" s="10">
        <v>43796</v>
      </c>
      <c r="F129" s="10">
        <v>43794</v>
      </c>
      <c r="G129" s="3">
        <v>4</v>
      </c>
      <c r="H129" s="3">
        <v>3</v>
      </c>
    </row>
    <row r="130" spans="1:8" x14ac:dyDescent="0.3">
      <c r="A130" s="7">
        <v>129</v>
      </c>
      <c r="B130" s="2">
        <v>2</v>
      </c>
      <c r="C130" s="2">
        <v>3</v>
      </c>
      <c r="D130" s="8">
        <v>43743</v>
      </c>
      <c r="E130" s="8">
        <v>43835</v>
      </c>
      <c r="F130" s="8">
        <v>43833</v>
      </c>
      <c r="G130" s="2">
        <v>9.6999999999999993</v>
      </c>
      <c r="H130" s="2">
        <v>1</v>
      </c>
    </row>
    <row r="131" spans="1:8" x14ac:dyDescent="0.3">
      <c r="A131" s="9">
        <v>130</v>
      </c>
      <c r="B131" s="3">
        <v>34</v>
      </c>
      <c r="C131" s="3">
        <v>2</v>
      </c>
      <c r="D131" s="10">
        <v>43772</v>
      </c>
      <c r="E131" s="10">
        <v>43864</v>
      </c>
      <c r="F131" s="10">
        <v>43862</v>
      </c>
      <c r="G131" s="3">
        <v>8.3000000000000007</v>
      </c>
      <c r="H131" s="3">
        <v>2</v>
      </c>
    </row>
    <row r="132" spans="1:8" x14ac:dyDescent="0.3">
      <c r="A132" s="7">
        <v>131</v>
      </c>
      <c r="B132" s="2">
        <v>3</v>
      </c>
      <c r="C132" s="2">
        <v>3</v>
      </c>
      <c r="D132" s="8">
        <v>43796</v>
      </c>
      <c r="E132" s="8">
        <v>43888</v>
      </c>
      <c r="F132" s="8">
        <v>43886</v>
      </c>
      <c r="G132" s="2">
        <v>0</v>
      </c>
      <c r="H132" s="2">
        <v>1</v>
      </c>
    </row>
    <row r="133" spans="1:8" x14ac:dyDescent="0.3">
      <c r="A133" s="9">
        <v>132</v>
      </c>
      <c r="B133" s="3">
        <v>40</v>
      </c>
      <c r="C133" s="3">
        <v>3</v>
      </c>
      <c r="D133" s="10">
        <v>43626</v>
      </c>
      <c r="E133" s="10">
        <v>43718</v>
      </c>
      <c r="F133" s="10">
        <v>43746</v>
      </c>
      <c r="G133" s="3">
        <v>10.3</v>
      </c>
      <c r="H133" s="3">
        <v>2</v>
      </c>
    </row>
    <row r="134" spans="1:8" x14ac:dyDescent="0.3">
      <c r="A134" s="7">
        <v>133</v>
      </c>
      <c r="B134" s="2">
        <v>38</v>
      </c>
      <c r="C134" s="2">
        <v>3</v>
      </c>
      <c r="D134" s="8">
        <v>43526</v>
      </c>
      <c r="E134" s="8">
        <v>43618</v>
      </c>
      <c r="F134" s="8">
        <v>43616</v>
      </c>
      <c r="G134" s="2">
        <v>8.6999999999999993</v>
      </c>
      <c r="H134" s="2">
        <v>2</v>
      </c>
    </row>
    <row r="135" spans="1:8" x14ac:dyDescent="0.3">
      <c r="A135" s="9">
        <v>134</v>
      </c>
      <c r="B135" s="3">
        <v>10</v>
      </c>
      <c r="C135" s="3">
        <v>2</v>
      </c>
      <c r="D135" s="10">
        <v>43471</v>
      </c>
      <c r="E135" s="10">
        <v>43561</v>
      </c>
      <c r="F135" s="10">
        <v>43561</v>
      </c>
      <c r="G135" s="3">
        <v>4</v>
      </c>
      <c r="H135" s="3">
        <v>3</v>
      </c>
    </row>
    <row r="136" spans="1:8" x14ac:dyDescent="0.3">
      <c r="A136" s="7">
        <v>135</v>
      </c>
      <c r="B136" s="2">
        <v>20</v>
      </c>
      <c r="C136" s="2">
        <v>2</v>
      </c>
      <c r="D136" s="8">
        <v>43726</v>
      </c>
      <c r="E136" s="8">
        <v>43817</v>
      </c>
      <c r="F136" s="8">
        <v>43816</v>
      </c>
      <c r="G136" s="2">
        <v>8.9</v>
      </c>
      <c r="H136" s="2">
        <v>1</v>
      </c>
    </row>
    <row r="137" spans="1:8" x14ac:dyDescent="0.3">
      <c r="A137" s="9">
        <v>136</v>
      </c>
      <c r="B137" s="3">
        <v>23</v>
      </c>
      <c r="C137" s="3">
        <v>1</v>
      </c>
      <c r="D137" s="10">
        <v>43575</v>
      </c>
      <c r="E137" s="10">
        <v>43666</v>
      </c>
      <c r="F137" s="10">
        <v>43665</v>
      </c>
      <c r="G137" s="3">
        <v>1.2</v>
      </c>
      <c r="H137" s="3">
        <v>1</v>
      </c>
    </row>
    <row r="138" spans="1:8" x14ac:dyDescent="0.3">
      <c r="A138" s="7">
        <v>137</v>
      </c>
      <c r="B138" s="2">
        <v>12</v>
      </c>
      <c r="C138" s="2">
        <v>3</v>
      </c>
      <c r="D138" s="8">
        <v>43792</v>
      </c>
      <c r="E138" s="8">
        <v>43884</v>
      </c>
      <c r="F138" s="8">
        <v>43882</v>
      </c>
      <c r="G138" s="2">
        <v>0.2</v>
      </c>
      <c r="H138" s="2">
        <v>2</v>
      </c>
    </row>
    <row r="139" spans="1:8" x14ac:dyDescent="0.3">
      <c r="A139" s="9">
        <v>138</v>
      </c>
      <c r="B139" s="3">
        <v>35</v>
      </c>
      <c r="C139" s="3">
        <v>2</v>
      </c>
      <c r="D139" s="10">
        <v>43690</v>
      </c>
      <c r="E139" s="10">
        <v>43782</v>
      </c>
      <c r="F139" s="10">
        <v>43780</v>
      </c>
      <c r="G139" s="3">
        <v>3.6</v>
      </c>
      <c r="H139" s="3">
        <v>3</v>
      </c>
    </row>
    <row r="140" spans="1:8" x14ac:dyDescent="0.3">
      <c r="A140" s="7">
        <v>139</v>
      </c>
      <c r="B140" s="2">
        <v>29</v>
      </c>
      <c r="C140" s="2">
        <v>3</v>
      </c>
      <c r="D140" s="8">
        <v>43607</v>
      </c>
      <c r="E140" s="8">
        <v>43699</v>
      </c>
      <c r="F140" s="8">
        <v>43697</v>
      </c>
      <c r="G140" s="2">
        <v>10.9</v>
      </c>
      <c r="H140" s="2">
        <v>1</v>
      </c>
    </row>
    <row r="141" spans="1:8" x14ac:dyDescent="0.3">
      <c r="A141" s="9">
        <v>140</v>
      </c>
      <c r="B141" s="3">
        <v>22</v>
      </c>
      <c r="C141" s="3">
        <v>2</v>
      </c>
      <c r="D141" s="10">
        <v>43501</v>
      </c>
      <c r="E141" s="10">
        <v>43590</v>
      </c>
      <c r="F141" s="10">
        <v>43591</v>
      </c>
      <c r="G141" s="3">
        <v>7</v>
      </c>
      <c r="H141" s="3">
        <v>2</v>
      </c>
    </row>
    <row r="142" spans="1:8" x14ac:dyDescent="0.3">
      <c r="A142" s="7">
        <v>141</v>
      </c>
      <c r="B142" s="2">
        <v>17</v>
      </c>
      <c r="C142" s="2">
        <v>1</v>
      </c>
      <c r="D142" s="8">
        <v>43521</v>
      </c>
      <c r="E142" s="8">
        <v>43610</v>
      </c>
      <c r="F142" s="8">
        <v>43611</v>
      </c>
      <c r="G142" s="2">
        <v>9.6999999999999993</v>
      </c>
      <c r="H142" s="2">
        <v>3</v>
      </c>
    </row>
    <row r="143" spans="1:8" x14ac:dyDescent="0.3">
      <c r="A143" s="9">
        <v>142</v>
      </c>
      <c r="B143" s="3">
        <v>3</v>
      </c>
      <c r="C143" s="3">
        <v>1</v>
      </c>
      <c r="D143" s="10">
        <v>43775</v>
      </c>
      <c r="E143" s="10">
        <v>43867</v>
      </c>
      <c r="F143" s="10">
        <v>43865</v>
      </c>
      <c r="G143" s="3">
        <v>3.7</v>
      </c>
      <c r="H143" s="3">
        <v>3</v>
      </c>
    </row>
    <row r="144" spans="1:8" x14ac:dyDescent="0.3">
      <c r="A144" s="7">
        <v>143</v>
      </c>
      <c r="B144" s="2">
        <v>38</v>
      </c>
      <c r="C144" s="2">
        <v>1</v>
      </c>
      <c r="D144" s="8">
        <v>43504</v>
      </c>
      <c r="E144" s="8">
        <v>43593</v>
      </c>
      <c r="F144" s="8">
        <v>43594</v>
      </c>
      <c r="G144" s="2">
        <v>7.2</v>
      </c>
      <c r="H144" s="2">
        <v>1</v>
      </c>
    </row>
    <row r="145" spans="1:8" x14ac:dyDescent="0.3">
      <c r="A145" s="9">
        <v>144</v>
      </c>
      <c r="B145" s="3">
        <v>18</v>
      </c>
      <c r="C145" s="3">
        <v>2</v>
      </c>
      <c r="D145" s="10">
        <v>43539</v>
      </c>
      <c r="E145" s="10">
        <v>43631</v>
      </c>
      <c r="F145" s="10">
        <v>43629</v>
      </c>
      <c r="G145" s="3">
        <v>1</v>
      </c>
      <c r="H145" s="3">
        <v>2</v>
      </c>
    </row>
    <row r="146" spans="1:8" x14ac:dyDescent="0.3">
      <c r="A146" s="7">
        <v>145</v>
      </c>
      <c r="B146" s="2">
        <v>24</v>
      </c>
      <c r="C146" s="2">
        <v>3</v>
      </c>
      <c r="D146" s="8">
        <v>43564</v>
      </c>
      <c r="E146" s="8">
        <v>43655</v>
      </c>
      <c r="F146" s="8">
        <v>43654</v>
      </c>
      <c r="G146" s="2">
        <v>5.4</v>
      </c>
      <c r="H146" s="2">
        <v>3</v>
      </c>
    </row>
    <row r="147" spans="1:8" x14ac:dyDescent="0.3">
      <c r="A147" s="9">
        <v>146</v>
      </c>
      <c r="B147" s="3">
        <v>32</v>
      </c>
      <c r="C147" s="3">
        <v>2</v>
      </c>
      <c r="D147" s="10">
        <v>43725</v>
      </c>
      <c r="E147" s="10">
        <v>43816</v>
      </c>
      <c r="F147" s="10">
        <v>43815</v>
      </c>
      <c r="G147" s="3">
        <v>6</v>
      </c>
      <c r="H147" s="3">
        <v>2</v>
      </c>
    </row>
    <row r="148" spans="1:8" x14ac:dyDescent="0.3">
      <c r="A148" s="7">
        <v>147</v>
      </c>
      <c r="B148" s="2">
        <v>32</v>
      </c>
      <c r="C148" s="2">
        <v>1</v>
      </c>
      <c r="D148" s="8">
        <v>43605</v>
      </c>
      <c r="E148" s="8">
        <v>43697</v>
      </c>
      <c r="F148" s="8">
        <v>43695</v>
      </c>
      <c r="G148" s="2">
        <v>7.9</v>
      </c>
      <c r="H148" s="2">
        <v>2</v>
      </c>
    </row>
    <row r="149" spans="1:8" x14ac:dyDescent="0.3">
      <c r="A149" s="9">
        <v>148</v>
      </c>
      <c r="B149" s="3">
        <v>25</v>
      </c>
      <c r="C149" s="3">
        <v>2</v>
      </c>
      <c r="D149" s="10">
        <v>43674</v>
      </c>
      <c r="E149" s="10">
        <v>43766</v>
      </c>
      <c r="F149" s="10">
        <v>43764</v>
      </c>
      <c r="G149" s="3">
        <v>6.1</v>
      </c>
      <c r="H149" s="3">
        <v>1</v>
      </c>
    </row>
    <row r="150" spans="1:8" x14ac:dyDescent="0.3">
      <c r="A150" s="7">
        <v>149</v>
      </c>
      <c r="B150" s="2">
        <v>33</v>
      </c>
      <c r="C150" s="2">
        <v>1</v>
      </c>
      <c r="D150" s="8">
        <v>43636</v>
      </c>
      <c r="E150" s="8">
        <v>43728</v>
      </c>
      <c r="F150" s="8">
        <v>43726</v>
      </c>
      <c r="G150" s="2">
        <v>4.7</v>
      </c>
      <c r="H150" s="2">
        <v>1</v>
      </c>
    </row>
    <row r="151" spans="1:8" x14ac:dyDescent="0.3">
      <c r="A151" s="9">
        <v>150</v>
      </c>
      <c r="B151" s="3">
        <v>38</v>
      </c>
      <c r="C151" s="3">
        <v>3</v>
      </c>
      <c r="D151" s="10">
        <v>43774</v>
      </c>
      <c r="E151" s="10">
        <v>43866</v>
      </c>
      <c r="F151" s="10">
        <v>43864</v>
      </c>
      <c r="G151" s="3">
        <v>7.8</v>
      </c>
      <c r="H151" s="3">
        <v>3</v>
      </c>
    </row>
    <row r="152" spans="1:8" x14ac:dyDescent="0.3">
      <c r="A152" s="7">
        <v>151</v>
      </c>
      <c r="B152" s="2">
        <v>35</v>
      </c>
      <c r="C152" s="2">
        <v>2</v>
      </c>
      <c r="D152" s="8">
        <v>43795</v>
      </c>
      <c r="E152" s="8">
        <v>43887</v>
      </c>
      <c r="F152" s="8">
        <v>43885</v>
      </c>
      <c r="G152" s="2">
        <v>9</v>
      </c>
      <c r="H152" s="2">
        <v>3</v>
      </c>
    </row>
    <row r="153" spans="1:8" x14ac:dyDescent="0.3">
      <c r="A153" s="9">
        <v>152</v>
      </c>
      <c r="B153" s="3">
        <v>37</v>
      </c>
      <c r="C153" s="3">
        <v>3</v>
      </c>
      <c r="D153" s="10">
        <v>43712</v>
      </c>
      <c r="E153" s="10">
        <v>43803</v>
      </c>
      <c r="F153" s="10">
        <v>43802</v>
      </c>
      <c r="G153" s="3">
        <v>8.6999999999999993</v>
      </c>
      <c r="H153" s="3">
        <v>2</v>
      </c>
    </row>
    <row r="154" spans="1:8" x14ac:dyDescent="0.3">
      <c r="A154" s="7">
        <v>153</v>
      </c>
      <c r="B154" s="2">
        <v>39</v>
      </c>
      <c r="C154" s="2">
        <v>1</v>
      </c>
      <c r="D154" s="8">
        <v>43751</v>
      </c>
      <c r="E154" s="8">
        <v>43843</v>
      </c>
      <c r="F154" s="8">
        <v>43841</v>
      </c>
      <c r="G154" s="2">
        <v>3.3</v>
      </c>
      <c r="H154" s="2">
        <v>1</v>
      </c>
    </row>
    <row r="155" spans="1:8" x14ac:dyDescent="0.3">
      <c r="A155" s="9">
        <v>154</v>
      </c>
      <c r="B155" s="3">
        <v>6</v>
      </c>
      <c r="C155" s="3">
        <v>1</v>
      </c>
      <c r="D155" s="10">
        <v>43503</v>
      </c>
      <c r="E155" s="10">
        <v>43592</v>
      </c>
      <c r="F155" s="10">
        <v>43593</v>
      </c>
      <c r="G155" s="3">
        <v>0</v>
      </c>
      <c r="H155" s="3">
        <v>1</v>
      </c>
    </row>
    <row r="156" spans="1:8" x14ac:dyDescent="0.3">
      <c r="A156" s="7">
        <v>155</v>
      </c>
      <c r="B156" s="2">
        <v>32</v>
      </c>
      <c r="C156" s="2">
        <v>2</v>
      </c>
      <c r="D156" s="8">
        <v>43518</v>
      </c>
      <c r="E156" s="8">
        <v>43607</v>
      </c>
      <c r="F156" s="8">
        <v>43608</v>
      </c>
      <c r="G156" s="2">
        <v>3.7</v>
      </c>
      <c r="H156" s="2">
        <v>2</v>
      </c>
    </row>
    <row r="157" spans="1:8" x14ac:dyDescent="0.3">
      <c r="A157" s="9">
        <v>156</v>
      </c>
      <c r="B157" s="3">
        <v>11</v>
      </c>
      <c r="C157" s="3">
        <v>1</v>
      </c>
      <c r="D157" s="10">
        <v>43725</v>
      </c>
      <c r="E157" s="10">
        <v>43816</v>
      </c>
      <c r="F157" s="10">
        <v>43815</v>
      </c>
      <c r="G157" s="3">
        <v>9.1999999999999993</v>
      </c>
      <c r="H157" s="3">
        <v>3</v>
      </c>
    </row>
    <row r="158" spans="1:8" x14ac:dyDescent="0.3">
      <c r="A158" s="7">
        <v>157</v>
      </c>
      <c r="B158" s="2">
        <v>19</v>
      </c>
      <c r="C158" s="2">
        <v>1</v>
      </c>
      <c r="D158" s="8">
        <v>43578</v>
      </c>
      <c r="E158" s="8">
        <v>43669</v>
      </c>
      <c r="F158" s="8">
        <v>43668</v>
      </c>
      <c r="G158" s="2">
        <v>8</v>
      </c>
      <c r="H158" s="2">
        <v>3</v>
      </c>
    </row>
    <row r="159" spans="1:8" x14ac:dyDescent="0.3">
      <c r="A159" s="9">
        <v>158</v>
      </c>
      <c r="B159" s="3">
        <v>16</v>
      </c>
      <c r="C159" s="3">
        <v>1</v>
      </c>
      <c r="D159" s="10">
        <v>43792</v>
      </c>
      <c r="E159" s="10">
        <v>43884</v>
      </c>
      <c r="F159" s="10">
        <v>43882</v>
      </c>
      <c r="G159" s="3">
        <v>7.8</v>
      </c>
      <c r="H159" s="3">
        <v>1</v>
      </c>
    </row>
    <row r="160" spans="1:8" x14ac:dyDescent="0.3">
      <c r="A160" s="7">
        <v>159</v>
      </c>
      <c r="B160" s="2">
        <v>4</v>
      </c>
      <c r="C160" s="2">
        <v>2</v>
      </c>
      <c r="D160" s="8">
        <v>43773</v>
      </c>
      <c r="E160" s="8">
        <v>43865</v>
      </c>
      <c r="F160" s="8">
        <v>43863</v>
      </c>
      <c r="G160" s="2">
        <v>7.3</v>
      </c>
      <c r="H160" s="2">
        <v>2</v>
      </c>
    </row>
    <row r="161" spans="1:8" x14ac:dyDescent="0.3">
      <c r="A161" s="9">
        <v>160</v>
      </c>
      <c r="B161" s="3">
        <v>11</v>
      </c>
      <c r="C161" s="3">
        <v>2</v>
      </c>
      <c r="D161" s="10">
        <v>43827</v>
      </c>
      <c r="E161" s="10">
        <v>43918</v>
      </c>
      <c r="F161" s="10">
        <v>43917</v>
      </c>
      <c r="G161" s="3">
        <v>4.8</v>
      </c>
      <c r="H161" s="3">
        <v>1</v>
      </c>
    </row>
    <row r="162" spans="1:8" x14ac:dyDescent="0.3">
      <c r="A162" s="7">
        <v>161</v>
      </c>
      <c r="B162" s="2">
        <v>26</v>
      </c>
      <c r="C162" s="2">
        <v>2</v>
      </c>
      <c r="D162" s="8">
        <v>43749</v>
      </c>
      <c r="E162" s="8">
        <v>43841</v>
      </c>
      <c r="F162" s="8">
        <v>43839</v>
      </c>
      <c r="G162" s="2">
        <v>0.1</v>
      </c>
      <c r="H162" s="2">
        <v>1</v>
      </c>
    </row>
    <row r="163" spans="1:8" x14ac:dyDescent="0.3">
      <c r="A163" s="9">
        <v>162</v>
      </c>
      <c r="B163" s="3">
        <v>21</v>
      </c>
      <c r="C163" s="3">
        <v>1</v>
      </c>
      <c r="D163" s="10">
        <v>43826</v>
      </c>
      <c r="E163" s="10">
        <v>43917</v>
      </c>
      <c r="F163" s="10">
        <v>43916</v>
      </c>
      <c r="G163" s="3">
        <v>5.2</v>
      </c>
      <c r="H163" s="3">
        <v>1</v>
      </c>
    </row>
    <row r="164" spans="1:8" x14ac:dyDescent="0.3">
      <c r="A164" s="7">
        <v>163</v>
      </c>
      <c r="B164" s="2">
        <v>30</v>
      </c>
      <c r="C164" s="2">
        <v>2</v>
      </c>
      <c r="D164" s="8">
        <v>43583</v>
      </c>
      <c r="E164" s="8">
        <v>43674</v>
      </c>
      <c r="F164" s="8">
        <v>43673</v>
      </c>
      <c r="G164" s="2">
        <v>5.2</v>
      </c>
      <c r="H164" s="2">
        <v>1</v>
      </c>
    </row>
    <row r="165" spans="1:8" x14ac:dyDescent="0.3">
      <c r="A165" s="9">
        <v>164</v>
      </c>
      <c r="B165" s="3">
        <v>20</v>
      </c>
      <c r="C165" s="3">
        <v>3</v>
      </c>
      <c r="D165" s="10">
        <v>43629</v>
      </c>
      <c r="E165" s="10">
        <v>43721</v>
      </c>
      <c r="F165" s="10">
        <v>43719</v>
      </c>
      <c r="G165" s="3">
        <v>6.8</v>
      </c>
      <c r="H165" s="3">
        <v>2</v>
      </c>
    </row>
    <row r="166" spans="1:8" x14ac:dyDescent="0.3">
      <c r="A166" s="7">
        <v>165</v>
      </c>
      <c r="B166" s="2">
        <v>14</v>
      </c>
      <c r="C166" s="2">
        <v>1</v>
      </c>
      <c r="D166" s="8">
        <v>43795</v>
      </c>
      <c r="E166" s="8">
        <v>43887</v>
      </c>
      <c r="F166" s="8">
        <v>43885</v>
      </c>
      <c r="G166" s="2">
        <v>1.8</v>
      </c>
      <c r="H166" s="2">
        <v>3</v>
      </c>
    </row>
    <row r="167" spans="1:8" x14ac:dyDescent="0.3">
      <c r="A167" s="9">
        <v>166</v>
      </c>
      <c r="B167" s="3">
        <v>2</v>
      </c>
      <c r="C167" s="3">
        <v>2</v>
      </c>
      <c r="D167" s="10">
        <v>43535</v>
      </c>
      <c r="E167" s="10">
        <v>43627</v>
      </c>
      <c r="F167" s="10">
        <v>43625</v>
      </c>
      <c r="G167" s="3">
        <v>4.3</v>
      </c>
      <c r="H167" s="3">
        <v>3</v>
      </c>
    </row>
    <row r="168" spans="1:8" x14ac:dyDescent="0.3">
      <c r="A168" s="7">
        <v>167</v>
      </c>
      <c r="B168" s="2">
        <v>15</v>
      </c>
      <c r="C168" s="2">
        <v>1</v>
      </c>
      <c r="D168" s="8">
        <v>43755</v>
      </c>
      <c r="E168" s="8">
        <v>43847</v>
      </c>
      <c r="F168" s="8">
        <v>43845</v>
      </c>
      <c r="G168" s="2">
        <v>4.5</v>
      </c>
      <c r="H168" s="2">
        <v>2</v>
      </c>
    </row>
    <row r="169" spans="1:8" x14ac:dyDescent="0.3">
      <c r="A169" s="9">
        <v>168</v>
      </c>
      <c r="B169" s="3">
        <v>8</v>
      </c>
      <c r="C169" s="3">
        <v>2</v>
      </c>
      <c r="D169" s="10">
        <v>43609</v>
      </c>
      <c r="E169" s="10">
        <v>43701</v>
      </c>
      <c r="F169" s="10">
        <v>43699</v>
      </c>
      <c r="G169" s="3">
        <v>1.4</v>
      </c>
      <c r="H169" s="3">
        <v>2</v>
      </c>
    </row>
    <row r="170" spans="1:8" x14ac:dyDescent="0.3">
      <c r="A170" s="7">
        <v>169</v>
      </c>
      <c r="B170" s="2">
        <v>3</v>
      </c>
      <c r="C170" s="2">
        <v>3</v>
      </c>
      <c r="D170" s="8">
        <v>43570</v>
      </c>
      <c r="E170" s="8">
        <v>43661</v>
      </c>
      <c r="F170" s="8">
        <v>43660</v>
      </c>
      <c r="G170" s="2">
        <v>5.4</v>
      </c>
      <c r="H170" s="2">
        <v>2</v>
      </c>
    </row>
    <row r="171" spans="1:8" x14ac:dyDescent="0.3">
      <c r="A171" s="9">
        <v>170</v>
      </c>
      <c r="B171" s="3">
        <v>37</v>
      </c>
      <c r="C171" s="3">
        <v>2</v>
      </c>
      <c r="D171" s="10">
        <v>43620</v>
      </c>
      <c r="E171" s="10">
        <v>43712</v>
      </c>
      <c r="F171" s="10">
        <v>43710</v>
      </c>
      <c r="G171" s="3">
        <v>4</v>
      </c>
      <c r="H171" s="3">
        <v>2</v>
      </c>
    </row>
    <row r="172" spans="1:8" x14ac:dyDescent="0.3">
      <c r="A172" s="7">
        <v>171</v>
      </c>
      <c r="B172" s="2">
        <v>33</v>
      </c>
      <c r="C172" s="2">
        <v>3</v>
      </c>
      <c r="D172" s="8">
        <v>43622</v>
      </c>
      <c r="E172" s="8">
        <v>43714</v>
      </c>
      <c r="F172" s="8">
        <v>43712</v>
      </c>
      <c r="G172" s="2">
        <v>4.2</v>
      </c>
      <c r="H172" s="2">
        <v>2</v>
      </c>
    </row>
    <row r="173" spans="1:8" x14ac:dyDescent="0.3">
      <c r="A173" s="9">
        <v>172</v>
      </c>
      <c r="B173" s="3">
        <v>19</v>
      </c>
      <c r="C173" s="3">
        <v>2</v>
      </c>
      <c r="D173" s="10">
        <v>43565</v>
      </c>
      <c r="E173" s="10">
        <v>43656</v>
      </c>
      <c r="F173" s="10">
        <v>43655</v>
      </c>
      <c r="G173" s="3">
        <v>4.4000000000000004</v>
      </c>
      <c r="H173" s="3">
        <v>1</v>
      </c>
    </row>
    <row r="174" spans="1:8" x14ac:dyDescent="0.3">
      <c r="A174" s="7">
        <v>173</v>
      </c>
      <c r="B174" s="2">
        <v>13</v>
      </c>
      <c r="C174" s="2">
        <v>3</v>
      </c>
      <c r="D174" s="8">
        <v>43756</v>
      </c>
      <c r="E174" s="8">
        <v>43848</v>
      </c>
      <c r="F174" s="8">
        <v>43846</v>
      </c>
      <c r="G174" s="2">
        <v>4</v>
      </c>
      <c r="H174" s="2">
        <v>1</v>
      </c>
    </row>
    <row r="175" spans="1:8" x14ac:dyDescent="0.3">
      <c r="A175" s="9">
        <v>174</v>
      </c>
      <c r="B175" s="3">
        <v>12</v>
      </c>
      <c r="C175" s="3">
        <v>3</v>
      </c>
      <c r="D175" s="10">
        <v>43539</v>
      </c>
      <c r="E175" s="10">
        <v>43631</v>
      </c>
      <c r="F175" s="10">
        <v>43629</v>
      </c>
      <c r="G175" s="3">
        <v>7</v>
      </c>
      <c r="H175" s="3">
        <v>3</v>
      </c>
    </row>
    <row r="176" spans="1:8" x14ac:dyDescent="0.3">
      <c r="A176" s="7">
        <v>175</v>
      </c>
      <c r="B176" s="2">
        <v>8</v>
      </c>
      <c r="C176" s="2">
        <v>3</v>
      </c>
      <c r="D176" s="8">
        <v>43537</v>
      </c>
      <c r="E176" s="8">
        <v>43629</v>
      </c>
      <c r="F176" s="8">
        <v>43627</v>
      </c>
      <c r="G176" s="2">
        <v>6.6</v>
      </c>
      <c r="H176" s="2">
        <v>1</v>
      </c>
    </row>
    <row r="177" spans="1:8" x14ac:dyDescent="0.3">
      <c r="A177" s="9">
        <v>176</v>
      </c>
      <c r="B177" s="3">
        <v>32</v>
      </c>
      <c r="C177" s="3">
        <v>2</v>
      </c>
      <c r="D177" s="10">
        <v>43550</v>
      </c>
      <c r="E177" s="10">
        <v>43642</v>
      </c>
      <c r="F177" s="10">
        <v>43640</v>
      </c>
      <c r="G177" s="3">
        <v>6.6</v>
      </c>
      <c r="H177" s="3">
        <v>3</v>
      </c>
    </row>
    <row r="178" spans="1:8" x14ac:dyDescent="0.3">
      <c r="A178" s="7">
        <v>177</v>
      </c>
      <c r="B178" s="2">
        <v>25</v>
      </c>
      <c r="C178" s="2">
        <v>1</v>
      </c>
      <c r="D178" s="8">
        <v>43825</v>
      </c>
      <c r="E178" s="8">
        <v>43916</v>
      </c>
      <c r="F178" s="8">
        <v>43915</v>
      </c>
      <c r="G178" s="2">
        <v>8.6</v>
      </c>
      <c r="H178" s="2">
        <v>2</v>
      </c>
    </row>
    <row r="179" spans="1:8" x14ac:dyDescent="0.3">
      <c r="A179" s="9">
        <v>178</v>
      </c>
      <c r="B179" s="3">
        <v>29</v>
      </c>
      <c r="C179" s="3">
        <v>2</v>
      </c>
      <c r="D179" s="10">
        <v>43521</v>
      </c>
      <c r="E179" s="10">
        <v>43610</v>
      </c>
      <c r="F179" s="10">
        <v>43611</v>
      </c>
      <c r="G179" s="3">
        <v>3</v>
      </c>
      <c r="H179" s="3">
        <v>1</v>
      </c>
    </row>
    <row r="180" spans="1:8" x14ac:dyDescent="0.3">
      <c r="A180" s="7">
        <v>179</v>
      </c>
      <c r="B180" s="2">
        <v>7</v>
      </c>
      <c r="C180" s="2">
        <v>3</v>
      </c>
      <c r="D180" s="8">
        <v>43748</v>
      </c>
      <c r="E180" s="8">
        <v>43840</v>
      </c>
      <c r="F180" s="8">
        <v>43838</v>
      </c>
      <c r="G180" s="2">
        <v>1.4</v>
      </c>
      <c r="H180" s="2">
        <v>2</v>
      </c>
    </row>
    <row r="181" spans="1:8" x14ac:dyDescent="0.3">
      <c r="A181" s="9">
        <v>180</v>
      </c>
      <c r="B181" s="3">
        <v>2</v>
      </c>
      <c r="C181" s="3">
        <v>1</v>
      </c>
      <c r="D181" s="10">
        <v>43581</v>
      </c>
      <c r="E181" s="10">
        <v>43672</v>
      </c>
      <c r="F181" s="10">
        <v>43671</v>
      </c>
      <c r="G181" s="3">
        <v>3.3</v>
      </c>
      <c r="H181" s="3">
        <v>2</v>
      </c>
    </row>
    <row r="182" spans="1:8" x14ac:dyDescent="0.3">
      <c r="A182" s="7">
        <v>181</v>
      </c>
      <c r="B182" s="2">
        <v>20</v>
      </c>
      <c r="C182" s="2">
        <v>3</v>
      </c>
      <c r="D182" s="8">
        <v>43661</v>
      </c>
      <c r="E182" s="8">
        <v>43753</v>
      </c>
      <c r="F182" s="8">
        <v>43751</v>
      </c>
      <c r="G182" s="2">
        <v>8.8000000000000007</v>
      </c>
      <c r="H182" s="2">
        <v>3</v>
      </c>
    </row>
    <row r="183" spans="1:8" x14ac:dyDescent="0.3">
      <c r="A183" s="9">
        <v>182</v>
      </c>
      <c r="B183" s="3">
        <v>37</v>
      </c>
      <c r="C183" s="3">
        <v>3</v>
      </c>
      <c r="D183" s="10">
        <v>43629</v>
      </c>
      <c r="E183" s="10">
        <v>43721</v>
      </c>
      <c r="F183" s="10">
        <v>43719</v>
      </c>
      <c r="G183" s="3">
        <v>0.6</v>
      </c>
      <c r="H183" s="3">
        <v>1</v>
      </c>
    </row>
    <row r="184" spans="1:8" x14ac:dyDescent="0.3">
      <c r="A184" s="7">
        <v>183</v>
      </c>
      <c r="B184" s="2">
        <v>36</v>
      </c>
      <c r="C184" s="2">
        <v>2</v>
      </c>
      <c r="D184" s="8">
        <v>43666</v>
      </c>
      <c r="E184" s="8">
        <v>43758</v>
      </c>
      <c r="F184" s="8">
        <v>43756</v>
      </c>
      <c r="G184" s="2">
        <v>10.199999999999999</v>
      </c>
      <c r="H184" s="2">
        <v>1</v>
      </c>
    </row>
    <row r="185" spans="1:8" x14ac:dyDescent="0.3">
      <c r="A185" s="9">
        <v>184</v>
      </c>
      <c r="B185" s="3">
        <v>20</v>
      </c>
      <c r="C185" s="3">
        <v>3</v>
      </c>
      <c r="D185" s="10">
        <v>43631</v>
      </c>
      <c r="E185" s="10">
        <v>43723</v>
      </c>
      <c r="F185" s="10">
        <v>43721</v>
      </c>
      <c r="G185" s="3">
        <v>6.9</v>
      </c>
      <c r="H185" s="3">
        <v>1</v>
      </c>
    </row>
    <row r="186" spans="1:8" x14ac:dyDescent="0.3">
      <c r="A186" s="7">
        <v>185</v>
      </c>
      <c r="B186" s="2">
        <v>32</v>
      </c>
      <c r="C186" s="2">
        <v>3</v>
      </c>
      <c r="D186" s="8">
        <v>43541</v>
      </c>
      <c r="E186" s="8">
        <v>43633</v>
      </c>
      <c r="F186" s="8">
        <v>43631</v>
      </c>
      <c r="G186" s="2">
        <v>6.7</v>
      </c>
      <c r="H186" s="2">
        <v>3</v>
      </c>
    </row>
    <row r="187" spans="1:8" x14ac:dyDescent="0.3">
      <c r="A187" s="9">
        <v>186</v>
      </c>
      <c r="B187" s="3">
        <v>20</v>
      </c>
      <c r="C187" s="3">
        <v>3</v>
      </c>
      <c r="D187" s="10">
        <v>43643</v>
      </c>
      <c r="E187" s="10">
        <v>43735</v>
      </c>
      <c r="F187" s="10">
        <v>43733</v>
      </c>
      <c r="G187" s="3">
        <v>5.0999999999999996</v>
      </c>
      <c r="H187" s="3">
        <v>2</v>
      </c>
    </row>
    <row r="188" spans="1:8" x14ac:dyDescent="0.3">
      <c r="A188" s="7">
        <v>187</v>
      </c>
      <c r="B188" s="2">
        <v>16</v>
      </c>
      <c r="C188" s="2">
        <v>2</v>
      </c>
      <c r="D188" s="8">
        <v>43814</v>
      </c>
      <c r="E188" s="8">
        <v>43905</v>
      </c>
      <c r="F188" s="8">
        <v>43904</v>
      </c>
      <c r="G188" s="2">
        <v>2.2999999999999998</v>
      </c>
      <c r="H188" s="2">
        <v>2</v>
      </c>
    </row>
    <row r="189" spans="1:8" x14ac:dyDescent="0.3">
      <c r="A189" s="9">
        <v>188</v>
      </c>
      <c r="B189" s="3">
        <v>2</v>
      </c>
      <c r="C189" s="3">
        <v>2</v>
      </c>
      <c r="D189" s="10">
        <v>43682</v>
      </c>
      <c r="E189" s="10">
        <v>43774</v>
      </c>
      <c r="F189" s="10">
        <v>43772</v>
      </c>
      <c r="G189" s="3">
        <v>4.5</v>
      </c>
      <c r="H189" s="3">
        <v>2</v>
      </c>
    </row>
    <row r="190" spans="1:8" x14ac:dyDescent="0.3">
      <c r="A190" s="7">
        <v>189</v>
      </c>
      <c r="B190" s="2">
        <v>31</v>
      </c>
      <c r="C190" s="2">
        <v>2</v>
      </c>
      <c r="D190" s="8">
        <v>43745</v>
      </c>
      <c r="E190" s="8">
        <v>43837</v>
      </c>
      <c r="F190" s="8">
        <v>43835</v>
      </c>
      <c r="G190" s="2">
        <v>7.3</v>
      </c>
      <c r="H190" s="2">
        <v>2</v>
      </c>
    </row>
    <row r="191" spans="1:8" x14ac:dyDescent="0.3">
      <c r="A191" s="9">
        <v>190</v>
      </c>
      <c r="B191" s="3">
        <v>32</v>
      </c>
      <c r="C191" s="3">
        <v>3</v>
      </c>
      <c r="D191" s="10">
        <v>43622</v>
      </c>
      <c r="E191" s="10">
        <v>43714</v>
      </c>
      <c r="F191" s="10">
        <v>43712</v>
      </c>
      <c r="G191" s="3">
        <v>5.0999999999999996</v>
      </c>
      <c r="H191" s="3">
        <v>3</v>
      </c>
    </row>
    <row r="192" spans="1:8" x14ac:dyDescent="0.3">
      <c r="A192" s="7">
        <v>191</v>
      </c>
      <c r="B192" s="2">
        <v>3</v>
      </c>
      <c r="C192" s="2">
        <v>1</v>
      </c>
      <c r="D192" s="8">
        <v>43490</v>
      </c>
      <c r="E192" s="8">
        <v>43580</v>
      </c>
      <c r="F192" s="8">
        <v>43580</v>
      </c>
      <c r="G192" s="2">
        <v>3.5</v>
      </c>
      <c r="H192" s="2">
        <v>3</v>
      </c>
    </row>
    <row r="193" spans="1:8" x14ac:dyDescent="0.3">
      <c r="A193" s="9">
        <v>192</v>
      </c>
      <c r="B193" s="3">
        <v>29</v>
      </c>
      <c r="C193" s="3">
        <v>2</v>
      </c>
      <c r="D193" s="10">
        <v>43757</v>
      </c>
      <c r="E193" s="10">
        <v>43849</v>
      </c>
      <c r="F193" s="10">
        <v>43847</v>
      </c>
      <c r="G193" s="3">
        <v>10.7</v>
      </c>
      <c r="H193" s="3">
        <v>1</v>
      </c>
    </row>
    <row r="194" spans="1:8" x14ac:dyDescent="0.3">
      <c r="A194" s="7">
        <v>193</v>
      </c>
      <c r="B194" s="2">
        <v>10</v>
      </c>
      <c r="C194" s="2">
        <v>2</v>
      </c>
      <c r="D194" s="8">
        <v>43732</v>
      </c>
      <c r="E194" s="8">
        <v>43823</v>
      </c>
      <c r="F194" s="8">
        <v>43822</v>
      </c>
      <c r="G194" s="2">
        <v>5</v>
      </c>
      <c r="H194" s="2">
        <v>1</v>
      </c>
    </row>
    <row r="195" spans="1:8" x14ac:dyDescent="0.3">
      <c r="A195" s="9">
        <v>194</v>
      </c>
      <c r="B195" s="3">
        <v>4</v>
      </c>
      <c r="C195" s="3">
        <v>2</v>
      </c>
      <c r="D195" s="10">
        <v>43697</v>
      </c>
      <c r="E195" s="10">
        <v>43789</v>
      </c>
      <c r="F195" s="10">
        <v>43787</v>
      </c>
      <c r="G195" s="3">
        <v>7.5</v>
      </c>
      <c r="H195" s="3">
        <v>2</v>
      </c>
    </row>
    <row r="196" spans="1:8" x14ac:dyDescent="0.3">
      <c r="A196" s="7">
        <v>195</v>
      </c>
      <c r="B196" s="2">
        <v>17</v>
      </c>
      <c r="C196" s="2">
        <v>3</v>
      </c>
      <c r="D196" s="8">
        <v>43484</v>
      </c>
      <c r="E196" s="8">
        <v>43574</v>
      </c>
      <c r="F196" s="8">
        <v>43604</v>
      </c>
      <c r="G196" s="2">
        <v>9.8000000000000007</v>
      </c>
      <c r="H196" s="2">
        <v>1</v>
      </c>
    </row>
    <row r="197" spans="1:8" x14ac:dyDescent="0.3">
      <c r="A197" s="9">
        <v>196</v>
      </c>
      <c r="B197" s="3">
        <v>26</v>
      </c>
      <c r="C197" s="3">
        <v>3</v>
      </c>
      <c r="D197" s="10">
        <v>43626</v>
      </c>
      <c r="E197" s="10">
        <v>43718</v>
      </c>
      <c r="F197" s="10">
        <v>43716</v>
      </c>
      <c r="G197" s="3">
        <v>5</v>
      </c>
      <c r="H197" s="3">
        <v>2</v>
      </c>
    </row>
    <row r="198" spans="1:8" x14ac:dyDescent="0.3">
      <c r="A198" s="7">
        <v>197</v>
      </c>
      <c r="B198" s="2">
        <v>20</v>
      </c>
      <c r="C198" s="2">
        <v>2</v>
      </c>
      <c r="D198" s="8">
        <v>43548</v>
      </c>
      <c r="E198" s="8">
        <v>43640</v>
      </c>
      <c r="F198" s="8">
        <v>43638</v>
      </c>
      <c r="G198" s="2">
        <v>1</v>
      </c>
      <c r="H198" s="2">
        <v>2</v>
      </c>
    </row>
    <row r="199" spans="1:8" x14ac:dyDescent="0.3">
      <c r="A199" s="9">
        <v>198</v>
      </c>
      <c r="B199" s="3">
        <v>10</v>
      </c>
      <c r="C199" s="3">
        <v>3</v>
      </c>
      <c r="D199" s="10">
        <v>43629</v>
      </c>
      <c r="E199" s="10">
        <v>43721</v>
      </c>
      <c r="F199" s="10">
        <v>43719</v>
      </c>
      <c r="G199" s="3">
        <v>8.8000000000000007</v>
      </c>
      <c r="H199" s="3">
        <v>1</v>
      </c>
    </row>
    <row r="200" spans="1:8" x14ac:dyDescent="0.3">
      <c r="A200" s="7">
        <v>199</v>
      </c>
      <c r="B200" s="2">
        <v>36</v>
      </c>
      <c r="C200" s="2">
        <v>2</v>
      </c>
      <c r="D200" s="8">
        <v>43695</v>
      </c>
      <c r="E200" s="8">
        <v>43787</v>
      </c>
      <c r="F200" s="8">
        <v>43785</v>
      </c>
      <c r="G200" s="2">
        <v>0.3</v>
      </c>
      <c r="H200" s="2">
        <v>3</v>
      </c>
    </row>
    <row r="201" spans="1:8" x14ac:dyDescent="0.3">
      <c r="A201" s="9">
        <v>200</v>
      </c>
      <c r="B201" s="3">
        <v>16</v>
      </c>
      <c r="C201" s="3">
        <v>2</v>
      </c>
      <c r="D201" s="10">
        <v>43660</v>
      </c>
      <c r="E201" s="10">
        <v>43752</v>
      </c>
      <c r="F201" s="10">
        <v>43750</v>
      </c>
      <c r="G201" s="3">
        <v>0.9</v>
      </c>
      <c r="H201" s="3">
        <v>3</v>
      </c>
    </row>
    <row r="202" spans="1:8" x14ac:dyDescent="0.3">
      <c r="A202" s="7">
        <v>201</v>
      </c>
      <c r="B202" s="2">
        <v>40</v>
      </c>
      <c r="C202" s="2">
        <v>1</v>
      </c>
      <c r="D202" s="8">
        <v>43532</v>
      </c>
      <c r="E202" s="8">
        <v>43624</v>
      </c>
      <c r="F202" s="8">
        <v>43622</v>
      </c>
      <c r="G202" s="2">
        <v>8.3000000000000007</v>
      </c>
      <c r="H202" s="2">
        <v>1</v>
      </c>
    </row>
    <row r="203" spans="1:8" x14ac:dyDescent="0.3">
      <c r="A203" s="9">
        <v>202</v>
      </c>
      <c r="B203" s="3">
        <v>21</v>
      </c>
      <c r="C203" s="3">
        <v>2</v>
      </c>
      <c r="D203" s="10">
        <v>43808</v>
      </c>
      <c r="E203" s="10">
        <v>43899</v>
      </c>
      <c r="F203" s="10">
        <v>43898</v>
      </c>
      <c r="G203" s="3">
        <v>9</v>
      </c>
      <c r="H203" s="3">
        <v>2</v>
      </c>
    </row>
    <row r="204" spans="1:8" x14ac:dyDescent="0.3">
      <c r="A204" s="7">
        <v>203</v>
      </c>
      <c r="B204" s="2">
        <v>17</v>
      </c>
      <c r="C204" s="2">
        <v>3</v>
      </c>
      <c r="D204" s="8">
        <v>43569</v>
      </c>
      <c r="E204" s="8">
        <v>43660</v>
      </c>
      <c r="F204" s="8">
        <v>43659</v>
      </c>
      <c r="G204" s="2">
        <v>9</v>
      </c>
      <c r="H204" s="2">
        <v>3</v>
      </c>
    </row>
    <row r="205" spans="1:8" x14ac:dyDescent="0.3">
      <c r="A205" s="9">
        <v>204</v>
      </c>
      <c r="B205" s="3">
        <v>39</v>
      </c>
      <c r="C205" s="3">
        <v>2</v>
      </c>
      <c r="D205" s="10">
        <v>43728</v>
      </c>
      <c r="E205" s="10">
        <v>43819</v>
      </c>
      <c r="F205" s="10">
        <v>43818</v>
      </c>
      <c r="G205" s="3">
        <v>1.5</v>
      </c>
      <c r="H205" s="3">
        <v>1</v>
      </c>
    </row>
    <row r="206" spans="1:8" x14ac:dyDescent="0.3">
      <c r="A206" s="7">
        <v>205</v>
      </c>
      <c r="B206" s="2">
        <v>35</v>
      </c>
      <c r="C206" s="2">
        <v>2</v>
      </c>
      <c r="D206" s="8">
        <v>43762</v>
      </c>
      <c r="E206" s="8">
        <v>43854</v>
      </c>
      <c r="F206" s="8">
        <v>43852</v>
      </c>
      <c r="G206" s="2">
        <v>7.3</v>
      </c>
      <c r="H206" s="2">
        <v>1</v>
      </c>
    </row>
    <row r="207" spans="1:8" x14ac:dyDescent="0.3">
      <c r="A207" s="9">
        <v>206</v>
      </c>
      <c r="B207" s="3">
        <v>26</v>
      </c>
      <c r="C207" s="3">
        <v>3</v>
      </c>
      <c r="D207" s="10">
        <v>43531</v>
      </c>
      <c r="E207" s="10">
        <v>43623</v>
      </c>
      <c r="F207" s="10">
        <v>43621</v>
      </c>
      <c r="G207" s="3">
        <v>7.3</v>
      </c>
      <c r="H207" s="3">
        <v>2</v>
      </c>
    </row>
    <row r="208" spans="1:8" x14ac:dyDescent="0.3">
      <c r="A208" s="7">
        <v>207</v>
      </c>
      <c r="B208" s="2">
        <v>29</v>
      </c>
      <c r="C208" s="2">
        <v>2</v>
      </c>
      <c r="D208" s="8">
        <v>43638</v>
      </c>
      <c r="E208" s="8">
        <v>43730</v>
      </c>
      <c r="F208" s="8">
        <v>43728</v>
      </c>
      <c r="G208" s="2">
        <v>10</v>
      </c>
      <c r="H208" s="2">
        <v>2</v>
      </c>
    </row>
    <row r="209" spans="1:8" x14ac:dyDescent="0.3">
      <c r="A209" s="9">
        <v>208</v>
      </c>
      <c r="B209" s="3">
        <v>12</v>
      </c>
      <c r="C209" s="3">
        <v>3</v>
      </c>
      <c r="D209" s="10">
        <v>43802</v>
      </c>
      <c r="E209" s="10">
        <v>43893</v>
      </c>
      <c r="F209" s="10">
        <v>43892</v>
      </c>
      <c r="G209" s="3">
        <v>0.8</v>
      </c>
      <c r="H209" s="3">
        <v>3</v>
      </c>
    </row>
    <row r="210" spans="1:8" x14ac:dyDescent="0.3">
      <c r="A210" s="7">
        <v>209</v>
      </c>
      <c r="B210" s="2">
        <v>9</v>
      </c>
      <c r="C210" s="2">
        <v>2</v>
      </c>
      <c r="D210" s="8">
        <v>43593</v>
      </c>
      <c r="E210" s="8">
        <v>43685</v>
      </c>
      <c r="F210" s="8">
        <v>43683</v>
      </c>
      <c r="G210" s="2">
        <v>3.9</v>
      </c>
      <c r="H210" s="2">
        <v>1</v>
      </c>
    </row>
    <row r="211" spans="1:8" x14ac:dyDescent="0.3">
      <c r="A211" s="9">
        <v>210</v>
      </c>
      <c r="B211" s="3">
        <v>34</v>
      </c>
      <c r="C211" s="3">
        <v>2</v>
      </c>
      <c r="D211" s="10">
        <v>43746</v>
      </c>
      <c r="E211" s="10">
        <v>43838</v>
      </c>
      <c r="F211" s="10">
        <v>43836</v>
      </c>
      <c r="G211" s="3">
        <v>10.3</v>
      </c>
      <c r="H211" s="3">
        <v>2</v>
      </c>
    </row>
    <row r="212" spans="1:8" x14ac:dyDescent="0.3">
      <c r="A212" s="7">
        <v>211</v>
      </c>
      <c r="B212" s="2">
        <v>40</v>
      </c>
      <c r="C212" s="2">
        <v>2</v>
      </c>
      <c r="D212" s="8">
        <v>43761</v>
      </c>
      <c r="E212" s="8">
        <v>43853</v>
      </c>
      <c r="F212" s="8">
        <v>43851</v>
      </c>
      <c r="G212" s="2">
        <v>3.8</v>
      </c>
      <c r="H212" s="2">
        <v>1</v>
      </c>
    </row>
    <row r="213" spans="1:8" x14ac:dyDescent="0.3">
      <c r="A213" s="9">
        <v>212</v>
      </c>
      <c r="B213" s="3">
        <v>36</v>
      </c>
      <c r="C213" s="3">
        <v>2</v>
      </c>
      <c r="D213" s="10">
        <v>43567</v>
      </c>
      <c r="E213" s="10">
        <v>43658</v>
      </c>
      <c r="F213" s="10">
        <v>43657</v>
      </c>
      <c r="G213" s="3">
        <v>10</v>
      </c>
      <c r="H213" s="3">
        <v>1</v>
      </c>
    </row>
    <row r="214" spans="1:8" x14ac:dyDescent="0.3">
      <c r="A214" s="7">
        <v>213</v>
      </c>
      <c r="B214" s="2">
        <v>40</v>
      </c>
      <c r="C214" s="2">
        <v>1</v>
      </c>
      <c r="D214" s="8">
        <v>43472</v>
      </c>
      <c r="E214" s="8">
        <v>43562</v>
      </c>
      <c r="F214" s="8">
        <v>43562</v>
      </c>
      <c r="G214" s="2">
        <v>0.6</v>
      </c>
      <c r="H214" s="2">
        <v>3</v>
      </c>
    </row>
    <row r="215" spans="1:8" x14ac:dyDescent="0.3">
      <c r="A215" s="9">
        <v>214</v>
      </c>
      <c r="B215" s="3">
        <v>32</v>
      </c>
      <c r="C215" s="3">
        <v>3</v>
      </c>
      <c r="D215" s="10">
        <v>43670</v>
      </c>
      <c r="E215" s="10">
        <v>43762</v>
      </c>
      <c r="F215" s="10">
        <v>43760</v>
      </c>
      <c r="G215" s="3">
        <v>8.9</v>
      </c>
      <c r="H215" s="3">
        <v>2</v>
      </c>
    </row>
    <row r="216" spans="1:8" x14ac:dyDescent="0.3">
      <c r="A216" s="7">
        <v>215</v>
      </c>
      <c r="B216" s="2">
        <v>5</v>
      </c>
      <c r="C216" s="2">
        <v>1</v>
      </c>
      <c r="D216" s="8">
        <v>43518</v>
      </c>
      <c r="E216" s="8">
        <v>43607</v>
      </c>
      <c r="F216" s="8">
        <v>43608</v>
      </c>
      <c r="G216" s="2">
        <v>3</v>
      </c>
      <c r="H216" s="2">
        <v>3</v>
      </c>
    </row>
    <row r="217" spans="1:8" x14ac:dyDescent="0.3">
      <c r="A217" s="9">
        <v>216</v>
      </c>
      <c r="B217" s="3">
        <v>18</v>
      </c>
      <c r="C217" s="3">
        <v>3</v>
      </c>
      <c r="D217" s="10">
        <v>43578</v>
      </c>
      <c r="E217" s="10">
        <v>43669</v>
      </c>
      <c r="F217" s="10">
        <v>43668</v>
      </c>
      <c r="G217" s="3">
        <v>1.3</v>
      </c>
      <c r="H217" s="3">
        <v>2</v>
      </c>
    </row>
    <row r="218" spans="1:8" x14ac:dyDescent="0.3">
      <c r="A218" s="7">
        <v>217</v>
      </c>
      <c r="B218" s="2">
        <v>30</v>
      </c>
      <c r="C218" s="2">
        <v>3</v>
      </c>
      <c r="D218" s="8">
        <v>43709</v>
      </c>
      <c r="E218" s="8">
        <v>43800</v>
      </c>
      <c r="F218" s="8">
        <v>43799</v>
      </c>
      <c r="G218" s="2">
        <v>9</v>
      </c>
      <c r="H218" s="2">
        <v>2</v>
      </c>
    </row>
    <row r="219" spans="1:8" x14ac:dyDescent="0.3">
      <c r="A219" s="9">
        <v>218</v>
      </c>
      <c r="B219" s="3">
        <v>32</v>
      </c>
      <c r="C219" s="3">
        <v>1</v>
      </c>
      <c r="D219" s="10">
        <v>43517</v>
      </c>
      <c r="E219" s="10">
        <v>43606</v>
      </c>
      <c r="F219" s="10">
        <v>43607</v>
      </c>
      <c r="G219" s="3">
        <v>5.6</v>
      </c>
      <c r="H219" s="3">
        <v>3</v>
      </c>
    </row>
    <row r="220" spans="1:8" x14ac:dyDescent="0.3">
      <c r="A220" s="7">
        <v>219</v>
      </c>
      <c r="B220" s="2">
        <v>5</v>
      </c>
      <c r="C220" s="2">
        <v>3</v>
      </c>
      <c r="D220" s="8">
        <v>43604</v>
      </c>
      <c r="E220" s="8">
        <v>43696</v>
      </c>
      <c r="F220" s="8">
        <v>43694</v>
      </c>
      <c r="G220" s="2">
        <v>4.7</v>
      </c>
      <c r="H220" s="2">
        <v>3</v>
      </c>
    </row>
    <row r="221" spans="1:8" x14ac:dyDescent="0.3">
      <c r="A221" s="9">
        <v>220</v>
      </c>
      <c r="B221" s="3">
        <v>38</v>
      </c>
      <c r="C221" s="3">
        <v>3</v>
      </c>
      <c r="D221" s="10">
        <v>43488</v>
      </c>
      <c r="E221" s="10">
        <v>43578</v>
      </c>
      <c r="F221" s="10">
        <v>43578</v>
      </c>
      <c r="G221" s="3">
        <v>1</v>
      </c>
      <c r="H221" s="3">
        <v>1</v>
      </c>
    </row>
    <row r="222" spans="1:8" x14ac:dyDescent="0.3">
      <c r="A222" s="7">
        <v>221</v>
      </c>
      <c r="B222" s="2">
        <v>37</v>
      </c>
      <c r="C222" s="2">
        <v>3</v>
      </c>
      <c r="D222" s="8">
        <v>43576</v>
      </c>
      <c r="E222" s="8">
        <v>43667</v>
      </c>
      <c r="F222" s="8">
        <v>43666</v>
      </c>
      <c r="G222" s="2">
        <v>10.8</v>
      </c>
      <c r="H222" s="2">
        <v>1</v>
      </c>
    </row>
    <row r="223" spans="1:8" x14ac:dyDescent="0.3">
      <c r="A223" s="9">
        <v>222</v>
      </c>
      <c r="B223" s="3">
        <v>23</v>
      </c>
      <c r="C223" s="3">
        <v>1</v>
      </c>
      <c r="D223" s="10">
        <v>43540</v>
      </c>
      <c r="E223" s="10">
        <v>43632</v>
      </c>
      <c r="F223" s="10">
        <v>43630</v>
      </c>
      <c r="G223" s="3">
        <v>1.4</v>
      </c>
      <c r="H223" s="3">
        <v>1</v>
      </c>
    </row>
    <row r="224" spans="1:8" x14ac:dyDescent="0.3">
      <c r="A224" s="7">
        <v>223</v>
      </c>
      <c r="B224" s="2">
        <v>16</v>
      </c>
      <c r="C224" s="2">
        <v>1</v>
      </c>
      <c r="D224" s="8">
        <v>43684</v>
      </c>
      <c r="E224" s="8">
        <v>43776</v>
      </c>
      <c r="F224" s="8">
        <v>43774</v>
      </c>
      <c r="G224" s="2">
        <v>2.2999999999999998</v>
      </c>
      <c r="H224" s="2">
        <v>3</v>
      </c>
    </row>
    <row r="225" spans="1:8" x14ac:dyDescent="0.3">
      <c r="A225" s="9">
        <v>224</v>
      </c>
      <c r="B225" s="3">
        <v>38</v>
      </c>
      <c r="C225" s="3">
        <v>1</v>
      </c>
      <c r="D225" s="10">
        <v>43580</v>
      </c>
      <c r="E225" s="10">
        <v>43671</v>
      </c>
      <c r="F225" s="10">
        <v>43670</v>
      </c>
      <c r="G225" s="3">
        <v>2.8</v>
      </c>
      <c r="H225" s="3">
        <v>3</v>
      </c>
    </row>
    <row r="226" spans="1:8" x14ac:dyDescent="0.3">
      <c r="A226" s="7">
        <v>225</v>
      </c>
      <c r="B226" s="2">
        <v>13</v>
      </c>
      <c r="C226" s="2">
        <v>1</v>
      </c>
      <c r="D226" s="8">
        <v>43668</v>
      </c>
      <c r="E226" s="8">
        <v>43760</v>
      </c>
      <c r="F226" s="8">
        <v>43758</v>
      </c>
      <c r="G226" s="2">
        <v>9.8000000000000007</v>
      </c>
      <c r="H226" s="2">
        <v>1</v>
      </c>
    </row>
    <row r="227" spans="1:8" x14ac:dyDescent="0.3">
      <c r="A227" s="9">
        <v>226</v>
      </c>
      <c r="B227" s="3">
        <v>3</v>
      </c>
      <c r="C227" s="3">
        <v>2</v>
      </c>
      <c r="D227" s="10">
        <v>43490</v>
      </c>
      <c r="E227" s="10">
        <v>43580</v>
      </c>
      <c r="F227" s="10">
        <v>43580</v>
      </c>
      <c r="G227" s="3">
        <v>1.3</v>
      </c>
      <c r="H227" s="3">
        <v>1</v>
      </c>
    </row>
    <row r="228" spans="1:8" x14ac:dyDescent="0.3">
      <c r="A228" s="7">
        <v>227</v>
      </c>
      <c r="B228" s="2">
        <v>23</v>
      </c>
      <c r="C228" s="2">
        <v>1</v>
      </c>
      <c r="D228" s="8">
        <v>43612</v>
      </c>
      <c r="E228" s="8">
        <v>43704</v>
      </c>
      <c r="F228" s="8">
        <v>43702</v>
      </c>
      <c r="G228" s="2">
        <v>6.2</v>
      </c>
      <c r="H228" s="2">
        <v>1</v>
      </c>
    </row>
    <row r="229" spans="1:8" x14ac:dyDescent="0.3">
      <c r="A229" s="9">
        <v>228</v>
      </c>
      <c r="B229" s="3">
        <v>5</v>
      </c>
      <c r="C229" s="3">
        <v>3</v>
      </c>
      <c r="D229" s="10">
        <v>43780</v>
      </c>
      <c r="E229" s="10">
        <v>43872</v>
      </c>
      <c r="F229" s="10">
        <v>43870</v>
      </c>
      <c r="G229" s="3">
        <v>7.6</v>
      </c>
      <c r="H229" s="3">
        <v>1</v>
      </c>
    </row>
    <row r="230" spans="1:8" x14ac:dyDescent="0.3">
      <c r="A230" s="7">
        <v>229</v>
      </c>
      <c r="B230" s="2">
        <v>5</v>
      </c>
      <c r="C230" s="2">
        <v>1</v>
      </c>
      <c r="D230" s="8">
        <v>43559</v>
      </c>
      <c r="E230" s="8">
        <v>43650</v>
      </c>
      <c r="F230" s="8">
        <v>43649</v>
      </c>
      <c r="G230" s="2">
        <v>0.4</v>
      </c>
      <c r="H230" s="2">
        <v>3</v>
      </c>
    </row>
    <row r="231" spans="1:8" x14ac:dyDescent="0.3">
      <c r="A231" s="9">
        <v>230</v>
      </c>
      <c r="B231" s="3">
        <v>15</v>
      </c>
      <c r="C231" s="3">
        <v>3</v>
      </c>
      <c r="D231" s="10">
        <v>43657</v>
      </c>
      <c r="E231" s="10">
        <v>43749</v>
      </c>
      <c r="F231" s="10">
        <v>43747</v>
      </c>
      <c r="G231" s="3">
        <v>2.6</v>
      </c>
      <c r="H231" s="3">
        <v>1</v>
      </c>
    </row>
    <row r="232" spans="1:8" x14ac:dyDescent="0.3">
      <c r="A232" s="7">
        <v>231</v>
      </c>
      <c r="B232" s="2">
        <v>38</v>
      </c>
      <c r="C232" s="2">
        <v>2</v>
      </c>
      <c r="D232" s="8">
        <v>43792</v>
      </c>
      <c r="E232" s="8">
        <v>43884</v>
      </c>
      <c r="F232" s="8">
        <v>43882</v>
      </c>
      <c r="G232" s="2">
        <v>3.4</v>
      </c>
      <c r="H232" s="2">
        <v>2</v>
      </c>
    </row>
    <row r="233" spans="1:8" x14ac:dyDescent="0.3">
      <c r="A233" s="9">
        <v>232</v>
      </c>
      <c r="B233" s="3">
        <v>19</v>
      </c>
      <c r="C233" s="3">
        <v>2</v>
      </c>
      <c r="D233" s="10">
        <v>43751</v>
      </c>
      <c r="E233" s="10">
        <v>43843</v>
      </c>
      <c r="F233" s="10">
        <v>43841</v>
      </c>
      <c r="G233" s="3">
        <v>1.3</v>
      </c>
      <c r="H233" s="3">
        <v>3</v>
      </c>
    </row>
    <row r="234" spans="1:8" x14ac:dyDescent="0.3">
      <c r="A234" s="7">
        <v>233</v>
      </c>
      <c r="B234" s="2">
        <v>7</v>
      </c>
      <c r="C234" s="2">
        <v>3</v>
      </c>
      <c r="D234" s="8">
        <v>43664</v>
      </c>
      <c r="E234" s="8">
        <v>43756</v>
      </c>
      <c r="F234" s="8">
        <v>43754</v>
      </c>
      <c r="G234" s="2">
        <v>4.8</v>
      </c>
      <c r="H234" s="2">
        <v>1</v>
      </c>
    </row>
    <row r="235" spans="1:8" x14ac:dyDescent="0.3">
      <c r="A235" s="9">
        <v>234</v>
      </c>
      <c r="B235" s="3">
        <v>30</v>
      </c>
      <c r="C235" s="3">
        <v>3</v>
      </c>
      <c r="D235" s="10">
        <v>43542</v>
      </c>
      <c r="E235" s="10">
        <v>43634</v>
      </c>
      <c r="F235" s="10">
        <v>43632</v>
      </c>
      <c r="G235" s="3">
        <v>9.8000000000000007</v>
      </c>
      <c r="H235" s="3">
        <v>2</v>
      </c>
    </row>
    <row r="236" spans="1:8" x14ac:dyDescent="0.3">
      <c r="A236" s="7">
        <v>235</v>
      </c>
      <c r="B236" s="2">
        <v>35</v>
      </c>
      <c r="C236" s="2">
        <v>3</v>
      </c>
      <c r="D236" s="8">
        <v>43521</v>
      </c>
      <c r="E236" s="8">
        <v>43610</v>
      </c>
      <c r="F236" s="8">
        <v>43611</v>
      </c>
      <c r="G236" s="2">
        <v>1.9</v>
      </c>
      <c r="H236" s="2">
        <v>3</v>
      </c>
    </row>
    <row r="237" spans="1:8" x14ac:dyDescent="0.3">
      <c r="A237" s="9">
        <v>236</v>
      </c>
      <c r="B237" s="3">
        <v>33</v>
      </c>
      <c r="C237" s="3">
        <v>1</v>
      </c>
      <c r="D237" s="10">
        <v>43620</v>
      </c>
      <c r="E237" s="10">
        <v>43712</v>
      </c>
      <c r="F237" s="10">
        <v>43710</v>
      </c>
      <c r="G237" s="3">
        <v>0</v>
      </c>
      <c r="H237" s="3">
        <v>2</v>
      </c>
    </row>
    <row r="238" spans="1:8" x14ac:dyDescent="0.3">
      <c r="A238" s="7">
        <v>237</v>
      </c>
      <c r="B238" s="2">
        <v>33</v>
      </c>
      <c r="C238" s="2">
        <v>1</v>
      </c>
      <c r="D238" s="8">
        <v>43477</v>
      </c>
      <c r="E238" s="8">
        <v>43567</v>
      </c>
      <c r="F238" s="8">
        <v>43567</v>
      </c>
      <c r="G238" s="2">
        <v>9.9</v>
      </c>
      <c r="H238" s="2">
        <v>2</v>
      </c>
    </row>
    <row r="239" spans="1:8" x14ac:dyDescent="0.3">
      <c r="A239" s="9">
        <v>238</v>
      </c>
      <c r="B239" s="3">
        <v>5</v>
      </c>
      <c r="C239" s="3">
        <v>3</v>
      </c>
      <c r="D239" s="10">
        <v>43691</v>
      </c>
      <c r="E239" s="10">
        <v>43783</v>
      </c>
      <c r="F239" s="10">
        <v>43781</v>
      </c>
      <c r="G239" s="3">
        <v>3.9</v>
      </c>
      <c r="H239" s="3">
        <v>2</v>
      </c>
    </row>
    <row r="240" spans="1:8" x14ac:dyDescent="0.3">
      <c r="A240" s="7">
        <v>239</v>
      </c>
      <c r="B240" s="2">
        <v>34</v>
      </c>
      <c r="C240" s="2">
        <v>2</v>
      </c>
      <c r="D240" s="8">
        <v>43736</v>
      </c>
      <c r="E240" s="8">
        <v>43827</v>
      </c>
      <c r="F240" s="8">
        <v>43826</v>
      </c>
      <c r="G240" s="2">
        <v>2.6</v>
      </c>
      <c r="H240" s="2">
        <v>1</v>
      </c>
    </row>
    <row r="241" spans="1:8" x14ac:dyDescent="0.3">
      <c r="A241" s="9">
        <v>240</v>
      </c>
      <c r="B241" s="3">
        <v>22</v>
      </c>
      <c r="C241" s="3">
        <v>1</v>
      </c>
      <c r="D241" s="10">
        <v>43606</v>
      </c>
      <c r="E241" s="10">
        <v>43698</v>
      </c>
      <c r="F241" s="10">
        <v>43696</v>
      </c>
      <c r="G241" s="3">
        <v>3.3</v>
      </c>
      <c r="H241" s="3">
        <v>2</v>
      </c>
    </row>
    <row r="242" spans="1:8" x14ac:dyDescent="0.3">
      <c r="A242" s="7">
        <v>241</v>
      </c>
      <c r="B242" s="2">
        <v>4</v>
      </c>
      <c r="C242" s="2">
        <v>3</v>
      </c>
      <c r="D242" s="8">
        <v>43609</v>
      </c>
      <c r="E242" s="8">
        <v>43701</v>
      </c>
      <c r="F242" s="8">
        <v>43699</v>
      </c>
      <c r="G242" s="2">
        <v>2.1</v>
      </c>
      <c r="H242" s="2">
        <v>3</v>
      </c>
    </row>
    <row r="243" spans="1:8" x14ac:dyDescent="0.3">
      <c r="A243" s="9">
        <v>242</v>
      </c>
      <c r="B243" s="3">
        <v>40</v>
      </c>
      <c r="C243" s="3">
        <v>2</v>
      </c>
      <c r="D243" s="10">
        <v>43699</v>
      </c>
      <c r="E243" s="10">
        <v>43791</v>
      </c>
      <c r="F243" s="10">
        <v>43789</v>
      </c>
      <c r="G243" s="3">
        <v>4.7</v>
      </c>
      <c r="H243" s="3">
        <v>3</v>
      </c>
    </row>
    <row r="244" spans="1:8" x14ac:dyDescent="0.3">
      <c r="A244" s="7">
        <v>243</v>
      </c>
      <c r="B244" s="2">
        <v>36</v>
      </c>
      <c r="C244" s="2">
        <v>1</v>
      </c>
      <c r="D244" s="8">
        <v>43705</v>
      </c>
      <c r="E244" s="8">
        <v>43797</v>
      </c>
      <c r="F244" s="8">
        <v>43795</v>
      </c>
      <c r="G244" s="2">
        <v>8.1</v>
      </c>
      <c r="H244" s="2">
        <v>1</v>
      </c>
    </row>
    <row r="245" spans="1:8" x14ac:dyDescent="0.3">
      <c r="A245" s="9">
        <v>244</v>
      </c>
      <c r="B245" s="3">
        <v>16</v>
      </c>
      <c r="C245" s="3">
        <v>3</v>
      </c>
      <c r="D245" s="10">
        <v>43629</v>
      </c>
      <c r="E245" s="10">
        <v>43721</v>
      </c>
      <c r="F245" s="10">
        <v>43719</v>
      </c>
      <c r="G245" s="3">
        <v>0.6</v>
      </c>
      <c r="H245" s="3">
        <v>3</v>
      </c>
    </row>
    <row r="246" spans="1:8" x14ac:dyDescent="0.3">
      <c r="A246" s="7">
        <v>245</v>
      </c>
      <c r="B246" s="2">
        <v>26</v>
      </c>
      <c r="C246" s="2">
        <v>1</v>
      </c>
      <c r="D246" s="8">
        <v>43779</v>
      </c>
      <c r="E246" s="8">
        <v>43871</v>
      </c>
      <c r="F246" s="8">
        <v>43869</v>
      </c>
      <c r="G246" s="2">
        <v>6.2</v>
      </c>
      <c r="H246" s="2">
        <v>3</v>
      </c>
    </row>
    <row r="247" spans="1:8" x14ac:dyDescent="0.3">
      <c r="A247" s="9">
        <v>246</v>
      </c>
      <c r="B247" s="3">
        <v>18</v>
      </c>
      <c r="C247" s="3">
        <v>2</v>
      </c>
      <c r="D247" s="10">
        <v>43568</v>
      </c>
      <c r="E247" s="10">
        <v>43659</v>
      </c>
      <c r="F247" s="10">
        <v>43658</v>
      </c>
      <c r="G247" s="3">
        <v>4.2</v>
      </c>
      <c r="H247" s="3">
        <v>3</v>
      </c>
    </row>
    <row r="248" spans="1:8" x14ac:dyDescent="0.3">
      <c r="A248" s="7">
        <v>247</v>
      </c>
      <c r="B248" s="2">
        <v>24</v>
      </c>
      <c r="C248" s="2">
        <v>1</v>
      </c>
      <c r="D248" s="8">
        <v>43785</v>
      </c>
      <c r="E248" s="8">
        <v>43877</v>
      </c>
      <c r="F248" s="8">
        <v>43875</v>
      </c>
      <c r="G248" s="2">
        <v>8.8000000000000007</v>
      </c>
      <c r="H248" s="2">
        <v>3</v>
      </c>
    </row>
    <row r="249" spans="1:8" x14ac:dyDescent="0.3">
      <c r="A249" s="9">
        <v>248</v>
      </c>
      <c r="B249" s="3">
        <v>32</v>
      </c>
      <c r="C249" s="3">
        <v>3</v>
      </c>
      <c r="D249" s="10">
        <v>43814</v>
      </c>
      <c r="E249" s="10">
        <v>43905</v>
      </c>
      <c r="F249" s="10">
        <v>43904</v>
      </c>
      <c r="G249" s="3">
        <v>3</v>
      </c>
      <c r="H249" s="3">
        <v>3</v>
      </c>
    </row>
    <row r="250" spans="1:8" x14ac:dyDescent="0.3">
      <c r="A250" s="7">
        <v>249</v>
      </c>
      <c r="B250" s="2">
        <v>2</v>
      </c>
      <c r="C250" s="2">
        <v>2</v>
      </c>
      <c r="D250" s="8">
        <v>43551</v>
      </c>
      <c r="E250" s="8">
        <v>43643</v>
      </c>
      <c r="F250" s="8">
        <v>43641</v>
      </c>
      <c r="G250" s="2">
        <v>3.8</v>
      </c>
      <c r="H250" s="2">
        <v>3</v>
      </c>
    </row>
    <row r="251" spans="1:8" x14ac:dyDescent="0.3">
      <c r="A251" s="9">
        <v>250</v>
      </c>
      <c r="B251" s="3">
        <v>15</v>
      </c>
      <c r="C251" s="3">
        <v>3</v>
      </c>
      <c r="D251" s="10">
        <v>43696</v>
      </c>
      <c r="E251" s="10">
        <v>43788</v>
      </c>
      <c r="F251" s="10">
        <v>43786</v>
      </c>
      <c r="G251" s="3">
        <v>3.6</v>
      </c>
      <c r="H251" s="3">
        <v>1</v>
      </c>
    </row>
    <row r="252" spans="1:8" x14ac:dyDescent="0.3">
      <c r="A252" s="7">
        <v>251</v>
      </c>
      <c r="B252" s="2">
        <v>18</v>
      </c>
      <c r="C252" s="2">
        <v>3</v>
      </c>
      <c r="D252" s="8">
        <v>43668</v>
      </c>
      <c r="E252" s="8">
        <v>43760</v>
      </c>
      <c r="F252" s="8">
        <v>43758</v>
      </c>
      <c r="G252" s="2">
        <v>1</v>
      </c>
      <c r="H252" s="2">
        <v>3</v>
      </c>
    </row>
    <row r="253" spans="1:8" x14ac:dyDescent="0.3">
      <c r="A253" s="9">
        <v>252</v>
      </c>
      <c r="B253" s="3">
        <v>4</v>
      </c>
      <c r="C253" s="3">
        <v>2</v>
      </c>
      <c r="D253" s="10">
        <v>43717</v>
      </c>
      <c r="E253" s="10">
        <v>43808</v>
      </c>
      <c r="F253" s="10">
        <v>43807</v>
      </c>
      <c r="G253" s="3">
        <v>0.6</v>
      </c>
      <c r="H253" s="3">
        <v>2</v>
      </c>
    </row>
    <row r="254" spans="1:8" x14ac:dyDescent="0.3">
      <c r="A254" s="7">
        <v>253</v>
      </c>
      <c r="B254" s="2">
        <v>20</v>
      </c>
      <c r="C254" s="2">
        <v>1</v>
      </c>
      <c r="D254" s="8">
        <v>43698</v>
      </c>
      <c r="E254" s="8">
        <v>43790</v>
      </c>
      <c r="F254" s="8">
        <v>43788</v>
      </c>
      <c r="G254" s="2">
        <v>8.1</v>
      </c>
      <c r="H254" s="2">
        <v>3</v>
      </c>
    </row>
    <row r="255" spans="1:8" x14ac:dyDescent="0.3">
      <c r="A255" s="9">
        <v>254</v>
      </c>
      <c r="B255" s="3">
        <v>17</v>
      </c>
      <c r="C255" s="3">
        <v>1</v>
      </c>
      <c r="D255" s="10">
        <v>43526</v>
      </c>
      <c r="E255" s="10">
        <v>43618</v>
      </c>
      <c r="F255" s="10">
        <v>43616</v>
      </c>
      <c r="G255" s="3">
        <v>6.3</v>
      </c>
      <c r="H255" s="3">
        <v>2</v>
      </c>
    </row>
    <row r="256" spans="1:8" x14ac:dyDescent="0.3">
      <c r="A256" s="7">
        <v>255</v>
      </c>
      <c r="B256" s="2">
        <v>31</v>
      </c>
      <c r="C256" s="2">
        <v>2</v>
      </c>
      <c r="D256" s="8">
        <v>43810</v>
      </c>
      <c r="E256" s="8">
        <v>43901</v>
      </c>
      <c r="F256" s="8">
        <v>43900</v>
      </c>
      <c r="G256" s="2">
        <v>8</v>
      </c>
      <c r="H256" s="2">
        <v>3</v>
      </c>
    </row>
    <row r="257" spans="1:8" x14ac:dyDescent="0.3">
      <c r="A257" s="9">
        <v>256</v>
      </c>
      <c r="B257" s="3">
        <v>23</v>
      </c>
      <c r="C257" s="3">
        <v>3</v>
      </c>
      <c r="D257" s="10">
        <v>43541</v>
      </c>
      <c r="E257" s="10">
        <v>43633</v>
      </c>
      <c r="F257" s="10">
        <v>43631</v>
      </c>
      <c r="G257" s="3">
        <v>4.8</v>
      </c>
      <c r="H257" s="3">
        <v>2</v>
      </c>
    </row>
    <row r="258" spans="1:8" x14ac:dyDescent="0.3">
      <c r="A258" s="7">
        <v>257</v>
      </c>
      <c r="B258" s="2">
        <v>39</v>
      </c>
      <c r="C258" s="2">
        <v>3</v>
      </c>
      <c r="D258" s="8">
        <v>43813</v>
      </c>
      <c r="E258" s="8">
        <v>43904</v>
      </c>
      <c r="F258" s="8">
        <v>43903</v>
      </c>
      <c r="G258" s="2">
        <v>8.1</v>
      </c>
      <c r="H258" s="2">
        <v>2</v>
      </c>
    </row>
    <row r="259" spans="1:8" x14ac:dyDescent="0.3">
      <c r="A259" s="9">
        <v>258</v>
      </c>
      <c r="B259" s="3">
        <v>38</v>
      </c>
      <c r="C259" s="3">
        <v>1</v>
      </c>
      <c r="D259" s="10">
        <v>43780</v>
      </c>
      <c r="E259" s="10">
        <v>43872</v>
      </c>
      <c r="F259" s="10">
        <v>43870</v>
      </c>
      <c r="G259" s="3">
        <v>1</v>
      </c>
      <c r="H259" s="3">
        <v>1</v>
      </c>
    </row>
    <row r="260" spans="1:8" x14ac:dyDescent="0.3">
      <c r="A260" s="7">
        <v>259</v>
      </c>
      <c r="B260" s="2">
        <v>12</v>
      </c>
      <c r="C260" s="2">
        <v>2</v>
      </c>
      <c r="D260" s="8">
        <v>43562</v>
      </c>
      <c r="E260" s="8">
        <v>43653</v>
      </c>
      <c r="F260" s="8">
        <v>43652</v>
      </c>
      <c r="G260" s="2">
        <v>0.3</v>
      </c>
      <c r="H260" s="2">
        <v>1</v>
      </c>
    </row>
    <row r="261" spans="1:8" x14ac:dyDescent="0.3">
      <c r="A261" s="9">
        <v>260</v>
      </c>
      <c r="B261" s="3">
        <v>2</v>
      </c>
      <c r="C261" s="3">
        <v>3</v>
      </c>
      <c r="D261" s="10">
        <v>43802</v>
      </c>
      <c r="E261" s="10">
        <v>43893</v>
      </c>
      <c r="F261" s="10">
        <v>43892</v>
      </c>
      <c r="G261" s="3">
        <v>2.5</v>
      </c>
      <c r="H261" s="3">
        <v>2</v>
      </c>
    </row>
    <row r="262" spans="1:8" x14ac:dyDescent="0.3">
      <c r="A262" s="7">
        <v>261</v>
      </c>
      <c r="B262" s="2">
        <v>19</v>
      </c>
      <c r="C262" s="2">
        <v>3</v>
      </c>
      <c r="D262" s="8">
        <v>43518</v>
      </c>
      <c r="E262" s="8">
        <v>43607</v>
      </c>
      <c r="F262" s="8">
        <v>43608</v>
      </c>
      <c r="G262" s="2">
        <v>1.6</v>
      </c>
      <c r="H262" s="2">
        <v>1</v>
      </c>
    </row>
    <row r="263" spans="1:8" x14ac:dyDescent="0.3">
      <c r="A263" s="9">
        <v>262</v>
      </c>
      <c r="B263" s="3">
        <v>26</v>
      </c>
      <c r="C263" s="3">
        <v>2</v>
      </c>
      <c r="D263" s="10">
        <v>43691</v>
      </c>
      <c r="E263" s="10">
        <v>43783</v>
      </c>
      <c r="F263" s="10">
        <v>43781</v>
      </c>
      <c r="G263" s="3">
        <v>10.199999999999999</v>
      </c>
      <c r="H263" s="3">
        <v>2</v>
      </c>
    </row>
    <row r="264" spans="1:8" x14ac:dyDescent="0.3">
      <c r="A264" s="7">
        <v>263</v>
      </c>
      <c r="B264" s="2">
        <v>18</v>
      </c>
      <c r="C264" s="2">
        <v>1</v>
      </c>
      <c r="D264" s="8">
        <v>43466</v>
      </c>
      <c r="E264" s="8">
        <v>43556</v>
      </c>
      <c r="F264" s="8">
        <v>43556</v>
      </c>
      <c r="G264" s="2">
        <v>0.6</v>
      </c>
      <c r="H264" s="2">
        <v>2</v>
      </c>
    </row>
    <row r="265" spans="1:8" x14ac:dyDescent="0.3">
      <c r="A265" s="9">
        <v>264</v>
      </c>
      <c r="B265" s="3">
        <v>21</v>
      </c>
      <c r="C265" s="3">
        <v>3</v>
      </c>
      <c r="D265" s="10">
        <v>43726</v>
      </c>
      <c r="E265" s="10">
        <v>43817</v>
      </c>
      <c r="F265" s="10">
        <v>43816</v>
      </c>
      <c r="G265" s="3">
        <v>6.5</v>
      </c>
      <c r="H265" s="3">
        <v>1</v>
      </c>
    </row>
    <row r="266" spans="1:8" x14ac:dyDescent="0.3">
      <c r="A266" s="7">
        <v>265</v>
      </c>
      <c r="B266" s="2">
        <v>30</v>
      </c>
      <c r="C266" s="2">
        <v>1</v>
      </c>
      <c r="D266" s="8">
        <v>43506</v>
      </c>
      <c r="E266" s="8">
        <v>43595</v>
      </c>
      <c r="F266" s="8">
        <v>43596</v>
      </c>
      <c r="G266" s="2">
        <v>6</v>
      </c>
      <c r="H266" s="2">
        <v>3</v>
      </c>
    </row>
    <row r="267" spans="1:8" x14ac:dyDescent="0.3">
      <c r="A267" s="9">
        <v>266</v>
      </c>
      <c r="B267" s="3">
        <v>19</v>
      </c>
      <c r="C267" s="3">
        <v>1</v>
      </c>
      <c r="D267" s="10">
        <v>43596</v>
      </c>
      <c r="E267" s="10">
        <v>43688</v>
      </c>
      <c r="F267" s="10">
        <v>43686</v>
      </c>
      <c r="G267" s="3">
        <v>1.9</v>
      </c>
      <c r="H267" s="3">
        <v>2</v>
      </c>
    </row>
    <row r="268" spans="1:8" x14ac:dyDescent="0.3">
      <c r="A268" s="7">
        <v>267</v>
      </c>
      <c r="B268" s="2">
        <v>12</v>
      </c>
      <c r="C268" s="2">
        <v>2</v>
      </c>
      <c r="D268" s="8">
        <v>43712</v>
      </c>
      <c r="E268" s="8">
        <v>43803</v>
      </c>
      <c r="F268" s="8">
        <v>43802</v>
      </c>
      <c r="G268" s="2">
        <v>4.5999999999999996</v>
      </c>
      <c r="H268" s="2">
        <v>1</v>
      </c>
    </row>
    <row r="269" spans="1:8" x14ac:dyDescent="0.3">
      <c r="A269" s="9">
        <v>268</v>
      </c>
      <c r="B269" s="3">
        <v>18</v>
      </c>
      <c r="C269" s="3">
        <v>1</v>
      </c>
      <c r="D269" s="10">
        <v>43498</v>
      </c>
      <c r="E269" s="10">
        <v>43587</v>
      </c>
      <c r="F269" s="10">
        <v>43588</v>
      </c>
      <c r="G269" s="3">
        <v>0.5</v>
      </c>
      <c r="H269" s="3">
        <v>1</v>
      </c>
    </row>
    <row r="270" spans="1:8" x14ac:dyDescent="0.3">
      <c r="A270" s="7">
        <v>269</v>
      </c>
      <c r="B270" s="2">
        <v>39</v>
      </c>
      <c r="C270" s="2">
        <v>1</v>
      </c>
      <c r="D270" s="8">
        <v>43611</v>
      </c>
      <c r="E270" s="8">
        <v>43703</v>
      </c>
      <c r="F270" s="8">
        <v>43701</v>
      </c>
      <c r="G270" s="2">
        <v>2.7</v>
      </c>
      <c r="H270" s="2">
        <v>2</v>
      </c>
    </row>
    <row r="271" spans="1:8" x14ac:dyDescent="0.3">
      <c r="A271" s="9">
        <v>270</v>
      </c>
      <c r="B271" s="3">
        <v>25</v>
      </c>
      <c r="C271" s="3">
        <v>3</v>
      </c>
      <c r="D271" s="10">
        <v>43601</v>
      </c>
      <c r="E271" s="10">
        <v>43693</v>
      </c>
      <c r="F271" s="10">
        <v>43691</v>
      </c>
      <c r="G271" s="3">
        <v>2</v>
      </c>
      <c r="H271" s="3">
        <v>3</v>
      </c>
    </row>
    <row r="272" spans="1:8" x14ac:dyDescent="0.3">
      <c r="A272" s="7">
        <v>271</v>
      </c>
      <c r="B272" s="2">
        <v>15</v>
      </c>
      <c r="C272" s="2">
        <v>1</v>
      </c>
      <c r="D272" s="8">
        <v>43586</v>
      </c>
      <c r="E272" s="8">
        <v>43678</v>
      </c>
      <c r="F272" s="8">
        <v>43676</v>
      </c>
      <c r="G272" s="2">
        <v>7.1</v>
      </c>
      <c r="H272" s="2">
        <v>1</v>
      </c>
    </row>
    <row r="273" spans="1:8" x14ac:dyDescent="0.3">
      <c r="A273" s="9">
        <v>272</v>
      </c>
      <c r="B273" s="3">
        <v>16</v>
      </c>
      <c r="C273" s="3">
        <v>3</v>
      </c>
      <c r="D273" s="10">
        <v>43809</v>
      </c>
      <c r="E273" s="10">
        <v>43900</v>
      </c>
      <c r="F273" s="10">
        <v>43899</v>
      </c>
      <c r="G273" s="3">
        <v>0.6</v>
      </c>
      <c r="H273" s="3">
        <v>3</v>
      </c>
    </row>
    <row r="274" spans="1:8" x14ac:dyDescent="0.3">
      <c r="A274" s="7">
        <v>273</v>
      </c>
      <c r="B274" s="2">
        <v>37</v>
      </c>
      <c r="C274" s="2">
        <v>1</v>
      </c>
      <c r="D274" s="8">
        <v>43820</v>
      </c>
      <c r="E274" s="8">
        <v>43911</v>
      </c>
      <c r="F274" s="8">
        <v>43910</v>
      </c>
      <c r="G274" s="2">
        <v>5.9</v>
      </c>
      <c r="H274" s="2">
        <v>1</v>
      </c>
    </row>
    <row r="275" spans="1:8" x14ac:dyDescent="0.3">
      <c r="A275" s="9">
        <v>274</v>
      </c>
      <c r="B275" s="3">
        <v>2</v>
      </c>
      <c r="C275" s="3">
        <v>3</v>
      </c>
      <c r="D275" s="10">
        <v>43823</v>
      </c>
      <c r="E275" s="10">
        <v>43914</v>
      </c>
      <c r="F275" s="10">
        <v>43913</v>
      </c>
      <c r="G275" s="3">
        <v>8.1</v>
      </c>
      <c r="H275" s="3">
        <v>2</v>
      </c>
    </row>
    <row r="276" spans="1:8" x14ac:dyDescent="0.3">
      <c r="A276" s="7">
        <v>275</v>
      </c>
      <c r="B276" s="2">
        <v>2</v>
      </c>
      <c r="C276" s="2">
        <v>3</v>
      </c>
      <c r="D276" s="8">
        <v>43525</v>
      </c>
      <c r="E276" s="8">
        <v>43617</v>
      </c>
      <c r="F276" s="8">
        <v>43615</v>
      </c>
      <c r="G276" s="2">
        <v>8.9</v>
      </c>
      <c r="H276" s="2">
        <v>3</v>
      </c>
    </row>
    <row r="277" spans="1:8" x14ac:dyDescent="0.3">
      <c r="A277" s="9">
        <v>276</v>
      </c>
      <c r="B277" s="3">
        <v>36</v>
      </c>
      <c r="C277" s="3">
        <v>1</v>
      </c>
      <c r="D277" s="10">
        <v>43751</v>
      </c>
      <c r="E277" s="10">
        <v>43843</v>
      </c>
      <c r="F277" s="10">
        <v>43841</v>
      </c>
      <c r="G277" s="3">
        <v>2.8</v>
      </c>
      <c r="H277" s="3">
        <v>3</v>
      </c>
    </row>
    <row r="278" spans="1:8" x14ac:dyDescent="0.3">
      <c r="A278" s="7">
        <v>277</v>
      </c>
      <c r="B278" s="2">
        <v>15</v>
      </c>
      <c r="C278" s="2">
        <v>1</v>
      </c>
      <c r="D278" s="8">
        <v>43752</v>
      </c>
      <c r="E278" s="8">
        <v>43844</v>
      </c>
      <c r="F278" s="8">
        <v>43842</v>
      </c>
      <c r="G278" s="2">
        <v>0</v>
      </c>
      <c r="H278" s="2">
        <v>2</v>
      </c>
    </row>
    <row r="279" spans="1:8" x14ac:dyDescent="0.3">
      <c r="A279" s="9">
        <v>278</v>
      </c>
      <c r="B279" s="3">
        <v>6</v>
      </c>
      <c r="C279" s="3">
        <v>3</v>
      </c>
      <c r="D279" s="10">
        <v>43782</v>
      </c>
      <c r="E279" s="10">
        <v>43874</v>
      </c>
      <c r="F279" s="10">
        <v>43872</v>
      </c>
      <c r="G279" s="3">
        <v>4</v>
      </c>
      <c r="H279" s="3">
        <v>1</v>
      </c>
    </row>
    <row r="280" spans="1:8" x14ac:dyDescent="0.3">
      <c r="A280" s="7">
        <v>279</v>
      </c>
      <c r="B280" s="2">
        <v>29</v>
      </c>
      <c r="C280" s="2">
        <v>3</v>
      </c>
      <c r="D280" s="8">
        <v>43827</v>
      </c>
      <c r="E280" s="8">
        <v>43918</v>
      </c>
      <c r="F280" s="8">
        <v>43917</v>
      </c>
      <c r="G280" s="2">
        <v>1.9</v>
      </c>
      <c r="H280" s="2">
        <v>2</v>
      </c>
    </row>
    <row r="281" spans="1:8" x14ac:dyDescent="0.3">
      <c r="A281" s="9">
        <v>280</v>
      </c>
      <c r="B281" s="3">
        <v>8</v>
      </c>
      <c r="C281" s="3">
        <v>3</v>
      </c>
      <c r="D281" s="10">
        <v>43501</v>
      </c>
      <c r="E281" s="10">
        <v>43590</v>
      </c>
      <c r="F281" s="10">
        <v>43591</v>
      </c>
      <c r="G281" s="3">
        <v>11</v>
      </c>
      <c r="H281" s="3">
        <v>3</v>
      </c>
    </row>
    <row r="282" spans="1:8" x14ac:dyDescent="0.3">
      <c r="A282" s="7">
        <v>281</v>
      </c>
      <c r="B282" s="2">
        <v>31</v>
      </c>
      <c r="C282" s="2">
        <v>3</v>
      </c>
      <c r="D282" s="8">
        <v>43634</v>
      </c>
      <c r="E282" s="8">
        <v>43726</v>
      </c>
      <c r="F282" s="8">
        <v>43724</v>
      </c>
      <c r="G282" s="2">
        <v>5.2</v>
      </c>
      <c r="H282" s="2">
        <v>3</v>
      </c>
    </row>
    <row r="283" spans="1:8" x14ac:dyDescent="0.3">
      <c r="A283" s="9">
        <v>282</v>
      </c>
      <c r="B283" s="3">
        <v>22</v>
      </c>
      <c r="C283" s="3">
        <v>3</v>
      </c>
      <c r="D283" s="10">
        <v>43763</v>
      </c>
      <c r="E283" s="10">
        <v>43855</v>
      </c>
      <c r="F283" s="10">
        <v>43853</v>
      </c>
      <c r="G283" s="3">
        <v>5</v>
      </c>
      <c r="H283" s="3">
        <v>3</v>
      </c>
    </row>
    <row r="284" spans="1:8" x14ac:dyDescent="0.3">
      <c r="A284" s="7">
        <v>283</v>
      </c>
      <c r="B284" s="2">
        <v>16</v>
      </c>
      <c r="C284" s="2">
        <v>2</v>
      </c>
      <c r="D284" s="8">
        <v>43570</v>
      </c>
      <c r="E284" s="8">
        <v>43661</v>
      </c>
      <c r="F284" s="8">
        <v>43660</v>
      </c>
      <c r="G284" s="2">
        <v>5.5</v>
      </c>
      <c r="H284" s="2">
        <v>2</v>
      </c>
    </row>
    <row r="285" spans="1:8" x14ac:dyDescent="0.3">
      <c r="A285" s="9">
        <v>284</v>
      </c>
      <c r="B285" s="3">
        <v>21</v>
      </c>
      <c r="C285" s="3">
        <v>1</v>
      </c>
      <c r="D285" s="10">
        <v>43745</v>
      </c>
      <c r="E285" s="10">
        <v>43837</v>
      </c>
      <c r="F285" s="10">
        <v>43835</v>
      </c>
      <c r="G285" s="3">
        <v>9.8000000000000007</v>
      </c>
      <c r="H285" s="3">
        <v>2</v>
      </c>
    </row>
    <row r="286" spans="1:8" x14ac:dyDescent="0.3">
      <c r="A286" s="7">
        <v>285</v>
      </c>
      <c r="B286" s="2">
        <v>36</v>
      </c>
      <c r="C286" s="2">
        <v>2</v>
      </c>
      <c r="D286" s="8">
        <v>43762</v>
      </c>
      <c r="E286" s="8">
        <v>43854</v>
      </c>
      <c r="F286" s="8">
        <v>43852</v>
      </c>
      <c r="G286" s="2">
        <v>8.6999999999999993</v>
      </c>
      <c r="H286" s="2">
        <v>2</v>
      </c>
    </row>
    <row r="287" spans="1:8" x14ac:dyDescent="0.3">
      <c r="A287" s="9">
        <v>286</v>
      </c>
      <c r="B287" s="3">
        <v>6</v>
      </c>
      <c r="C287" s="3">
        <v>2</v>
      </c>
      <c r="D287" s="10">
        <v>43713</v>
      </c>
      <c r="E287" s="10">
        <v>43804</v>
      </c>
      <c r="F287" s="10">
        <v>43803</v>
      </c>
      <c r="G287" s="3">
        <v>7.7</v>
      </c>
      <c r="H287" s="3">
        <v>3</v>
      </c>
    </row>
    <row r="288" spans="1:8" x14ac:dyDescent="0.3">
      <c r="A288" s="7">
        <v>287</v>
      </c>
      <c r="B288" s="2">
        <v>31</v>
      </c>
      <c r="C288" s="2">
        <v>2</v>
      </c>
      <c r="D288" s="8">
        <v>43551</v>
      </c>
      <c r="E288" s="8">
        <v>43643</v>
      </c>
      <c r="F288" s="8">
        <v>43641</v>
      </c>
      <c r="G288" s="2">
        <v>3.3</v>
      </c>
      <c r="H288" s="2">
        <v>1</v>
      </c>
    </row>
    <row r="289" spans="1:8" x14ac:dyDescent="0.3">
      <c r="A289" s="9">
        <v>288</v>
      </c>
      <c r="B289" s="3">
        <v>39</v>
      </c>
      <c r="C289" s="3">
        <v>3</v>
      </c>
      <c r="D289" s="10">
        <v>43550</v>
      </c>
      <c r="E289" s="10">
        <v>43642</v>
      </c>
      <c r="F289" s="10">
        <v>43640</v>
      </c>
      <c r="G289" s="3">
        <v>8.9</v>
      </c>
      <c r="H289" s="3">
        <v>1</v>
      </c>
    </row>
    <row r="290" spans="1:8" x14ac:dyDescent="0.3">
      <c r="A290" s="7">
        <v>289</v>
      </c>
      <c r="B290" s="2">
        <v>8</v>
      </c>
      <c r="C290" s="2">
        <v>1</v>
      </c>
      <c r="D290" s="8">
        <v>43818</v>
      </c>
      <c r="E290" s="8">
        <v>43909</v>
      </c>
      <c r="F290" s="8">
        <v>43908</v>
      </c>
      <c r="G290" s="2">
        <v>11</v>
      </c>
      <c r="H290" s="2">
        <v>2</v>
      </c>
    </row>
    <row r="291" spans="1:8" x14ac:dyDescent="0.3">
      <c r="A291" s="9">
        <v>290</v>
      </c>
      <c r="B291" s="3">
        <v>16</v>
      </c>
      <c r="C291" s="3">
        <v>2</v>
      </c>
      <c r="D291" s="10">
        <v>43466</v>
      </c>
      <c r="E291" s="10">
        <v>43556</v>
      </c>
      <c r="F291" s="10">
        <v>43556</v>
      </c>
      <c r="G291" s="3">
        <v>4.3</v>
      </c>
      <c r="H291" s="3">
        <v>1</v>
      </c>
    </row>
    <row r="292" spans="1:8" x14ac:dyDescent="0.3">
      <c r="A292" s="7">
        <v>291</v>
      </c>
      <c r="B292" s="2">
        <v>21</v>
      </c>
      <c r="C292" s="2">
        <v>2</v>
      </c>
      <c r="D292" s="8">
        <v>43700</v>
      </c>
      <c r="E292" s="8">
        <v>43792</v>
      </c>
      <c r="F292" s="8">
        <v>43790</v>
      </c>
      <c r="G292" s="2">
        <v>1.4</v>
      </c>
      <c r="H292" s="2">
        <v>3</v>
      </c>
    </row>
    <row r="293" spans="1:8" x14ac:dyDescent="0.3">
      <c r="A293" s="9">
        <v>292</v>
      </c>
      <c r="B293" s="3">
        <v>5</v>
      </c>
      <c r="C293" s="3">
        <v>2</v>
      </c>
      <c r="D293" s="10">
        <v>43734</v>
      </c>
      <c r="E293" s="10">
        <v>43825</v>
      </c>
      <c r="F293" s="10">
        <v>43824</v>
      </c>
      <c r="G293" s="3">
        <v>8.5</v>
      </c>
      <c r="H293" s="3">
        <v>2</v>
      </c>
    </row>
    <row r="294" spans="1:8" x14ac:dyDescent="0.3">
      <c r="A294" s="7">
        <v>293</v>
      </c>
      <c r="B294" s="2">
        <v>12</v>
      </c>
      <c r="C294" s="2">
        <v>2</v>
      </c>
      <c r="D294" s="8">
        <v>43718</v>
      </c>
      <c r="E294" s="8">
        <v>43809</v>
      </c>
      <c r="F294" s="8">
        <v>43808</v>
      </c>
      <c r="G294" s="2">
        <v>5</v>
      </c>
      <c r="H294" s="2">
        <v>3</v>
      </c>
    </row>
    <row r="295" spans="1:8" x14ac:dyDescent="0.3">
      <c r="A295" s="9">
        <v>294</v>
      </c>
      <c r="B295" s="3">
        <v>40</v>
      </c>
      <c r="C295" s="3">
        <v>3</v>
      </c>
      <c r="D295" s="10">
        <v>43610</v>
      </c>
      <c r="E295" s="10">
        <v>43702</v>
      </c>
      <c r="F295" s="10">
        <v>43700</v>
      </c>
      <c r="G295" s="3">
        <v>9.1999999999999993</v>
      </c>
      <c r="H295" s="3">
        <v>2</v>
      </c>
    </row>
    <row r="296" spans="1:8" x14ac:dyDescent="0.3">
      <c r="A296" s="7">
        <v>295</v>
      </c>
      <c r="B296" s="2">
        <v>14</v>
      </c>
      <c r="C296" s="2">
        <v>1</v>
      </c>
      <c r="D296" s="8">
        <v>43546</v>
      </c>
      <c r="E296" s="8">
        <v>43638</v>
      </c>
      <c r="F296" s="8">
        <v>43636</v>
      </c>
      <c r="G296" s="2">
        <v>8.9</v>
      </c>
      <c r="H296" s="2">
        <v>2</v>
      </c>
    </row>
    <row r="297" spans="1:8" x14ac:dyDescent="0.3">
      <c r="A297" s="9">
        <v>296</v>
      </c>
      <c r="B297" s="3">
        <v>26</v>
      </c>
      <c r="C297" s="3">
        <v>1</v>
      </c>
      <c r="D297" s="10">
        <v>43733</v>
      </c>
      <c r="E297" s="10">
        <v>43824</v>
      </c>
      <c r="F297" s="10">
        <v>43823</v>
      </c>
      <c r="G297" s="3">
        <v>6.3</v>
      </c>
      <c r="H297" s="3">
        <v>2</v>
      </c>
    </row>
    <row r="298" spans="1:8" x14ac:dyDescent="0.3">
      <c r="A298" s="7">
        <v>297</v>
      </c>
      <c r="B298" s="2">
        <v>31</v>
      </c>
      <c r="C298" s="2">
        <v>2</v>
      </c>
      <c r="D298" s="8">
        <v>43621</v>
      </c>
      <c r="E298" s="8">
        <v>43713</v>
      </c>
      <c r="F298" s="8">
        <v>43711</v>
      </c>
      <c r="G298" s="2">
        <v>4.2</v>
      </c>
      <c r="H298" s="2">
        <v>3</v>
      </c>
    </row>
    <row r="299" spans="1:8" x14ac:dyDescent="0.3">
      <c r="A299" s="9">
        <v>298</v>
      </c>
      <c r="B299" s="3">
        <v>29</v>
      </c>
      <c r="C299" s="3">
        <v>2</v>
      </c>
      <c r="D299" s="10">
        <v>43696</v>
      </c>
      <c r="E299" s="10">
        <v>43788</v>
      </c>
      <c r="F299" s="10">
        <v>43786</v>
      </c>
      <c r="G299" s="3">
        <v>4.0999999999999996</v>
      </c>
      <c r="H299" s="3">
        <v>2</v>
      </c>
    </row>
    <row r="300" spans="1:8" x14ac:dyDescent="0.3">
      <c r="A300" s="7">
        <v>299</v>
      </c>
      <c r="B300" s="2">
        <v>9</v>
      </c>
      <c r="C300" s="2">
        <v>1</v>
      </c>
      <c r="D300" s="8">
        <v>43704</v>
      </c>
      <c r="E300" s="8">
        <v>43796</v>
      </c>
      <c r="F300" s="8">
        <v>43794</v>
      </c>
      <c r="G300" s="2">
        <v>7.5</v>
      </c>
      <c r="H300" s="2">
        <v>1</v>
      </c>
    </row>
    <row r="301" spans="1:8" x14ac:dyDescent="0.3">
      <c r="A301" s="11">
        <v>300</v>
      </c>
      <c r="B301" s="4">
        <v>26</v>
      </c>
      <c r="C301" s="4">
        <v>1</v>
      </c>
      <c r="D301" s="12">
        <v>43586</v>
      </c>
      <c r="E301" s="12">
        <v>43678</v>
      </c>
      <c r="F301" s="12">
        <v>43676</v>
      </c>
      <c r="G301" s="4">
        <v>3.8</v>
      </c>
      <c r="H301" s="4">
        <v>2</v>
      </c>
    </row>
    <row r="302" spans="1:8" x14ac:dyDescent="0.3">
      <c r="A302" s="11">
        <v>301</v>
      </c>
      <c r="B302" s="4">
        <v>26</v>
      </c>
      <c r="C302" s="4">
        <v>1</v>
      </c>
      <c r="D302" s="12">
        <v>43586</v>
      </c>
      <c r="E302" s="12">
        <v>43678</v>
      </c>
      <c r="F302" s="12">
        <v>43676</v>
      </c>
      <c r="G302" s="4">
        <v>20.3</v>
      </c>
      <c r="H302" s="4"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E350-E974-4C89-8EBF-0BBEC0749CB3}">
  <dimension ref="A1:O41"/>
  <sheetViews>
    <sheetView workbookViewId="0"/>
  </sheetViews>
  <sheetFormatPr defaultRowHeight="14.4" x14ac:dyDescent="0.3"/>
  <cols>
    <col min="1" max="1" width="8.44140625" bestFit="1" customWidth="1"/>
    <col min="2" max="2" width="9.21875" bestFit="1" customWidth="1"/>
    <col min="3" max="3" width="11" bestFit="1" customWidth="1"/>
    <col min="4" max="4" width="9.6640625" bestFit="1" customWidth="1"/>
    <col min="10" max="10" width="9.6640625" bestFit="1" customWidth="1"/>
    <col min="14" max="14" width="14.21875" bestFit="1" customWidth="1"/>
    <col min="15" max="15" width="9.6640625" bestFit="1" customWidth="1"/>
  </cols>
  <sheetData>
    <row r="1" spans="1:15" x14ac:dyDescent="0.3">
      <c r="A1" s="5" t="s">
        <v>1</v>
      </c>
      <c r="B1" s="1" t="s">
        <v>8</v>
      </c>
      <c r="C1" s="1" t="s">
        <v>9</v>
      </c>
      <c r="D1" s="1" t="s">
        <v>10</v>
      </c>
      <c r="G1" s="5" t="s">
        <v>7</v>
      </c>
      <c r="H1" s="1" t="s">
        <v>44</v>
      </c>
      <c r="I1" s="1" t="s">
        <v>49</v>
      </c>
      <c r="J1" s="1" t="s">
        <v>10</v>
      </c>
      <c r="M1" s="5" t="s">
        <v>2</v>
      </c>
      <c r="N1" s="1" t="s">
        <v>44</v>
      </c>
      <c r="O1" s="1" t="s">
        <v>10</v>
      </c>
    </row>
    <row r="2" spans="1:15" x14ac:dyDescent="0.3">
      <c r="A2" s="7">
        <v>1</v>
      </c>
      <c r="B2" s="2" t="s">
        <v>11</v>
      </c>
      <c r="C2" s="8">
        <v>40179</v>
      </c>
      <c r="D2" s="2" t="s">
        <v>12</v>
      </c>
      <c r="G2" s="7">
        <v>1</v>
      </c>
      <c r="H2" s="2" t="s">
        <v>50</v>
      </c>
      <c r="I2" s="2" t="s">
        <v>51</v>
      </c>
      <c r="J2" s="2" t="s">
        <v>32</v>
      </c>
      <c r="M2" s="7">
        <v>1</v>
      </c>
      <c r="N2" s="2" t="s">
        <v>45</v>
      </c>
      <c r="O2" s="2" t="s">
        <v>32</v>
      </c>
    </row>
    <row r="3" spans="1:15" x14ac:dyDescent="0.3">
      <c r="A3" s="9">
        <v>2</v>
      </c>
      <c r="B3" s="3" t="s">
        <v>13</v>
      </c>
      <c r="C3" s="10">
        <v>27820</v>
      </c>
      <c r="D3" s="3" t="s">
        <v>12</v>
      </c>
      <c r="G3" s="9">
        <v>2</v>
      </c>
      <c r="H3" s="3" t="s">
        <v>52</v>
      </c>
      <c r="I3" s="3" t="s">
        <v>51</v>
      </c>
      <c r="J3" s="3" t="s">
        <v>12</v>
      </c>
      <c r="M3" s="9">
        <v>2</v>
      </c>
      <c r="N3" s="3" t="s">
        <v>46</v>
      </c>
      <c r="O3" s="3" t="s">
        <v>12</v>
      </c>
    </row>
    <row r="4" spans="1:15" x14ac:dyDescent="0.3">
      <c r="A4" s="7">
        <v>3</v>
      </c>
      <c r="B4" s="2" t="s">
        <v>14</v>
      </c>
      <c r="C4" s="8">
        <v>29312</v>
      </c>
      <c r="D4" s="2" t="s">
        <v>12</v>
      </c>
      <c r="G4" s="13">
        <v>3</v>
      </c>
      <c r="H4" s="14" t="s">
        <v>53</v>
      </c>
      <c r="I4" s="14" t="s">
        <v>51</v>
      </c>
      <c r="J4" s="14" t="s">
        <v>48</v>
      </c>
      <c r="M4" s="13">
        <v>3</v>
      </c>
      <c r="N4" s="14" t="s">
        <v>47</v>
      </c>
      <c r="O4" s="14" t="s">
        <v>48</v>
      </c>
    </row>
    <row r="5" spans="1:15" x14ac:dyDescent="0.3">
      <c r="A5" s="9">
        <v>4</v>
      </c>
      <c r="B5" s="3" t="s">
        <v>15</v>
      </c>
      <c r="C5" s="10">
        <v>28246</v>
      </c>
      <c r="D5" s="3" t="s">
        <v>12</v>
      </c>
    </row>
    <row r="6" spans="1:15" x14ac:dyDescent="0.3">
      <c r="A6" s="7">
        <v>5</v>
      </c>
      <c r="B6" s="2" t="s">
        <v>16</v>
      </c>
      <c r="C6" s="8">
        <v>25355</v>
      </c>
      <c r="D6" s="2" t="s">
        <v>17</v>
      </c>
    </row>
    <row r="7" spans="1:15" x14ac:dyDescent="0.3">
      <c r="A7" s="9">
        <v>6</v>
      </c>
      <c r="B7" s="3" t="s">
        <v>18</v>
      </c>
      <c r="C7" s="10">
        <v>35247</v>
      </c>
      <c r="D7" s="3" t="s">
        <v>17</v>
      </c>
    </row>
    <row r="8" spans="1:15" x14ac:dyDescent="0.3">
      <c r="A8" s="7">
        <v>7</v>
      </c>
      <c r="B8" s="2" t="s">
        <v>19</v>
      </c>
      <c r="C8" s="8">
        <v>33086</v>
      </c>
      <c r="D8" s="2" t="s">
        <v>17</v>
      </c>
    </row>
    <row r="9" spans="1:15" x14ac:dyDescent="0.3">
      <c r="A9" s="9">
        <v>8</v>
      </c>
      <c r="B9" s="3" t="s">
        <v>20</v>
      </c>
      <c r="C9" s="10">
        <v>36404</v>
      </c>
      <c r="D9" s="3" t="s">
        <v>17</v>
      </c>
    </row>
    <row r="10" spans="1:15" x14ac:dyDescent="0.3">
      <c r="A10" s="7">
        <v>9</v>
      </c>
      <c r="B10" s="2" t="s">
        <v>21</v>
      </c>
      <c r="C10" s="8">
        <v>33147</v>
      </c>
      <c r="D10" s="2" t="s">
        <v>17</v>
      </c>
    </row>
    <row r="11" spans="1:15" x14ac:dyDescent="0.3">
      <c r="A11" s="9">
        <v>10</v>
      </c>
      <c r="B11" s="3" t="s">
        <v>13</v>
      </c>
      <c r="C11" s="10">
        <v>26238</v>
      </c>
      <c r="D11" s="3" t="s">
        <v>22</v>
      </c>
    </row>
    <row r="12" spans="1:15" x14ac:dyDescent="0.3">
      <c r="A12" s="7">
        <v>11</v>
      </c>
      <c r="B12" s="2" t="s">
        <v>20</v>
      </c>
      <c r="C12" s="8">
        <v>35400</v>
      </c>
      <c r="D12" s="2" t="s">
        <v>22</v>
      </c>
    </row>
    <row r="13" spans="1:15" x14ac:dyDescent="0.3">
      <c r="A13" s="9">
        <v>12</v>
      </c>
      <c r="B13" s="3" t="s">
        <v>23</v>
      </c>
      <c r="C13" s="10">
        <v>27760</v>
      </c>
      <c r="D13" s="3" t="s">
        <v>22</v>
      </c>
    </row>
    <row r="14" spans="1:15" x14ac:dyDescent="0.3">
      <c r="A14" s="7">
        <v>13</v>
      </c>
      <c r="B14" s="2" t="s">
        <v>24</v>
      </c>
      <c r="C14" s="8">
        <v>36192</v>
      </c>
      <c r="D14" s="2" t="s">
        <v>22</v>
      </c>
    </row>
    <row r="15" spans="1:15" x14ac:dyDescent="0.3">
      <c r="A15" s="9">
        <v>14</v>
      </c>
      <c r="B15" s="3" t="s">
        <v>25</v>
      </c>
      <c r="C15" s="10">
        <v>35125</v>
      </c>
      <c r="D15" s="3" t="s">
        <v>22</v>
      </c>
    </row>
    <row r="16" spans="1:15" x14ac:dyDescent="0.3">
      <c r="A16" s="7">
        <v>15</v>
      </c>
      <c r="B16" s="2" t="s">
        <v>13</v>
      </c>
      <c r="C16" s="8">
        <v>34425</v>
      </c>
      <c r="D16" s="2" t="s">
        <v>22</v>
      </c>
    </row>
    <row r="17" spans="1:4" x14ac:dyDescent="0.3">
      <c r="A17" s="9">
        <v>16</v>
      </c>
      <c r="B17" s="3" t="s">
        <v>26</v>
      </c>
      <c r="C17" s="10">
        <v>31168</v>
      </c>
      <c r="D17" s="3" t="s">
        <v>22</v>
      </c>
    </row>
    <row r="18" spans="1:4" x14ac:dyDescent="0.3">
      <c r="A18" s="7">
        <v>17</v>
      </c>
      <c r="B18" s="2" t="s">
        <v>11</v>
      </c>
      <c r="C18" s="8">
        <v>30103</v>
      </c>
      <c r="D18" s="2" t="s">
        <v>22</v>
      </c>
    </row>
    <row r="19" spans="1:4" x14ac:dyDescent="0.3">
      <c r="A19" s="9">
        <v>18</v>
      </c>
      <c r="B19" s="3" t="s">
        <v>27</v>
      </c>
      <c r="C19" s="10">
        <v>23559</v>
      </c>
      <c r="D19" s="3" t="s">
        <v>22</v>
      </c>
    </row>
    <row r="20" spans="1:4" x14ac:dyDescent="0.3">
      <c r="A20" s="7">
        <v>19</v>
      </c>
      <c r="B20" s="2" t="s">
        <v>18</v>
      </c>
      <c r="C20" s="8">
        <v>31990</v>
      </c>
      <c r="D20" s="2" t="s">
        <v>22</v>
      </c>
    </row>
    <row r="21" spans="1:4" x14ac:dyDescent="0.3">
      <c r="A21" s="9">
        <v>20</v>
      </c>
      <c r="B21" s="3" t="s">
        <v>13</v>
      </c>
      <c r="C21" s="10">
        <v>29830</v>
      </c>
      <c r="D21" s="3" t="s">
        <v>28</v>
      </c>
    </row>
    <row r="22" spans="1:4" x14ac:dyDescent="0.3">
      <c r="A22" s="7">
        <v>21</v>
      </c>
      <c r="B22" s="2" t="s">
        <v>24</v>
      </c>
      <c r="C22" s="8">
        <v>23285</v>
      </c>
      <c r="D22" s="2" t="s">
        <v>28</v>
      </c>
    </row>
    <row r="23" spans="1:4" x14ac:dyDescent="0.3">
      <c r="A23" s="9">
        <v>22</v>
      </c>
      <c r="B23" s="3" t="s">
        <v>29</v>
      </c>
      <c r="C23" s="10">
        <v>23316</v>
      </c>
      <c r="D23" s="3" t="s">
        <v>28</v>
      </c>
    </row>
    <row r="24" spans="1:4" x14ac:dyDescent="0.3">
      <c r="A24" s="7">
        <v>23</v>
      </c>
      <c r="B24" s="2" t="s">
        <v>20</v>
      </c>
      <c r="C24" s="8">
        <v>31747</v>
      </c>
      <c r="D24" s="2" t="s">
        <v>28</v>
      </c>
    </row>
    <row r="25" spans="1:4" x14ac:dyDescent="0.3">
      <c r="A25" s="9">
        <v>24</v>
      </c>
      <c r="B25" s="3" t="s">
        <v>30</v>
      </c>
      <c r="C25" s="10">
        <v>32874</v>
      </c>
      <c r="D25" s="3" t="s">
        <v>28</v>
      </c>
    </row>
    <row r="26" spans="1:4" x14ac:dyDescent="0.3">
      <c r="A26" s="7">
        <v>25</v>
      </c>
      <c r="B26" s="2" t="s">
        <v>31</v>
      </c>
      <c r="C26" s="8">
        <v>33270</v>
      </c>
      <c r="D26" s="2" t="s">
        <v>32</v>
      </c>
    </row>
    <row r="27" spans="1:4" x14ac:dyDescent="0.3">
      <c r="A27" s="9">
        <v>26</v>
      </c>
      <c r="B27" s="3" t="s">
        <v>33</v>
      </c>
      <c r="C27" s="10">
        <v>27089</v>
      </c>
      <c r="D27" s="3" t="s">
        <v>32</v>
      </c>
    </row>
    <row r="28" spans="1:4" x14ac:dyDescent="0.3">
      <c r="A28" s="7">
        <v>27</v>
      </c>
      <c r="B28" s="2" t="s">
        <v>34</v>
      </c>
      <c r="C28" s="8">
        <v>26755</v>
      </c>
      <c r="D28" s="2" t="s">
        <v>32</v>
      </c>
    </row>
    <row r="29" spans="1:4" x14ac:dyDescent="0.3">
      <c r="A29" s="9">
        <v>28</v>
      </c>
      <c r="B29" s="3" t="s">
        <v>35</v>
      </c>
      <c r="C29" s="10">
        <v>26785</v>
      </c>
      <c r="D29" s="3" t="s">
        <v>32</v>
      </c>
    </row>
    <row r="30" spans="1:4" x14ac:dyDescent="0.3">
      <c r="A30" s="7">
        <v>29</v>
      </c>
      <c r="B30" s="2" t="s">
        <v>36</v>
      </c>
      <c r="C30" s="8">
        <v>32295</v>
      </c>
      <c r="D30" s="2" t="s">
        <v>32</v>
      </c>
    </row>
    <row r="31" spans="1:4" x14ac:dyDescent="0.3">
      <c r="A31" s="9">
        <v>30</v>
      </c>
      <c r="B31" s="3" t="s">
        <v>37</v>
      </c>
      <c r="C31" s="10">
        <v>24654</v>
      </c>
      <c r="D31" s="3" t="s">
        <v>38</v>
      </c>
    </row>
    <row r="32" spans="1:4" x14ac:dyDescent="0.3">
      <c r="A32" s="7">
        <v>31</v>
      </c>
      <c r="B32" s="2" t="s">
        <v>13</v>
      </c>
      <c r="C32" s="8">
        <v>30895</v>
      </c>
      <c r="D32" s="2" t="s">
        <v>38</v>
      </c>
    </row>
    <row r="33" spans="1:4" x14ac:dyDescent="0.3">
      <c r="A33" s="9">
        <v>32</v>
      </c>
      <c r="B33" s="3" t="s">
        <v>20</v>
      </c>
      <c r="C33" s="10">
        <v>31291</v>
      </c>
      <c r="D33" s="3" t="s">
        <v>38</v>
      </c>
    </row>
    <row r="34" spans="1:4" x14ac:dyDescent="0.3">
      <c r="A34" s="7">
        <v>33</v>
      </c>
      <c r="B34" s="2" t="s">
        <v>39</v>
      </c>
      <c r="C34" s="8">
        <v>29129</v>
      </c>
      <c r="D34" s="2" t="s">
        <v>38</v>
      </c>
    </row>
    <row r="35" spans="1:4" x14ac:dyDescent="0.3">
      <c r="A35" s="9">
        <v>34</v>
      </c>
      <c r="B35" s="3" t="s">
        <v>40</v>
      </c>
      <c r="C35" s="10">
        <v>25873</v>
      </c>
      <c r="D35" s="3" t="s">
        <v>38</v>
      </c>
    </row>
    <row r="36" spans="1:4" x14ac:dyDescent="0.3">
      <c r="A36" s="7">
        <v>35</v>
      </c>
      <c r="B36" s="2" t="s">
        <v>13</v>
      </c>
      <c r="C36" s="8">
        <v>27364</v>
      </c>
      <c r="D36" s="2" t="s">
        <v>41</v>
      </c>
    </row>
    <row r="37" spans="1:4" x14ac:dyDescent="0.3">
      <c r="A37" s="9">
        <v>36</v>
      </c>
      <c r="B37" s="3" t="s">
        <v>20</v>
      </c>
      <c r="C37" s="10">
        <v>34335</v>
      </c>
      <c r="D37" s="3" t="s">
        <v>41</v>
      </c>
    </row>
    <row r="38" spans="1:4" x14ac:dyDescent="0.3">
      <c r="A38" s="7">
        <v>37</v>
      </c>
      <c r="B38" s="2" t="s">
        <v>42</v>
      </c>
      <c r="C38" s="8">
        <v>23774</v>
      </c>
      <c r="D38" s="2" t="s">
        <v>41</v>
      </c>
    </row>
    <row r="39" spans="1:4" x14ac:dyDescent="0.3">
      <c r="A39" s="9">
        <v>38</v>
      </c>
      <c r="B39" s="3" t="s">
        <v>43</v>
      </c>
      <c r="C39" s="10">
        <v>34394</v>
      </c>
      <c r="D39" s="3" t="s">
        <v>41</v>
      </c>
    </row>
    <row r="40" spans="1:4" x14ac:dyDescent="0.3">
      <c r="A40" s="7">
        <v>39</v>
      </c>
      <c r="B40" s="2" t="s">
        <v>20</v>
      </c>
      <c r="C40" s="8">
        <v>23468</v>
      </c>
      <c r="D40" s="2" t="s">
        <v>41</v>
      </c>
    </row>
    <row r="41" spans="1:4" x14ac:dyDescent="0.3">
      <c r="A41" s="11">
        <v>40</v>
      </c>
      <c r="B41" s="4" t="s">
        <v>13</v>
      </c>
      <c r="C41" s="12">
        <v>26420</v>
      </c>
      <c r="D41" s="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Funzioni</vt:lpstr>
      <vt:lpstr>Esercizio stringhe</vt:lpstr>
      <vt:lpstr>Se</vt:lpstr>
      <vt:lpstr>Se2</vt:lpstr>
      <vt:lpstr>Fatture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Iantomasi</dc:creator>
  <cp:lastModifiedBy>Nicola Iantomasi</cp:lastModifiedBy>
  <cp:lastPrinted>2022-07-08T06:29:25Z</cp:lastPrinted>
  <dcterms:created xsi:type="dcterms:W3CDTF">2015-06-05T18:19:34Z</dcterms:created>
  <dcterms:modified xsi:type="dcterms:W3CDTF">2022-08-29T17:07:46Z</dcterms:modified>
</cp:coreProperties>
</file>