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bh\OneDrive\Desktop\data analysis project\youtube analysis data\"/>
    </mc:Choice>
  </mc:AlternateContent>
  <xr:revisionPtr revIDLastSave="0" documentId="13_ncr:1_{86C050C1-0CCB-4C0B-97F1-D3156129C9F3}" xr6:coauthVersionLast="47" xr6:coauthVersionMax="47" xr10:uidLastSave="{00000000-0000-0000-0000-000000000000}"/>
  <bookViews>
    <workbookView xWindow="-108" yWindow="-108" windowWidth="23256" windowHeight="12456" activeTab="3" xr2:uid="{2CB8CEF7-6B6E-47D1-B67A-7ACAFCAE2DDF}"/>
  </bookViews>
  <sheets>
    <sheet name="Total_subs_analysis" sheetId="1" r:id="rId1"/>
    <sheet name="Total_videos_analysis" sheetId="2" r:id="rId2"/>
    <sheet name="Total_views_analysis" sheetId="3" r:id="rId3"/>
    <sheet name="Total_Analysi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4" l="1"/>
  <c r="D13" i="4"/>
  <c r="F13" i="4" s="1"/>
  <c r="K12" i="4"/>
  <c r="D12" i="4"/>
  <c r="L12" i="4" s="1"/>
  <c r="K11" i="4"/>
  <c r="D11" i="4"/>
  <c r="L11" i="4" s="1"/>
  <c r="K10" i="4"/>
  <c r="D10" i="4"/>
  <c r="L10" i="4" s="1"/>
  <c r="K9" i="4"/>
  <c r="D9" i="4"/>
  <c r="F9" i="4" s="1"/>
  <c r="K13" i="3"/>
  <c r="D13" i="3"/>
  <c r="L13" i="3" s="1"/>
  <c r="K12" i="3"/>
  <c r="D12" i="3"/>
  <c r="F12" i="3" s="1"/>
  <c r="K11" i="3"/>
  <c r="D11" i="3"/>
  <c r="L11" i="3" s="1"/>
  <c r="K10" i="3"/>
  <c r="D10" i="3"/>
  <c r="L10" i="3" s="1"/>
  <c r="M9" i="3"/>
  <c r="L9" i="3"/>
  <c r="K9" i="3"/>
  <c r="F9" i="3"/>
  <c r="H9" i="3" s="1"/>
  <c r="N9" i="3" s="1"/>
  <c r="D9" i="3"/>
  <c r="D10" i="2"/>
  <c r="L10" i="2" s="1"/>
  <c r="D11" i="2"/>
  <c r="D12" i="2"/>
  <c r="L12" i="2" s="1"/>
  <c r="D13" i="2"/>
  <c r="L13" i="2" s="1"/>
  <c r="D9" i="2"/>
  <c r="F9" i="2" s="1"/>
  <c r="H9" i="2" s="1"/>
  <c r="K13" i="2"/>
  <c r="K12" i="2"/>
  <c r="K11" i="2"/>
  <c r="L11" i="2"/>
  <c r="K10" i="2"/>
  <c r="K9" i="2"/>
  <c r="D9" i="1"/>
  <c r="L9" i="1"/>
  <c r="K9" i="1"/>
  <c r="D10" i="1"/>
  <c r="F10" i="1" s="1"/>
  <c r="D11" i="1"/>
  <c r="F11" i="1" s="1"/>
  <c r="H11" i="1" s="1"/>
  <c r="N11" i="1" s="1"/>
  <c r="D12" i="1"/>
  <c r="D13" i="1"/>
  <c r="F13" i="1" s="1"/>
  <c r="H13" i="1" s="1"/>
  <c r="N13" i="1" s="1"/>
  <c r="K10" i="1"/>
  <c r="K11" i="1"/>
  <c r="K12" i="1"/>
  <c r="K13" i="1"/>
  <c r="L9" i="4" l="1"/>
  <c r="H9" i="4"/>
  <c r="N9" i="4" s="1"/>
  <c r="M9" i="4"/>
  <c r="M13" i="4"/>
  <c r="H13" i="4"/>
  <c r="N13" i="4" s="1"/>
  <c r="F12" i="4"/>
  <c r="F11" i="4"/>
  <c r="L13" i="4"/>
  <c r="F10" i="4"/>
  <c r="M12" i="3"/>
  <c r="H12" i="3"/>
  <c r="N12" i="3" s="1"/>
  <c r="L12" i="3"/>
  <c r="F10" i="3"/>
  <c r="F13" i="3"/>
  <c r="F11" i="3"/>
  <c r="L9" i="2"/>
  <c r="N9" i="2"/>
  <c r="M9" i="2"/>
  <c r="F12" i="2"/>
  <c r="H12" i="2" s="1"/>
  <c r="F10" i="2"/>
  <c r="H10" i="2" s="1"/>
  <c r="F13" i="2"/>
  <c r="H13" i="2" s="1"/>
  <c r="F11" i="2"/>
  <c r="H11" i="2" s="1"/>
  <c r="L12" i="1"/>
  <c r="F9" i="1"/>
  <c r="H9" i="1" s="1"/>
  <c r="N9" i="1" s="1"/>
  <c r="F12" i="1"/>
  <c r="H12" i="1" s="1"/>
  <c r="N12" i="1" s="1"/>
  <c r="H10" i="1"/>
  <c r="N10" i="1" s="1"/>
  <c r="L13" i="1"/>
  <c r="L11" i="1"/>
  <c r="L10" i="1"/>
  <c r="M13" i="1"/>
  <c r="M11" i="1"/>
  <c r="M10" i="1"/>
  <c r="H11" i="4" l="1"/>
  <c r="N11" i="4" s="1"/>
  <c r="M11" i="4"/>
  <c r="M10" i="4"/>
  <c r="H10" i="4"/>
  <c r="N10" i="4" s="1"/>
  <c r="M12" i="4"/>
  <c r="H12" i="4"/>
  <c r="N12" i="4" s="1"/>
  <c r="H11" i="3"/>
  <c r="N11" i="3" s="1"/>
  <c r="M11" i="3"/>
  <c r="M13" i="3"/>
  <c r="H13" i="3"/>
  <c r="N13" i="3" s="1"/>
  <c r="M10" i="3"/>
  <c r="H10" i="3"/>
  <c r="N10" i="3" s="1"/>
  <c r="M11" i="2"/>
  <c r="N11" i="2"/>
  <c r="M13" i="2"/>
  <c r="N13" i="2"/>
  <c r="M10" i="2"/>
  <c r="N10" i="2"/>
  <c r="M12" i="2"/>
  <c r="N12" i="2"/>
  <c r="M9" i="1"/>
  <c r="M12" i="1"/>
</calcChain>
</file>

<file path=xl/sharedStrings.xml><?xml version="1.0" encoding="utf-8"?>
<sst xmlns="http://schemas.openxmlformats.org/spreadsheetml/2006/main" count="105" uniqueCount="45">
  <si>
    <t>Total Subscribers Analysis</t>
  </si>
  <si>
    <t>Reconciliations (Excel vs SQL)</t>
  </si>
  <si>
    <t>Channel Name</t>
  </si>
  <si>
    <t>Avg Views per Video (Excel)</t>
  </si>
  <si>
    <t>Avg Views per Video (SQL)</t>
  </si>
  <si>
    <t>Potential Products Sales per Video (Excel)</t>
  </si>
  <si>
    <t>Potential Products Sales per Video (SQL)</t>
  </si>
  <si>
    <t>Conversion Rate</t>
  </si>
  <si>
    <t>Product Cost</t>
  </si>
  <si>
    <t>Campaign Cost</t>
  </si>
  <si>
    <t>Potential Revenue per Video ($USD) (Excel)</t>
  </si>
  <si>
    <t>Potential Revenue per Video ($USD) (SQL)</t>
  </si>
  <si>
    <t xml:space="preserve"> Net Profit ($USD) (Excel)</t>
  </si>
  <si>
    <t xml:space="preserve"> Net Profit ($USD) (SQL)</t>
  </si>
  <si>
    <t>Difference  (Excel vs SQL)</t>
  </si>
  <si>
    <t xml:space="preserve">Avg Views per Video </t>
  </si>
  <si>
    <t xml:space="preserve">Potential Products Sales per Video </t>
  </si>
  <si>
    <t xml:space="preserve">Potential Revenue per Video </t>
  </si>
  <si>
    <t xml:space="preserve"> Net Profit ($USD)</t>
  </si>
  <si>
    <t>Recommendations</t>
  </si>
  <si>
    <t xml:space="preserve">Sidhu Moose Wala </t>
  </si>
  <si>
    <t xml:space="preserve">ChuChu TV Nursery Rhymes &amp; Kids Songs </t>
  </si>
  <si>
    <t xml:space="preserve">Infobells - Hindi </t>
  </si>
  <si>
    <t xml:space="preserve">Fun For Kids TV - Hindi Rhymes </t>
  </si>
  <si>
    <t xml:space="preserve">Shorts Break </t>
  </si>
  <si>
    <t>Total Videos Analysis</t>
  </si>
  <si>
    <t xml:space="preserve">T-Series </t>
  </si>
  <si>
    <t xml:space="preserve">SET India </t>
  </si>
  <si>
    <t xml:space="preserve">Zee Music Company </t>
  </si>
  <si>
    <t xml:space="preserve">Goldmines </t>
  </si>
  <si>
    <t xml:space="preserve">Sony SAB </t>
  </si>
  <si>
    <t>Based on the Viewership and views per subscriber, T-Series  appears to be the best option to advance with, because there's a higher return on investment.</t>
  </si>
  <si>
    <t>ABP NEWS</t>
  </si>
  <si>
    <t>Aaj Tak</t>
  </si>
  <si>
    <t>Zee News</t>
  </si>
  <si>
    <t xml:space="preserve">India TV </t>
  </si>
  <si>
    <t>Zee TV</t>
  </si>
  <si>
    <t>Campaign Cost Per video</t>
  </si>
  <si>
    <t>No. of videos</t>
  </si>
  <si>
    <t>Total Views Analysis</t>
  </si>
  <si>
    <t>Colors TV</t>
  </si>
  <si>
    <t xml:space="preserve">  Based on the engagement metrics, T-Series  appears to be the best option to advance with, because there's a higher return on investment.</t>
  </si>
  <si>
    <t>Based on the Viewership(subscriber Engagement) and avg views per video, Zee TV  appears to be the best option to advance with, because there's a higher return on investment.</t>
  </si>
  <si>
    <t>Total  Analysis - TOP 5 Channels</t>
  </si>
  <si>
    <t>Based on the engagement metrics, these top-5 channel appears to be the best option to advance with, because there's a higher return on investment.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</si>
</sst>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3" fillId="0" borderId="0" applyNumberFormat="0" applyFill="0" applyBorder="0" applyAlignment="0" applyProtection="0"/>
    <xf numFmtId="164" fontId="3" fillId="11" borderId="1">
      <alignment horizontal="center" vertical="center" wrapText="1"/>
    </xf>
  </cellStyleXfs>
  <cellXfs count="26">
    <xf numFmtId="0" fontId="0" fillId="0" borderId="0" xfId="0"/>
    <xf numFmtId="0" fontId="0" fillId="0" borderId="1" xfId="0" applyBorder="1"/>
    <xf numFmtId="0" fontId="3" fillId="3" borderId="1" xfId="4" applyBorder="1" applyAlignment="1">
      <alignment horizontal="center" vertical="center" wrapText="1"/>
    </xf>
    <xf numFmtId="0" fontId="2" fillId="2" borderId="1" xfId="3" applyBorder="1" applyAlignment="1">
      <alignment horizontal="center" vertical="center" wrapText="1"/>
    </xf>
    <xf numFmtId="0" fontId="4" fillId="4" borderId="1" xfId="5" applyBorder="1" applyAlignment="1">
      <alignment horizontal="center" vertical="center" wrapText="1"/>
    </xf>
    <xf numFmtId="0" fontId="9" fillId="7" borderId="1" xfId="8" applyFont="1" applyBorder="1" applyAlignment="1">
      <alignment horizontal="center" vertical="center" wrapText="1"/>
    </xf>
    <xf numFmtId="0" fontId="1" fillId="6" borderId="1" xfId="7" applyFont="1" applyBorder="1" applyAlignment="1">
      <alignment horizontal="center" vertical="center" wrapText="1"/>
    </xf>
    <xf numFmtId="0" fontId="10" fillId="5" borderId="1" xfId="6" applyFont="1" applyBorder="1"/>
    <xf numFmtId="164" fontId="0" fillId="0" borderId="1" xfId="1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2" applyNumberFormat="1" applyFont="1" applyBorder="1" applyAlignment="1">
      <alignment horizontal="right"/>
    </xf>
    <xf numFmtId="164" fontId="0" fillId="0" borderId="1" xfId="0" applyNumberFormat="1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vertical="center" wrapText="1"/>
    </xf>
    <xf numFmtId="0" fontId="7" fillId="8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64" fontId="13" fillId="3" borderId="1" xfId="9" applyNumberFormat="1" applyFill="1" applyBorder="1" applyAlignment="1">
      <alignment horizontal="center" vertical="center" wrapText="1"/>
    </xf>
  </cellXfs>
  <cellStyles count="11">
    <cellStyle name="40% - Accent5" xfId="8" builtinId="47"/>
    <cellStyle name="60% - Accent1" xfId="6" builtinId="32"/>
    <cellStyle name="Accent3" xfId="7" builtinId="37"/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  <cellStyle name="Style 1" xfId="10" xr:uid="{07BA0E33-7BEC-4DF4-8548-FAECCF126AF3}"/>
    <cellStyle name="Warning Text" xfId="9" builtinId="1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199E-9715-4066-8D4F-909A1FFB1EF7}">
  <dimension ref="A1:N20"/>
  <sheetViews>
    <sheetView zoomScale="82" zoomScaleNormal="76" workbookViewId="0">
      <selection activeCell="A25" sqref="A25"/>
    </sheetView>
  </sheetViews>
  <sheetFormatPr defaultRowHeight="14.4" x14ac:dyDescent="0.3"/>
  <cols>
    <col min="1" max="1" width="49.21875" customWidth="1"/>
    <col min="2" max="3" width="12.21875" bestFit="1" customWidth="1"/>
    <col min="4" max="4" width="19.33203125" customWidth="1"/>
    <col min="5" max="5" width="18.21875" bestFit="1" customWidth="1"/>
    <col min="6" max="7" width="19.109375" bestFit="1" customWidth="1"/>
    <col min="8" max="9" width="15.88671875" bestFit="1" customWidth="1"/>
    <col min="11" max="11" width="12.6640625" bestFit="1" customWidth="1"/>
    <col min="12" max="12" width="16.88671875" bestFit="1" customWidth="1"/>
    <col min="13" max="13" width="19.109375" bestFit="1" customWidth="1"/>
    <col min="14" max="14" width="9.5546875" bestFit="1" customWidth="1"/>
  </cols>
  <sheetData>
    <row r="1" spans="1:14" ht="23.4" x14ac:dyDescent="0.45">
      <c r="A1" s="15" t="s">
        <v>0</v>
      </c>
      <c r="B1" s="15"/>
      <c r="C1" s="15"/>
      <c r="D1" s="15"/>
    </row>
    <row r="4" spans="1:14" ht="15.6" customHeight="1" x14ac:dyDescent="0.3">
      <c r="A4" s="16" t="s">
        <v>1</v>
      </c>
      <c r="B4" s="17"/>
      <c r="C4" s="17"/>
      <c r="E4" s="7" t="s">
        <v>7</v>
      </c>
      <c r="F4" s="1">
        <v>0.02</v>
      </c>
    </row>
    <row r="5" spans="1:14" x14ac:dyDescent="0.3">
      <c r="A5" s="17"/>
      <c r="B5" s="17"/>
      <c r="C5" s="17"/>
      <c r="E5" s="7" t="s">
        <v>8</v>
      </c>
      <c r="F5" s="10">
        <v>5</v>
      </c>
    </row>
    <row r="6" spans="1:14" x14ac:dyDescent="0.3">
      <c r="E6" s="7" t="s">
        <v>9</v>
      </c>
      <c r="F6" s="10">
        <v>50000</v>
      </c>
    </row>
    <row r="7" spans="1:14" ht="32.4" customHeight="1" x14ac:dyDescent="0.3">
      <c r="K7" s="18" t="s">
        <v>14</v>
      </c>
      <c r="L7" s="18"/>
      <c r="M7" s="18"/>
      <c r="N7" s="18"/>
    </row>
    <row r="8" spans="1:14" ht="44.4" customHeight="1" x14ac:dyDescent="0.3">
      <c r="A8" s="6" t="s">
        <v>2</v>
      </c>
      <c r="B8" s="2" t="s">
        <v>3</v>
      </c>
      <c r="C8" s="2" t="s">
        <v>4</v>
      </c>
      <c r="D8" s="3" t="s">
        <v>5</v>
      </c>
      <c r="E8" s="3" t="s">
        <v>6</v>
      </c>
      <c r="F8" s="4" t="s">
        <v>10</v>
      </c>
      <c r="G8" s="4" t="s">
        <v>11</v>
      </c>
      <c r="H8" s="5" t="s">
        <v>12</v>
      </c>
      <c r="I8" s="5" t="s">
        <v>13</v>
      </c>
      <c r="K8" s="2" t="s">
        <v>15</v>
      </c>
      <c r="L8" s="3" t="s">
        <v>16</v>
      </c>
      <c r="M8" s="4" t="s">
        <v>17</v>
      </c>
      <c r="N8" s="5" t="s">
        <v>18</v>
      </c>
    </row>
    <row r="9" spans="1:14" ht="14.4" customHeight="1" x14ac:dyDescent="0.3">
      <c r="A9" s="19" t="s">
        <v>26</v>
      </c>
      <c r="B9" s="12">
        <v>12230000</v>
      </c>
      <c r="C9" s="12">
        <v>12230000</v>
      </c>
      <c r="D9" s="8">
        <f>B9*$F$4</f>
        <v>244600</v>
      </c>
      <c r="E9" s="8">
        <v>244600</v>
      </c>
      <c r="F9" s="8">
        <f>D9*$F$5</f>
        <v>1223000</v>
      </c>
      <c r="G9" s="8">
        <v>1223000</v>
      </c>
      <c r="H9" s="11">
        <f>F9-$F$6</f>
        <v>1173000</v>
      </c>
      <c r="I9" s="8">
        <v>1173000</v>
      </c>
      <c r="K9" s="9">
        <f>B9-C9</f>
        <v>0</v>
      </c>
      <c r="L9" s="9">
        <f>D9-E9</f>
        <v>0</v>
      </c>
      <c r="M9" s="9">
        <f>F9-G9</f>
        <v>0</v>
      </c>
      <c r="N9" s="9">
        <f>H9-I9</f>
        <v>0</v>
      </c>
    </row>
    <row r="10" spans="1:14" ht="14.4" customHeight="1" x14ac:dyDescent="0.3">
      <c r="A10" s="19" t="s">
        <v>27</v>
      </c>
      <c r="B10" s="12">
        <v>1180000</v>
      </c>
      <c r="C10" s="12">
        <v>1180000</v>
      </c>
      <c r="D10" s="8">
        <f t="shared" ref="D10:E13" si="0">B10*$F$4</f>
        <v>23600</v>
      </c>
      <c r="E10" s="8">
        <v>23600</v>
      </c>
      <c r="F10" s="8">
        <f>D10*$F$5</f>
        <v>118000</v>
      </c>
      <c r="G10" s="8">
        <v>118000</v>
      </c>
      <c r="H10" s="11">
        <f>F10-$F$6</f>
        <v>68000</v>
      </c>
      <c r="I10" s="8">
        <v>68000</v>
      </c>
      <c r="K10" s="9">
        <f>B10-C10</f>
        <v>0</v>
      </c>
      <c r="L10" s="9">
        <f t="shared" ref="L10:L13" si="1">D10-E10</f>
        <v>0</v>
      </c>
      <c r="M10" s="9">
        <f>F10-G10</f>
        <v>0</v>
      </c>
      <c r="N10" s="9">
        <f t="shared" ref="N10:N13" si="2">H10-I10</f>
        <v>0</v>
      </c>
    </row>
    <row r="11" spans="1:14" x14ac:dyDescent="0.3">
      <c r="A11" s="19" t="s">
        <v>28</v>
      </c>
      <c r="B11" s="12">
        <v>5840000</v>
      </c>
      <c r="C11" s="12">
        <v>5840000</v>
      </c>
      <c r="D11" s="8">
        <f t="shared" si="0"/>
        <v>116800</v>
      </c>
      <c r="E11" s="8">
        <v>116800</v>
      </c>
      <c r="F11" s="8">
        <f>D11*$F$5</f>
        <v>584000</v>
      </c>
      <c r="G11" s="8">
        <v>584000</v>
      </c>
      <c r="H11" s="11">
        <f>F11-$F$6</f>
        <v>534000</v>
      </c>
      <c r="I11" s="8">
        <v>534000</v>
      </c>
      <c r="K11" s="9">
        <f>B11-C11</f>
        <v>0</v>
      </c>
      <c r="L11" s="9">
        <f t="shared" si="1"/>
        <v>0</v>
      </c>
      <c r="M11" s="9">
        <f>F11-G11</f>
        <v>0</v>
      </c>
      <c r="N11" s="9">
        <f t="shared" si="2"/>
        <v>0</v>
      </c>
    </row>
    <row r="12" spans="1:14" ht="14.4" customHeight="1" x14ac:dyDescent="0.3">
      <c r="A12" s="19" t="s">
        <v>29</v>
      </c>
      <c r="B12" s="12">
        <v>3370000</v>
      </c>
      <c r="C12" s="12">
        <v>3370000</v>
      </c>
      <c r="D12" s="8">
        <f t="shared" si="0"/>
        <v>67400</v>
      </c>
      <c r="E12" s="8">
        <v>67400</v>
      </c>
      <c r="F12" s="8">
        <f>D12*$F$5</f>
        <v>337000</v>
      </c>
      <c r="G12" s="8">
        <v>337000</v>
      </c>
      <c r="H12" s="11">
        <f>F12-$F$6</f>
        <v>287000</v>
      </c>
      <c r="I12" s="8">
        <v>287000</v>
      </c>
      <c r="K12" s="9">
        <f>B12-C12</f>
        <v>0</v>
      </c>
      <c r="L12" s="9">
        <f t="shared" si="1"/>
        <v>0</v>
      </c>
      <c r="M12" s="9">
        <f>F12-G12</f>
        <v>0</v>
      </c>
      <c r="N12" s="9">
        <f t="shared" si="2"/>
        <v>0</v>
      </c>
    </row>
    <row r="13" spans="1:14" x14ac:dyDescent="0.3">
      <c r="A13" s="19" t="s">
        <v>30</v>
      </c>
      <c r="B13" s="12">
        <v>1330000</v>
      </c>
      <c r="C13" s="12">
        <v>1330000</v>
      </c>
      <c r="D13" s="8">
        <f t="shared" si="0"/>
        <v>26600</v>
      </c>
      <c r="E13" s="8">
        <v>26600</v>
      </c>
      <c r="F13" s="8">
        <f>D13*$F$5</f>
        <v>133000</v>
      </c>
      <c r="G13" s="8">
        <v>133000</v>
      </c>
      <c r="H13" s="11">
        <f>F13-$F$6</f>
        <v>83000</v>
      </c>
      <c r="I13" s="8">
        <v>83000</v>
      </c>
      <c r="K13" s="9">
        <f>B13-C13</f>
        <v>0</v>
      </c>
      <c r="L13" s="9">
        <f t="shared" si="1"/>
        <v>0</v>
      </c>
      <c r="M13" s="9">
        <f>F13-G13</f>
        <v>0</v>
      </c>
      <c r="N13" s="9">
        <f t="shared" si="2"/>
        <v>0</v>
      </c>
    </row>
    <row r="17" spans="1:3" ht="28.8" customHeight="1" x14ac:dyDescent="0.3">
      <c r="A17" s="16" t="s">
        <v>19</v>
      </c>
      <c r="B17" s="16"/>
    </row>
    <row r="18" spans="1:3" ht="72" x14ac:dyDescent="0.35">
      <c r="A18" s="14" t="s">
        <v>31</v>
      </c>
      <c r="C18" s="13"/>
    </row>
    <row r="20" spans="1:3" ht="18" x14ac:dyDescent="0.3">
      <c r="A20" s="14"/>
    </row>
  </sheetData>
  <mergeCells count="4">
    <mergeCell ref="A1:D1"/>
    <mergeCell ref="A4:C5"/>
    <mergeCell ref="K7:N7"/>
    <mergeCell ref="A17:B17"/>
  </mergeCells>
  <conditionalFormatting sqref="H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{1638391C-5CB0-43A3-90BA-D5D4E33F7323}</x14:id>
        </ext>
      </extLst>
    </cfRule>
  </conditionalFormatting>
  <conditionalFormatting sqref="K9:N13">
    <cfRule type="cellIs" dxfId="3" priority="3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8391C-5CB0-43A3-90BA-D5D4E33F7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DCDC-3AE2-40C0-937E-3B53F8224B86}">
  <dimension ref="A1:N20"/>
  <sheetViews>
    <sheetView zoomScale="78" zoomScaleNormal="78" workbookViewId="0">
      <selection activeCell="A18" sqref="A18"/>
    </sheetView>
  </sheetViews>
  <sheetFormatPr defaultColWidth="18.109375" defaultRowHeight="14.4" x14ac:dyDescent="0.3"/>
  <cols>
    <col min="1" max="1" width="41.33203125" customWidth="1"/>
    <col min="5" max="5" width="21.44140625" bestFit="1" customWidth="1"/>
  </cols>
  <sheetData>
    <row r="1" spans="1:14" ht="23.4" x14ac:dyDescent="0.45">
      <c r="A1" s="15" t="s">
        <v>25</v>
      </c>
      <c r="B1" s="15"/>
      <c r="C1" s="15"/>
      <c r="D1" s="15"/>
    </row>
    <row r="3" spans="1:14" x14ac:dyDescent="0.3">
      <c r="E3" s="7" t="s">
        <v>7</v>
      </c>
      <c r="F3" s="1">
        <v>0.02</v>
      </c>
    </row>
    <row r="4" spans="1:14" ht="14.4" customHeight="1" x14ac:dyDescent="0.3">
      <c r="A4" s="16" t="s">
        <v>1</v>
      </c>
      <c r="B4" s="16"/>
      <c r="C4" s="16"/>
      <c r="E4" s="7" t="s">
        <v>8</v>
      </c>
      <c r="F4" s="10">
        <v>5</v>
      </c>
    </row>
    <row r="5" spans="1:14" ht="14.4" customHeight="1" x14ac:dyDescent="0.3">
      <c r="A5" s="16"/>
      <c r="B5" s="16"/>
      <c r="C5" s="16"/>
      <c r="E5" s="7" t="s">
        <v>37</v>
      </c>
      <c r="F5" s="10">
        <v>500</v>
      </c>
    </row>
    <row r="6" spans="1:14" x14ac:dyDescent="0.3">
      <c r="E6" s="7" t="s">
        <v>38</v>
      </c>
      <c r="F6" s="23">
        <v>10</v>
      </c>
    </row>
    <row r="7" spans="1:14" ht="18" x14ac:dyDescent="0.3">
      <c r="K7" s="20" t="s">
        <v>14</v>
      </c>
      <c r="L7" s="21"/>
      <c r="M7" s="21"/>
      <c r="N7" s="22"/>
    </row>
    <row r="8" spans="1:14" ht="43.2" x14ac:dyDescent="0.3">
      <c r="A8" s="6" t="s">
        <v>2</v>
      </c>
      <c r="B8" s="2" t="s">
        <v>3</v>
      </c>
      <c r="C8" s="2" t="s">
        <v>4</v>
      </c>
      <c r="D8" s="3" t="s">
        <v>5</v>
      </c>
      <c r="E8" s="3" t="s">
        <v>6</v>
      </c>
      <c r="F8" s="4" t="s">
        <v>10</v>
      </c>
      <c r="G8" s="4" t="s">
        <v>11</v>
      </c>
      <c r="H8" s="5" t="s">
        <v>12</v>
      </c>
      <c r="I8" s="5" t="s">
        <v>13</v>
      </c>
      <c r="K8" s="2" t="s">
        <v>15</v>
      </c>
      <c r="L8" s="3" t="s">
        <v>16</v>
      </c>
      <c r="M8" s="4" t="s">
        <v>17</v>
      </c>
      <c r="N8" s="5" t="s">
        <v>18</v>
      </c>
    </row>
    <row r="9" spans="1:14" x14ac:dyDescent="0.3">
      <c r="A9" s="19" t="s">
        <v>32</v>
      </c>
      <c r="B9" s="12">
        <v>50000</v>
      </c>
      <c r="C9" s="12">
        <v>50000</v>
      </c>
      <c r="D9" s="8">
        <f>B9*$F$3</f>
        <v>1000</v>
      </c>
      <c r="E9" s="8">
        <v>1000</v>
      </c>
      <c r="F9" s="8">
        <f>D9*$F$4</f>
        <v>5000</v>
      </c>
      <c r="G9" s="8">
        <v>5000</v>
      </c>
      <c r="H9" s="11">
        <f>F9-($F$5*$F$6)</f>
        <v>0</v>
      </c>
      <c r="I9" s="8">
        <v>0</v>
      </c>
      <c r="K9" s="9">
        <f>B9-C9</f>
        <v>0</v>
      </c>
      <c r="L9" s="9">
        <f>D9-E9</f>
        <v>0</v>
      </c>
      <c r="M9" s="9">
        <f>F9-G9</f>
        <v>0</v>
      </c>
      <c r="N9" s="9">
        <f>H9-I9</f>
        <v>0</v>
      </c>
    </row>
    <row r="10" spans="1:14" x14ac:dyDescent="0.3">
      <c r="A10" s="19" t="s">
        <v>33</v>
      </c>
      <c r="B10" s="12">
        <v>90000</v>
      </c>
      <c r="C10" s="12">
        <v>90000</v>
      </c>
      <c r="D10" s="8">
        <f>B10*$F$3</f>
        <v>1800</v>
      </c>
      <c r="E10" s="8">
        <v>1800</v>
      </c>
      <c r="F10" s="8">
        <f>D10*$F$4</f>
        <v>9000</v>
      </c>
      <c r="G10" s="8">
        <v>9000</v>
      </c>
      <c r="H10" s="11">
        <f>F10-($F$5*$F$6)</f>
        <v>4000</v>
      </c>
      <c r="I10" s="8">
        <v>4000</v>
      </c>
      <c r="K10" s="9">
        <f>B10-C10</f>
        <v>0</v>
      </c>
      <c r="L10" s="9">
        <f t="shared" ref="L10:L13" si="0">D10-E10</f>
        <v>0</v>
      </c>
      <c r="M10" s="9">
        <f>F10-G10</f>
        <v>0</v>
      </c>
      <c r="N10" s="9">
        <f t="shared" ref="N10:N13" si="1">H10-I10</f>
        <v>0</v>
      </c>
    </row>
    <row r="11" spans="1:14" x14ac:dyDescent="0.3">
      <c r="A11" s="19" t="s">
        <v>35</v>
      </c>
      <c r="B11" s="12">
        <v>70000</v>
      </c>
      <c r="C11" s="12">
        <v>70000</v>
      </c>
      <c r="D11" s="8">
        <f>B11*$F$3</f>
        <v>1400</v>
      </c>
      <c r="E11" s="8">
        <v>1400</v>
      </c>
      <c r="F11" s="8">
        <f>D11*$F$4</f>
        <v>7000</v>
      </c>
      <c r="G11" s="8">
        <v>7000</v>
      </c>
      <c r="H11" s="11">
        <f>F11-($F$5*$F$6)</f>
        <v>2000</v>
      </c>
      <c r="I11" s="8">
        <v>2000</v>
      </c>
      <c r="K11" s="9">
        <f>B11-C11</f>
        <v>0</v>
      </c>
      <c r="L11" s="9">
        <f t="shared" si="0"/>
        <v>0</v>
      </c>
      <c r="M11" s="9">
        <f>F11-G11</f>
        <v>0</v>
      </c>
      <c r="N11" s="9">
        <f t="shared" si="1"/>
        <v>0</v>
      </c>
    </row>
    <row r="12" spans="1:14" x14ac:dyDescent="0.3">
      <c r="A12" s="19" t="s">
        <v>34</v>
      </c>
      <c r="B12" s="12">
        <v>120000</v>
      </c>
      <c r="C12" s="12">
        <v>120000</v>
      </c>
      <c r="D12" s="8">
        <f>B12*$F$3</f>
        <v>2400</v>
      </c>
      <c r="E12" s="8">
        <v>2400</v>
      </c>
      <c r="F12" s="8">
        <f>D12*$F$4</f>
        <v>12000</v>
      </c>
      <c r="G12" s="8">
        <v>12000</v>
      </c>
      <c r="H12" s="11">
        <f>F12-($F$5*$F$6)</f>
        <v>7000</v>
      </c>
      <c r="I12" s="8">
        <v>7000</v>
      </c>
      <c r="K12" s="9">
        <f>B12-C12</f>
        <v>0</v>
      </c>
      <c r="L12" s="9">
        <f t="shared" si="0"/>
        <v>0</v>
      </c>
      <c r="M12" s="9">
        <f>F12-G12</f>
        <v>0</v>
      </c>
      <c r="N12" s="9">
        <f t="shared" si="1"/>
        <v>0</v>
      </c>
    </row>
    <row r="13" spans="1:14" x14ac:dyDescent="0.3">
      <c r="A13" s="19" t="s">
        <v>36</v>
      </c>
      <c r="B13" s="12">
        <v>510000</v>
      </c>
      <c r="C13" s="12">
        <v>510000</v>
      </c>
      <c r="D13" s="8">
        <f>B13*$F$3</f>
        <v>10200</v>
      </c>
      <c r="E13" s="8">
        <v>10200</v>
      </c>
      <c r="F13" s="8">
        <f>D13*$F$4</f>
        <v>51000</v>
      </c>
      <c r="G13" s="8">
        <v>51000</v>
      </c>
      <c r="H13" s="11">
        <f>F13-($F$5*$F$6)</f>
        <v>46000</v>
      </c>
      <c r="I13" s="8">
        <v>46000</v>
      </c>
      <c r="K13" s="9">
        <f>B13-C13</f>
        <v>0</v>
      </c>
      <c r="L13" s="9">
        <f t="shared" si="0"/>
        <v>0</v>
      </c>
      <c r="M13" s="9">
        <f>F13-G13</f>
        <v>0</v>
      </c>
      <c r="N13" s="9">
        <f t="shared" si="1"/>
        <v>0</v>
      </c>
    </row>
    <row r="17" spans="1:3" ht="21" x14ac:dyDescent="0.3">
      <c r="A17" s="16" t="s">
        <v>19</v>
      </c>
      <c r="B17" s="16"/>
    </row>
    <row r="18" spans="1:3" ht="90" x14ac:dyDescent="0.35">
      <c r="A18" s="14" t="s">
        <v>42</v>
      </c>
      <c r="C18" s="13"/>
    </row>
    <row r="20" spans="1:3" ht="18" x14ac:dyDescent="0.3">
      <c r="A20" s="14"/>
    </row>
  </sheetData>
  <mergeCells count="4">
    <mergeCell ref="A1:D1"/>
    <mergeCell ref="A4:C5"/>
    <mergeCell ref="K7:N7"/>
    <mergeCell ref="A17:B17"/>
  </mergeCells>
  <conditionalFormatting sqref="H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{B99D4F81-325C-4BAF-9A6A-452D726592B7}</x14:id>
        </ext>
      </extLst>
    </cfRule>
  </conditionalFormatting>
  <conditionalFormatting sqref="K9:N13">
    <cfRule type="cellIs" dxfId="2" priority="2" operator="not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9D4F81-325C-4BAF-9A6A-452D726592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H9:I13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A1FD-5F78-4A49-B6FD-D9C3E1493E1F}">
  <dimension ref="A1:N18"/>
  <sheetViews>
    <sheetView zoomScale="77" workbookViewId="0">
      <selection activeCell="B18" sqref="B18"/>
    </sheetView>
  </sheetViews>
  <sheetFormatPr defaultRowHeight="14.4" x14ac:dyDescent="0.3"/>
  <cols>
    <col min="1" max="1" width="35.88671875" customWidth="1"/>
    <col min="2" max="3" width="11.77734375" bestFit="1" customWidth="1"/>
    <col min="4" max="4" width="9.109375" bestFit="1" customWidth="1"/>
    <col min="5" max="5" width="14.44140625" bestFit="1" customWidth="1"/>
    <col min="6" max="9" width="10.21875" bestFit="1" customWidth="1"/>
    <col min="12" max="12" width="8.33203125" bestFit="1" customWidth="1"/>
    <col min="13" max="13" width="8.77734375" bestFit="1" customWidth="1"/>
    <col min="14" max="14" width="6.5546875" bestFit="1" customWidth="1"/>
  </cols>
  <sheetData>
    <row r="1" spans="1:14" ht="23.4" x14ac:dyDescent="0.45">
      <c r="A1" s="15" t="s">
        <v>39</v>
      </c>
      <c r="B1" s="15"/>
      <c r="C1" s="15"/>
      <c r="D1" s="15"/>
    </row>
    <row r="4" spans="1:14" x14ac:dyDescent="0.3">
      <c r="A4" s="16" t="s">
        <v>1</v>
      </c>
      <c r="B4" s="17"/>
      <c r="C4" s="17"/>
      <c r="E4" s="7" t="s">
        <v>7</v>
      </c>
      <c r="F4" s="1">
        <v>0.02</v>
      </c>
    </row>
    <row r="5" spans="1:14" x14ac:dyDescent="0.3">
      <c r="A5" s="17"/>
      <c r="B5" s="17"/>
      <c r="C5" s="17"/>
      <c r="E5" s="7" t="s">
        <v>8</v>
      </c>
      <c r="F5" s="10">
        <v>5</v>
      </c>
    </row>
    <row r="6" spans="1:14" x14ac:dyDescent="0.3">
      <c r="E6" s="7" t="s">
        <v>9</v>
      </c>
      <c r="F6" s="10">
        <v>50000</v>
      </c>
    </row>
    <row r="7" spans="1:14" ht="18" x14ac:dyDescent="0.3">
      <c r="K7" s="18" t="s">
        <v>14</v>
      </c>
      <c r="L7" s="18"/>
      <c r="M7" s="18"/>
      <c r="N7" s="18"/>
    </row>
    <row r="8" spans="1:14" ht="72" x14ac:dyDescent="0.3">
      <c r="A8" s="6" t="s">
        <v>2</v>
      </c>
      <c r="B8" s="2" t="s">
        <v>3</v>
      </c>
      <c r="C8" s="2" t="s">
        <v>4</v>
      </c>
      <c r="D8" s="3" t="s">
        <v>5</v>
      </c>
      <c r="E8" s="3" t="s">
        <v>6</v>
      </c>
      <c r="F8" s="4" t="s">
        <v>10</v>
      </c>
      <c r="G8" s="4" t="s">
        <v>11</v>
      </c>
      <c r="H8" s="5" t="s">
        <v>12</v>
      </c>
      <c r="I8" s="5" t="s">
        <v>13</v>
      </c>
      <c r="K8" s="2" t="s">
        <v>15</v>
      </c>
      <c r="L8" s="3" t="s">
        <v>16</v>
      </c>
      <c r="M8" s="4" t="s">
        <v>17</v>
      </c>
      <c r="N8" s="5" t="s">
        <v>18</v>
      </c>
    </row>
    <row r="9" spans="1:14" x14ac:dyDescent="0.3">
      <c r="A9" s="19" t="s">
        <v>26</v>
      </c>
      <c r="B9" s="12">
        <v>12230000</v>
      </c>
      <c r="C9" s="12">
        <v>12230000</v>
      </c>
      <c r="D9" s="8">
        <f>B9*$F$4</f>
        <v>244600</v>
      </c>
      <c r="E9" s="8">
        <v>244600</v>
      </c>
      <c r="F9" s="8">
        <f>D9*$F$5</f>
        <v>1223000</v>
      </c>
      <c r="G9" s="8">
        <v>1223000</v>
      </c>
      <c r="H9" s="11">
        <f>F9-$F$6</f>
        <v>1173000</v>
      </c>
      <c r="I9" s="8">
        <v>1173000</v>
      </c>
      <c r="K9" s="9">
        <f>B9-C9</f>
        <v>0</v>
      </c>
      <c r="L9" s="9">
        <f>D9-E9</f>
        <v>0</v>
      </c>
      <c r="M9" s="9">
        <f>F9-G9</f>
        <v>0</v>
      </c>
      <c r="N9" s="9">
        <f>H9-I9</f>
        <v>0</v>
      </c>
    </row>
    <row r="10" spans="1:14" x14ac:dyDescent="0.3">
      <c r="A10" s="19" t="s">
        <v>27</v>
      </c>
      <c r="B10" s="12">
        <v>1180000</v>
      </c>
      <c r="C10" s="12">
        <v>1180000</v>
      </c>
      <c r="D10" s="8">
        <f t="shared" ref="D10:D13" si="0">B10*$F$4</f>
        <v>23600</v>
      </c>
      <c r="E10" s="8">
        <v>23600</v>
      </c>
      <c r="F10" s="8">
        <f>D10*$F$5</f>
        <v>118000</v>
      </c>
      <c r="G10" s="8">
        <v>118000</v>
      </c>
      <c r="H10" s="11">
        <f>F10-$F$6</f>
        <v>68000</v>
      </c>
      <c r="I10" s="8">
        <v>68000</v>
      </c>
      <c r="K10" s="9">
        <f>B10-C10</f>
        <v>0</v>
      </c>
      <c r="L10" s="9">
        <f t="shared" ref="L10:L13" si="1">D10-E10</f>
        <v>0</v>
      </c>
      <c r="M10" s="9">
        <f>F10-G10</f>
        <v>0</v>
      </c>
      <c r="N10" s="9">
        <f t="shared" ref="N10:N13" si="2">H10-I10</f>
        <v>0</v>
      </c>
    </row>
    <row r="11" spans="1:14" x14ac:dyDescent="0.3">
      <c r="A11" s="19" t="s">
        <v>30</v>
      </c>
      <c r="B11" s="12">
        <v>1330000</v>
      </c>
      <c r="C11" s="12">
        <v>1330000</v>
      </c>
      <c r="D11" s="8">
        <f t="shared" si="0"/>
        <v>26600</v>
      </c>
      <c r="E11" s="8">
        <v>26600</v>
      </c>
      <c r="F11" s="8">
        <f>D11*$F$5</f>
        <v>133000</v>
      </c>
      <c r="G11" s="8">
        <v>133000</v>
      </c>
      <c r="H11" s="11">
        <f>F11-$F$6</f>
        <v>83000</v>
      </c>
      <c r="I11" s="8">
        <v>83000</v>
      </c>
      <c r="K11" s="9">
        <f>B11-C11</f>
        <v>0</v>
      </c>
      <c r="L11" s="9">
        <f t="shared" si="1"/>
        <v>0</v>
      </c>
      <c r="M11" s="9">
        <f>F11-G11</f>
        <v>0</v>
      </c>
      <c r="N11" s="9">
        <f t="shared" si="2"/>
        <v>0</v>
      </c>
    </row>
    <row r="12" spans="1:14" x14ac:dyDescent="0.3">
      <c r="A12" s="19" t="s">
        <v>36</v>
      </c>
      <c r="B12" s="12">
        <v>510000</v>
      </c>
      <c r="C12" s="12">
        <v>510000</v>
      </c>
      <c r="D12" s="8">
        <f t="shared" si="0"/>
        <v>10200</v>
      </c>
      <c r="E12" s="8">
        <v>10200</v>
      </c>
      <c r="F12" s="8">
        <f>D12*$F$5</f>
        <v>51000</v>
      </c>
      <c r="G12" s="8">
        <v>51000</v>
      </c>
      <c r="H12" s="11">
        <f>F12-$F$6</f>
        <v>1000</v>
      </c>
      <c r="I12" s="8">
        <v>1000</v>
      </c>
      <c r="K12" s="9">
        <f>B12-C12</f>
        <v>0</v>
      </c>
      <c r="L12" s="9">
        <f t="shared" si="1"/>
        <v>0</v>
      </c>
      <c r="M12" s="9">
        <f>F12-G12</f>
        <v>0</v>
      </c>
      <c r="N12" s="9">
        <f t="shared" si="2"/>
        <v>0</v>
      </c>
    </row>
    <row r="13" spans="1:14" x14ac:dyDescent="0.3">
      <c r="A13" s="24" t="s">
        <v>40</v>
      </c>
      <c r="B13" s="12">
        <v>460000</v>
      </c>
      <c r="C13" s="12">
        <v>460000</v>
      </c>
      <c r="D13" s="8">
        <f t="shared" si="0"/>
        <v>9200</v>
      </c>
      <c r="E13" s="8">
        <v>9200</v>
      </c>
      <c r="F13" s="8">
        <f>D13*$F$5</f>
        <v>46000</v>
      </c>
      <c r="G13" s="8">
        <v>46000</v>
      </c>
      <c r="H13" s="25">
        <f>F13-$F$6</f>
        <v>-4000</v>
      </c>
      <c r="I13" s="25">
        <v>-4000</v>
      </c>
      <c r="K13" s="9">
        <f>B13-C13</f>
        <v>0</v>
      </c>
      <c r="L13" s="9">
        <f t="shared" si="1"/>
        <v>0</v>
      </c>
      <c r="M13" s="9">
        <f>F13-G13</f>
        <v>0</v>
      </c>
      <c r="N13" s="9">
        <f t="shared" si="2"/>
        <v>0</v>
      </c>
    </row>
    <row r="17" spans="1:3" ht="21" x14ac:dyDescent="0.3">
      <c r="A17" s="16" t="s">
        <v>19</v>
      </c>
      <c r="B17" s="16"/>
    </row>
    <row r="18" spans="1:3" ht="90" x14ac:dyDescent="0.35">
      <c r="A18" s="14" t="s">
        <v>41</v>
      </c>
      <c r="C18" s="13"/>
    </row>
  </sheetData>
  <mergeCells count="4">
    <mergeCell ref="A1:D1"/>
    <mergeCell ref="A4:C5"/>
    <mergeCell ref="K7:N7"/>
    <mergeCell ref="A17:B17"/>
  </mergeCells>
  <conditionalFormatting sqref="H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{08838E42-8532-4C99-A4B9-DE629AD7105F}</x14:id>
        </ext>
      </extLst>
    </cfRule>
  </conditionalFormatting>
  <conditionalFormatting sqref="K9:N13">
    <cfRule type="cellIs" dxfId="1" priority="2" operator="not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38E42-8532-4C99-A4B9-DE629AD71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H9:I13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7F8D-CC7E-4BC2-8622-D3BD962EAE27}">
  <dimension ref="A1:N18"/>
  <sheetViews>
    <sheetView tabSelected="1" zoomScale="88" workbookViewId="0">
      <selection activeCell="B18" sqref="B18"/>
    </sheetView>
  </sheetViews>
  <sheetFormatPr defaultRowHeight="14.4" x14ac:dyDescent="0.3"/>
  <cols>
    <col min="1" max="1" width="50.44140625" customWidth="1"/>
    <col min="2" max="3" width="11.21875" bestFit="1" customWidth="1"/>
    <col min="4" max="4" width="10" bestFit="1" customWidth="1"/>
    <col min="5" max="5" width="14.44140625" bestFit="1" customWidth="1"/>
    <col min="6" max="9" width="10" bestFit="1" customWidth="1"/>
    <col min="12" max="12" width="8.33203125" bestFit="1" customWidth="1"/>
    <col min="13" max="13" width="8.77734375" bestFit="1" customWidth="1"/>
    <col min="14" max="14" width="6.5546875" bestFit="1" customWidth="1"/>
  </cols>
  <sheetData>
    <row r="1" spans="1:14" ht="23.4" x14ac:dyDescent="0.45">
      <c r="A1" s="15" t="s">
        <v>43</v>
      </c>
      <c r="B1" s="15"/>
      <c r="C1" s="15"/>
      <c r="D1" s="15"/>
    </row>
    <row r="4" spans="1:14" x14ac:dyDescent="0.3">
      <c r="A4" s="16" t="s">
        <v>1</v>
      </c>
      <c r="B4" s="17"/>
      <c r="C4" s="17"/>
      <c r="E4" s="7" t="s">
        <v>7</v>
      </c>
      <c r="F4" s="1">
        <v>0.02</v>
      </c>
    </row>
    <row r="5" spans="1:14" x14ac:dyDescent="0.3">
      <c r="A5" s="17"/>
      <c r="B5" s="17"/>
      <c r="C5" s="17"/>
      <c r="E5" s="7" t="s">
        <v>8</v>
      </c>
      <c r="F5" s="10">
        <v>5</v>
      </c>
    </row>
    <row r="6" spans="1:14" x14ac:dyDescent="0.3">
      <c r="E6" s="7" t="s">
        <v>9</v>
      </c>
      <c r="F6" s="10">
        <v>50000</v>
      </c>
    </row>
    <row r="7" spans="1:14" ht="18" x14ac:dyDescent="0.3">
      <c r="K7" s="18" t="s">
        <v>14</v>
      </c>
      <c r="L7" s="18"/>
      <c r="M7" s="18"/>
      <c r="N7" s="18"/>
    </row>
    <row r="8" spans="1:14" ht="72" x14ac:dyDescent="0.3">
      <c r="A8" s="6" t="s">
        <v>2</v>
      </c>
      <c r="B8" s="2" t="s">
        <v>3</v>
      </c>
      <c r="C8" s="2" t="s">
        <v>4</v>
      </c>
      <c r="D8" s="3" t="s">
        <v>5</v>
      </c>
      <c r="E8" s="3" t="s">
        <v>6</v>
      </c>
      <c r="F8" s="4" t="s">
        <v>10</v>
      </c>
      <c r="G8" s="4" t="s">
        <v>11</v>
      </c>
      <c r="H8" s="5" t="s">
        <v>12</v>
      </c>
      <c r="I8" s="5" t="s">
        <v>13</v>
      </c>
      <c r="K8" s="2" t="s">
        <v>15</v>
      </c>
      <c r="L8" s="3" t="s">
        <v>16</v>
      </c>
      <c r="M8" s="4" t="s">
        <v>17</v>
      </c>
      <c r="N8" s="5" t="s">
        <v>18</v>
      </c>
    </row>
    <row r="9" spans="1:14" x14ac:dyDescent="0.3">
      <c r="A9" s="19" t="s">
        <v>20</v>
      </c>
      <c r="B9" s="12">
        <v>66570000</v>
      </c>
      <c r="C9" s="12">
        <v>66570000</v>
      </c>
      <c r="D9" s="8">
        <f>B9*$F$4</f>
        <v>1331400</v>
      </c>
      <c r="E9" s="8">
        <v>1331400</v>
      </c>
      <c r="F9" s="8">
        <f>D9*$F$5</f>
        <v>6657000</v>
      </c>
      <c r="G9" s="8">
        <v>6657000</v>
      </c>
      <c r="H9" s="11">
        <f>F9-$F$6</f>
        <v>6607000</v>
      </c>
      <c r="I9" s="8">
        <v>6607000</v>
      </c>
      <c r="K9" s="9">
        <f>B9-C9</f>
        <v>0</v>
      </c>
      <c r="L9" s="9">
        <f>D9-E9</f>
        <v>0</v>
      </c>
      <c r="M9" s="9">
        <f>F9-G9</f>
        <v>0</v>
      </c>
      <c r="N9" s="9">
        <f>H9-I9</f>
        <v>0</v>
      </c>
    </row>
    <row r="10" spans="1:14" x14ac:dyDescent="0.3">
      <c r="A10" s="19" t="s">
        <v>21</v>
      </c>
      <c r="B10" s="12">
        <v>65000000</v>
      </c>
      <c r="C10" s="12">
        <v>65000000</v>
      </c>
      <c r="D10" s="8">
        <f t="shared" ref="D10:D13" si="0">B10*$F$4</f>
        <v>1300000</v>
      </c>
      <c r="E10" s="8">
        <v>1300000</v>
      </c>
      <c r="F10" s="8">
        <f>D10*$F$5</f>
        <v>6500000</v>
      </c>
      <c r="G10" s="8">
        <v>6500000</v>
      </c>
      <c r="H10" s="11">
        <f>F10-$F$6</f>
        <v>6450000</v>
      </c>
      <c r="I10" s="8">
        <v>6450000</v>
      </c>
      <c r="K10" s="9">
        <f>B10-C10</f>
        <v>0</v>
      </c>
      <c r="L10" s="9">
        <f t="shared" ref="L10:L13" si="1">D10-E10</f>
        <v>0</v>
      </c>
      <c r="M10" s="9">
        <f>F10-G10</f>
        <v>0</v>
      </c>
      <c r="N10" s="9">
        <f t="shared" ref="N10:N13" si="2">H10-I10</f>
        <v>0</v>
      </c>
    </row>
    <row r="11" spans="1:14" x14ac:dyDescent="0.3">
      <c r="A11" s="19" t="s">
        <v>22</v>
      </c>
      <c r="B11" s="12">
        <v>53540000</v>
      </c>
      <c r="C11" s="12">
        <v>53540000</v>
      </c>
      <c r="D11" s="8">
        <f t="shared" si="0"/>
        <v>1070800</v>
      </c>
      <c r="E11" s="8">
        <v>1070800</v>
      </c>
      <c r="F11" s="8">
        <f>D11*$F$5</f>
        <v>5354000</v>
      </c>
      <c r="G11" s="8">
        <v>5354000</v>
      </c>
      <c r="H11" s="11">
        <f>F11-$F$6</f>
        <v>5304000</v>
      </c>
      <c r="I11" s="8">
        <v>5304000</v>
      </c>
      <c r="K11" s="9">
        <f>B11-C11</f>
        <v>0</v>
      </c>
      <c r="L11" s="9">
        <f t="shared" si="1"/>
        <v>0</v>
      </c>
      <c r="M11" s="9">
        <f>F11-G11</f>
        <v>0</v>
      </c>
      <c r="N11" s="9">
        <f t="shared" si="2"/>
        <v>0</v>
      </c>
    </row>
    <row r="12" spans="1:14" x14ac:dyDescent="0.3">
      <c r="A12" s="19" t="s">
        <v>23</v>
      </c>
      <c r="B12" s="12">
        <v>45620000</v>
      </c>
      <c r="C12" s="12">
        <v>45620000</v>
      </c>
      <c r="D12" s="8">
        <f t="shared" si="0"/>
        <v>912400</v>
      </c>
      <c r="E12" s="8">
        <v>912400</v>
      </c>
      <c r="F12" s="8">
        <f>D12*$F$5</f>
        <v>4562000</v>
      </c>
      <c r="G12" s="8">
        <v>4562000</v>
      </c>
      <c r="H12" s="11">
        <f>F12-$F$6</f>
        <v>4512000</v>
      </c>
      <c r="I12" s="8">
        <v>4512000</v>
      </c>
      <c r="K12" s="9">
        <f>B12-C12</f>
        <v>0</v>
      </c>
      <c r="L12" s="9">
        <f t="shared" si="1"/>
        <v>0</v>
      </c>
      <c r="M12" s="9">
        <f>F12-G12</f>
        <v>0</v>
      </c>
      <c r="N12" s="9">
        <f t="shared" si="2"/>
        <v>0</v>
      </c>
    </row>
    <row r="13" spans="1:14" x14ac:dyDescent="0.3">
      <c r="A13" s="19" t="s">
        <v>24</v>
      </c>
      <c r="B13" s="12">
        <v>45260000</v>
      </c>
      <c r="C13" s="12">
        <v>45260000</v>
      </c>
      <c r="D13" s="8">
        <f t="shared" si="0"/>
        <v>905200</v>
      </c>
      <c r="E13" s="8">
        <v>905200</v>
      </c>
      <c r="F13" s="8">
        <f>D13*$F$5</f>
        <v>4526000</v>
      </c>
      <c r="G13" s="8">
        <v>4526000</v>
      </c>
      <c r="H13" s="11">
        <f>F13-$F$6</f>
        <v>4476000</v>
      </c>
      <c r="I13" s="8">
        <v>4476000</v>
      </c>
      <c r="K13" s="9">
        <f>B13-C13</f>
        <v>0</v>
      </c>
      <c r="L13" s="9">
        <f t="shared" si="1"/>
        <v>0</v>
      </c>
      <c r="M13" s="9">
        <f>F13-G13</f>
        <v>0</v>
      </c>
      <c r="N13" s="9">
        <f t="shared" si="2"/>
        <v>0</v>
      </c>
    </row>
    <row r="17" spans="1:3" ht="21" x14ac:dyDescent="0.3">
      <c r="A17" s="16" t="s">
        <v>19</v>
      </c>
      <c r="B17" s="16"/>
    </row>
    <row r="18" spans="1:3" ht="108" customHeight="1" x14ac:dyDescent="0.35">
      <c r="A18" s="14" t="s">
        <v>44</v>
      </c>
      <c r="C18" s="13"/>
    </row>
  </sheetData>
  <mergeCells count="4">
    <mergeCell ref="A1:D1"/>
    <mergeCell ref="A4:C5"/>
    <mergeCell ref="K7:N7"/>
    <mergeCell ref="A17:B17"/>
  </mergeCells>
  <conditionalFormatting sqref="H9:I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{13ED1FCF-5D0D-4425-89B7-95A9A074DB58}</x14:id>
        </ext>
      </extLst>
    </cfRule>
  </conditionalFormatting>
  <conditionalFormatting sqref="K9:N13">
    <cfRule type="cellIs" dxfId="0" priority="2" operator="notEqual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ED1FCF-5D0D-4425-89B7-95A9A074D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Total_subs_analysis</vt:lpstr>
      <vt:lpstr>Total_videos_analysis</vt:lpstr>
      <vt:lpstr>Total_views_analysis</vt:lpstr>
      <vt:lpstr>Total_Analysis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 Sisodia</dc:creator>
  <cp:lastModifiedBy>Anubhav Sisodia</cp:lastModifiedBy>
  <dcterms:created xsi:type="dcterms:W3CDTF">2024-08-01T08:25:55Z</dcterms:created>
  <dcterms:modified xsi:type="dcterms:W3CDTF">2024-08-05T09:13:38Z</dcterms:modified>
</cp:coreProperties>
</file>