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Research\A00_Current 20230804\C01_Rebound control\01.0_Figures and computations\Fig 8 And Sup Table 7 Setpoint vs Day of ART vs MHC1\"/>
    </mc:Choice>
  </mc:AlternateContent>
  <xr:revisionPtr revIDLastSave="0" documentId="13_ncr:1_{98BDFF2B-3029-4CB2-BBE5-3AD2A7D58315}" xr6:coauthVersionLast="47" xr6:coauthVersionMax="47" xr10:uidLastSave="{00000000-0000-0000-0000-000000000000}"/>
  <bookViews>
    <workbookView xWindow="28680" yWindow="-120" windowWidth="29040" windowHeight="17640" xr2:uid="{517E3A41-AB5B-4493-9132-B0C506E27AAE}"/>
  </bookViews>
  <sheets>
    <sheet name="MH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K2" i="1"/>
  <c r="K3" i="1"/>
  <c r="C18" i="1"/>
  <c r="H3" i="1"/>
  <c r="H2" i="1"/>
  <c r="K7" i="1" l="1"/>
  <c r="K8" i="1" s="1"/>
  <c r="H7" i="1"/>
  <c r="H8" i="1" s="1"/>
</calcChain>
</file>

<file path=xl/sharedStrings.xml><?xml version="1.0" encoding="utf-8"?>
<sst xmlns="http://schemas.openxmlformats.org/spreadsheetml/2006/main" count="36" uniqueCount="30">
  <si>
    <t>All parameters are the same</t>
  </si>
  <si>
    <t>All parameters are different</t>
  </si>
  <si>
    <t>b0</t>
  </si>
  <si>
    <t>b1</t>
  </si>
  <si>
    <t>k</t>
  </si>
  <si>
    <t>db0</t>
  </si>
  <si>
    <t>Xmin</t>
  </si>
  <si>
    <t>b0+Xmin</t>
  </si>
  <si>
    <t>b0+db0</t>
  </si>
  <si>
    <t>b0+b1</t>
  </si>
  <si>
    <t>b0+k</t>
  </si>
  <si>
    <t>b1+Xmin</t>
  </si>
  <si>
    <t>b1+db0</t>
  </si>
  <si>
    <t>b1+k</t>
  </si>
  <si>
    <t xml:space="preserve"> </t>
  </si>
  <si>
    <t>k+Xmin</t>
  </si>
  <si>
    <t>db0+Xmin</t>
  </si>
  <si>
    <t>db0+k</t>
  </si>
  <si>
    <t>#  of different parameters</t>
  </si>
  <si>
    <t>Parameters that are different for different alleles</t>
  </si>
  <si>
    <t>AICc Setpoint data</t>
  </si>
  <si>
    <t>AICc Peak data</t>
  </si>
  <si>
    <t>RSS</t>
  </si>
  <si>
    <t>N  of points</t>
  </si>
  <si>
    <t>N of parmas</t>
  </si>
  <si>
    <t>AIC</t>
  </si>
  <si>
    <t>AICC</t>
  </si>
  <si>
    <t>AICc -all diff SP</t>
  </si>
  <si>
    <t>AICc -all diff Peak</t>
  </si>
  <si>
    <t>Prism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</si>
</sst>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2" fillId="2" borderId="0" xfId="0" applyFont="1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2" fillId="5" borderId="0" xfId="0" applyFont="1" applyFill="1"/>
    <xf numFmtId="0" fontId="3" fillId="3" borderId="0" xfId="0" applyFont="1" applyFill="1"/>
    <xf numFmtId="0" fontId="2" fillId="3" borderId="0" xfId="0" applyFont="1" applyFill="1"/>
    <xf numFmtId="0" fontId="0" fillId="6" borderId="0" xfId="0" applyFill="1"/>
    <xf numFmtId="0" fontId="0" fillId="7" borderId="0" xfId="0" applyFill="1"/>
    <xf numFmtId="0" fontId="3" fillId="7" borderId="0" xfId="0" applyFont="1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2" fillId="2" borderId="0" xfId="0" applyNumberFormat="1" applyFont="1" applyFill="1"/>
    <xf numFmtId="2" fontId="2" fillId="3" borderId="0" xfId="0" applyNumberFormat="1" applyFont="1" applyFill="1"/>
    <xf numFmtId="2" fontId="0" fillId="6" borderId="0" xfId="0" applyNumberFormat="1" applyFill="1"/>
    <xf numFmtId="2" fontId="0" fillId="7" borderId="0" xfId="0" applyNumberFormat="1" applyFill="1"/>
    <xf numFmtId="2" fontId="2" fillId="0" borderId="0" xfId="0" applyNumberFormat="1" applyFont="1"/>
    <xf numFmtId="2" fontId="3" fillId="2" borderId="0" xfId="0" applyNumberFormat="1" applyFont="1" applyFill="1"/>
    <xf numFmtId="2" fontId="3" fillId="3" borderId="0" xfId="0" applyNumberFormat="1" applyFont="1" applyFill="1"/>
    <xf numFmtId="2" fontId="0" fillId="3" borderId="0" xfId="0" applyNumberFormat="1" applyFill="1"/>
    <xf numFmtId="2" fontId="3" fillId="7" borderId="0" xfId="0" applyNumberFormat="1" applyFont="1" applyFill="1"/>
    <xf numFmtId="2" fontId="2" fillId="5" borderId="0" xfId="0" applyNumberFormat="1" applyFont="1" applyFill="1"/>
    <xf numFmtId="2" fontId="3" fillId="4" borderId="0" xfId="0" applyNumberFormat="1" applyFont="1" applyFill="1"/>
    <xf numFmtId="2" fontId="0" fillId="2" borderId="0" xfId="0" applyNumberFormat="1" applyFill="1"/>
    <xf numFmtId="2" fontId="0" fillId="0" borderId="0" xfId="0" applyNumberFormat="1"/>
    <xf numFmtId="2" fontId="0" fillId="5" borderId="0" xfId="0" applyNumberFormat="1" applyFill="1"/>
    <xf numFmtId="2" fontId="0" fillId="4" borderId="0" xfId="0" applyNumberFormat="1" applyFill="1"/>
    <xf numFmtId="0" fontId="0" fillId="4" borderId="0" xfId="0" applyFill="1" applyAlignment="1">
      <alignment wrapText="1"/>
    </xf>
    <xf numFmtId="0" fontId="2" fillId="4" borderId="0" xfId="0" applyFont="1" applyFill="1"/>
    <xf numFmtId="0" fontId="0" fillId="4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8231-BA6C-43B5-917C-4D8F7049BA95}">
  <dimension ref="A1:K18"/>
  <sheetViews>
    <sheetView tabSelected="1" zoomScale="120" zoomScaleNormal="120" workbookViewId="0">
      <selection activeCell="M8" sqref="M8"/>
    </sheetView>
  </sheetViews>
  <sheetFormatPr defaultRowHeight="15" x14ac:dyDescent="0.25"/>
  <cols>
    <col min="2" max="2" width="28.140625" customWidth="1"/>
    <col min="3" max="3" width="20.28515625" customWidth="1"/>
    <col min="4" max="4" width="14.42578125" customWidth="1"/>
  </cols>
  <sheetData>
    <row r="1" spans="1:11" s="15" customFormat="1" ht="60" x14ac:dyDescent="0.25">
      <c r="A1" s="16" t="s">
        <v>18</v>
      </c>
      <c r="B1" s="16" t="s">
        <v>19</v>
      </c>
      <c r="C1" s="16" t="s">
        <v>20</v>
      </c>
      <c r="D1" s="16" t="s">
        <v>21</v>
      </c>
      <c r="G1" s="34" t="s">
        <v>27</v>
      </c>
      <c r="H1" s="34"/>
      <c r="I1" s="32"/>
      <c r="J1" s="34" t="s">
        <v>28</v>
      </c>
      <c r="K1" s="34"/>
    </row>
    <row r="2" spans="1:11" x14ac:dyDescent="0.25">
      <c r="A2">
        <v>1</v>
      </c>
      <c r="B2" s="2" t="s">
        <v>2</v>
      </c>
      <c r="C2" s="17">
        <v>-6.7160000000000002</v>
      </c>
      <c r="D2" s="28">
        <v>-91.46</v>
      </c>
      <c r="E2" s="5"/>
      <c r="G2" s="6" t="s">
        <v>22</v>
      </c>
      <c r="H2" s="33">
        <f>36.0043+119.018</f>
        <v>155.0223</v>
      </c>
      <c r="I2" s="6"/>
      <c r="J2" s="6" t="s">
        <v>22</v>
      </c>
      <c r="K2" s="33">
        <f>24.5+89.59</f>
        <v>114.09</v>
      </c>
    </row>
    <row r="3" spans="1:11" x14ac:dyDescent="0.25">
      <c r="A3">
        <v>1</v>
      </c>
      <c r="B3" s="4" t="s">
        <v>3</v>
      </c>
      <c r="C3" s="18">
        <v>1.486</v>
      </c>
      <c r="D3" s="24">
        <v>-92.68</v>
      </c>
      <c r="E3" s="11"/>
      <c r="G3" s="6" t="s">
        <v>23</v>
      </c>
      <c r="H3" s="6">
        <f>50+131</f>
        <v>181</v>
      </c>
      <c r="I3" s="6"/>
      <c r="J3" s="6" t="s">
        <v>23</v>
      </c>
      <c r="K3" s="6">
        <f>52+146</f>
        <v>198</v>
      </c>
    </row>
    <row r="4" spans="1:11" x14ac:dyDescent="0.25">
      <c r="A4">
        <v>1</v>
      </c>
      <c r="B4" s="12" t="s">
        <v>4</v>
      </c>
      <c r="C4" s="19">
        <v>1.6830000000000001</v>
      </c>
      <c r="D4" s="19">
        <v>-91.21</v>
      </c>
      <c r="E4" s="12"/>
      <c r="G4" s="6" t="s">
        <v>24</v>
      </c>
      <c r="H4" s="6">
        <v>10</v>
      </c>
      <c r="I4" s="6"/>
      <c r="J4" s="6" t="s">
        <v>24</v>
      </c>
      <c r="K4" s="6">
        <v>10</v>
      </c>
    </row>
    <row r="5" spans="1:11" x14ac:dyDescent="0.25">
      <c r="A5">
        <v>1</v>
      </c>
      <c r="B5" s="13" t="s">
        <v>5</v>
      </c>
      <c r="C5" s="20">
        <v>2.9780000000000002</v>
      </c>
      <c r="D5" s="20">
        <v>-91.21</v>
      </c>
      <c r="E5" s="13"/>
      <c r="G5" s="6"/>
      <c r="H5" s="6"/>
      <c r="I5" s="6"/>
      <c r="J5" s="6"/>
      <c r="K5" s="6"/>
    </row>
    <row r="6" spans="1:11" x14ac:dyDescent="0.25">
      <c r="A6">
        <v>1</v>
      </c>
      <c r="B6" t="s">
        <v>6</v>
      </c>
      <c r="C6" s="21">
        <v>6.46</v>
      </c>
      <c r="D6" s="29">
        <v>-91.25</v>
      </c>
      <c r="E6" s="1"/>
      <c r="G6" s="6" t="s">
        <v>29</v>
      </c>
      <c r="H6" s="6"/>
      <c r="I6" s="6"/>
      <c r="J6" s="6" t="s">
        <v>29</v>
      </c>
      <c r="K6" s="6"/>
    </row>
    <row r="7" spans="1:11" x14ac:dyDescent="0.25">
      <c r="A7">
        <v>2</v>
      </c>
      <c r="B7" s="2" t="s">
        <v>7</v>
      </c>
      <c r="C7" s="22">
        <v>-4.9480000000000004</v>
      </c>
      <c r="D7" s="28">
        <v>-89.56</v>
      </c>
      <c r="E7" s="3"/>
      <c r="G7" s="6" t="s">
        <v>25</v>
      </c>
      <c r="H7" s="6">
        <f>H3*LN(H2/H3)+2*(H4+1)</f>
        <v>-6.0419777246362969</v>
      </c>
      <c r="I7" s="6"/>
      <c r="J7" s="6" t="s">
        <v>25</v>
      </c>
      <c r="K7" s="6">
        <f>K3*LN(K2/K3)+2*(K4+1)</f>
        <v>-87.153325177078941</v>
      </c>
    </row>
    <row r="8" spans="1:11" x14ac:dyDescent="0.25">
      <c r="A8">
        <v>2</v>
      </c>
      <c r="B8" s="2" t="s">
        <v>8</v>
      </c>
      <c r="C8" s="22">
        <v>-4.5759999999999996</v>
      </c>
      <c r="D8" s="28">
        <v>-89.33</v>
      </c>
      <c r="E8" s="3"/>
      <c r="G8" s="6" t="s">
        <v>26</v>
      </c>
      <c r="H8" s="6">
        <f>(2*(H4+1)*((H4+1)+1))/(H3-(H4+1)-1)+H7</f>
        <v>-4.479847547121504</v>
      </c>
      <c r="I8" s="6"/>
      <c r="J8" s="6" t="s">
        <v>26</v>
      </c>
      <c r="K8" s="6">
        <f>(2*(K4+1)*((K4+1)+1))/(K3-(K4+1)-1)+K7</f>
        <v>-85.733970338369261</v>
      </c>
    </row>
    <row r="9" spans="1:11" x14ac:dyDescent="0.25">
      <c r="A9">
        <v>2</v>
      </c>
      <c r="B9" s="2" t="s">
        <v>9</v>
      </c>
      <c r="C9" s="22">
        <v>-4.5810000000000004</v>
      </c>
      <c r="D9" s="28">
        <v>-90.64</v>
      </c>
      <c r="E9" s="3"/>
    </row>
    <row r="10" spans="1:11" x14ac:dyDescent="0.25">
      <c r="A10">
        <v>2</v>
      </c>
      <c r="B10" s="2" t="s">
        <v>10</v>
      </c>
      <c r="C10" s="22">
        <v>-4.8769999999999998</v>
      </c>
      <c r="D10" s="28">
        <v>-89.32</v>
      </c>
      <c r="E10" s="3"/>
    </row>
    <row r="11" spans="1:11" x14ac:dyDescent="0.25">
      <c r="A11">
        <v>2</v>
      </c>
      <c r="B11" s="4" t="s">
        <v>11</v>
      </c>
      <c r="C11" s="23">
        <v>5.1379999999999999</v>
      </c>
      <c r="D11" s="24">
        <v>-91.11</v>
      </c>
      <c r="E11" s="10"/>
      <c r="J11" t="s">
        <v>14</v>
      </c>
    </row>
    <row r="12" spans="1:11" x14ac:dyDescent="0.25">
      <c r="A12">
        <v>2</v>
      </c>
      <c r="B12" s="4" t="s">
        <v>12</v>
      </c>
      <c r="C12" s="23">
        <v>1.994</v>
      </c>
      <c r="D12" s="24">
        <v>-90.56</v>
      </c>
      <c r="E12" s="10"/>
    </row>
    <row r="13" spans="1:11" x14ac:dyDescent="0.25">
      <c r="A13">
        <v>2</v>
      </c>
      <c r="B13" s="4" t="s">
        <v>13</v>
      </c>
      <c r="C13" s="24">
        <v>2.0030000000000001</v>
      </c>
      <c r="D13" s="24">
        <v>-90.67</v>
      </c>
      <c r="E13" s="4"/>
    </row>
    <row r="14" spans="1:11" x14ac:dyDescent="0.25">
      <c r="A14">
        <v>2</v>
      </c>
      <c r="B14" s="13" t="s">
        <v>16</v>
      </c>
      <c r="C14" s="25">
        <v>5.056</v>
      </c>
      <c r="D14" s="20">
        <v>-89.26</v>
      </c>
      <c r="E14" s="14"/>
    </row>
    <row r="15" spans="1:11" x14ac:dyDescent="0.25">
      <c r="A15">
        <v>2</v>
      </c>
      <c r="B15" s="13" t="s">
        <v>17</v>
      </c>
      <c r="C15" s="25">
        <v>3.7919999999999998</v>
      </c>
      <c r="D15" s="20">
        <v>-89.04</v>
      </c>
      <c r="E15" s="14"/>
    </row>
    <row r="16" spans="1:11" x14ac:dyDescent="0.25">
      <c r="A16">
        <v>2</v>
      </c>
      <c r="B16" s="12" t="s">
        <v>15</v>
      </c>
      <c r="C16" s="19">
        <v>0.1138</v>
      </c>
      <c r="D16" s="19">
        <v>-90.17</v>
      </c>
      <c r="E16" s="12"/>
    </row>
    <row r="17" spans="1:5" ht="15.75" customHeight="1" x14ac:dyDescent="0.25">
      <c r="A17">
        <v>0</v>
      </c>
      <c r="B17" s="8" t="s">
        <v>0</v>
      </c>
      <c r="C17" s="26">
        <v>5.9269999999999996</v>
      </c>
      <c r="D17" s="30">
        <v>-93.34</v>
      </c>
      <c r="E17" s="9"/>
    </row>
    <row r="18" spans="1:5" x14ac:dyDescent="0.25">
      <c r="A18">
        <v>5</v>
      </c>
      <c r="B18" s="6" t="s">
        <v>1</v>
      </c>
      <c r="C18" s="27">
        <f>H8</f>
        <v>-4.479847547121504</v>
      </c>
      <c r="D18" s="31">
        <f>K8</f>
        <v>-85.733970338369261</v>
      </c>
      <c r="E18" s="7"/>
    </row>
  </sheetData>
  <sortState xmlns:xlrd2="http://schemas.microsoft.com/office/spreadsheetml/2017/richdata2" ref="B2:C6">
    <sortCondition ref="C2:C6"/>
  </sortState>
  <mergeCells count="2">
    <mergeCell ref="G1:H1"/>
    <mergeCell ref="J1:K1"/>
  </mergeCell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Mykola Pinkevych</dc:creator>
  <cp:lastModifiedBy>Mykola</cp:lastModifiedBy>
  <dcterms:created xsi:type="dcterms:W3CDTF">2023-05-16T00:49:32Z</dcterms:created>
  <dcterms:modified xsi:type="dcterms:W3CDTF">2023-08-07T05:25:19Z</dcterms:modified>
</cp:coreProperties>
</file>