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2211982/github/xbb_vaccine/raw-data/"/>
    </mc:Choice>
  </mc:AlternateContent>
  <xr:revisionPtr revIDLastSave="0" documentId="13_ncr:1_{7EEC9415-D96E-1C4A-9B9B-5F32B334F9BB}" xr6:coauthVersionLast="47" xr6:coauthVersionMax="47" xr10:uidLastSave="{00000000-0000-0000-0000-000000000000}"/>
  <bookViews>
    <workbookView xWindow="6400" yWindow="500" windowWidth="37720" windowHeight="23000" activeTab="1" xr2:uid="{208E67C1-17BD-2E4E-9A61-BDCE22C35F50}"/>
  </bookViews>
  <sheets>
    <sheet name="Sheet1" sheetId="3" r:id="rId1"/>
    <sheet name="2023" sheetId="1" r:id="rId2"/>
  </sheets>
  <definedNames>
    <definedName name="_xlnm._FilterDatabase" localSheetId="1" hidden="1">'2023'!$A$1:$AQ$739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2" i="1"/>
  <c r="B729" i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AA723" i="1"/>
  <c r="AA722" i="1"/>
  <c r="AA721" i="1"/>
  <c r="AA720" i="1"/>
  <c r="AA719" i="1"/>
  <c r="AA51" i="1"/>
  <c r="O721" i="1"/>
  <c r="O720" i="1"/>
  <c r="O719" i="1"/>
  <c r="O718" i="1"/>
  <c r="O717" i="1"/>
  <c r="P717" i="1" s="1"/>
  <c r="O716" i="1"/>
  <c r="P716" i="1" s="1"/>
  <c r="O294" i="1"/>
  <c r="O284" i="1"/>
  <c r="O274" i="1"/>
  <c r="O273" i="1"/>
  <c r="O269" i="1"/>
  <c r="O268" i="1"/>
  <c r="O264" i="1"/>
  <c r="O263" i="1"/>
  <c r="O259" i="1"/>
  <c r="O258" i="1"/>
  <c r="O254" i="1"/>
  <c r="O253" i="1"/>
  <c r="O249" i="1"/>
  <c r="O248" i="1"/>
  <c r="O244" i="1"/>
  <c r="O243" i="1"/>
  <c r="O227" i="1"/>
  <c r="O226" i="1"/>
  <c r="O223" i="1"/>
  <c r="O222" i="1"/>
  <c r="O219" i="1"/>
  <c r="O216" i="1"/>
  <c r="O213" i="1"/>
  <c r="O207" i="1"/>
  <c r="O201" i="1"/>
  <c r="O195" i="1"/>
  <c r="O189" i="1"/>
  <c r="O183" i="1"/>
  <c r="O177" i="1"/>
  <c r="O176" i="1"/>
  <c r="O171" i="1"/>
  <c r="O163" i="1"/>
  <c r="O155" i="1"/>
  <c r="O147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F2" i="1"/>
  <c r="AA2" i="1" s="1"/>
  <c r="O688" i="1"/>
  <c r="O687" i="1"/>
  <c r="O686" i="1"/>
  <c r="O685" i="1"/>
  <c r="O684" i="1"/>
  <c r="O61" i="1"/>
  <c r="O55" i="1"/>
  <c r="O50" i="1"/>
  <c r="O46" i="1"/>
  <c r="O543" i="1"/>
  <c r="O542" i="1"/>
  <c r="O541" i="1"/>
  <c r="O540" i="1"/>
  <c r="O538" i="1"/>
  <c r="O537" i="1"/>
  <c r="O536" i="1"/>
  <c r="O535" i="1"/>
  <c r="O533" i="1"/>
  <c r="O532" i="1"/>
  <c r="O531" i="1"/>
  <c r="O530" i="1"/>
  <c r="O528" i="1"/>
  <c r="O527" i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O493" i="1"/>
  <c r="O494" i="1"/>
  <c r="O486" i="1"/>
  <c r="P486" i="1" s="1"/>
  <c r="O14" i="1"/>
  <c r="W14" i="1"/>
  <c r="O15" i="1"/>
  <c r="W15" i="1"/>
  <c r="O16" i="1"/>
  <c r="W16" i="1"/>
  <c r="O17" i="1"/>
  <c r="W17" i="1"/>
  <c r="O18" i="1"/>
  <c r="W18" i="1"/>
  <c r="O19" i="1"/>
  <c r="W19" i="1"/>
  <c r="O20" i="1"/>
  <c r="W20" i="1"/>
  <c r="O21" i="1"/>
  <c r="W21" i="1"/>
  <c r="O22" i="1"/>
  <c r="W22" i="1"/>
  <c r="O23" i="1"/>
  <c r="W23" i="1"/>
  <c r="O24" i="1"/>
  <c r="W24" i="1"/>
  <c r="O25" i="1"/>
  <c r="W25" i="1"/>
  <c r="O26" i="1"/>
  <c r="W26" i="1"/>
  <c r="O27" i="1"/>
  <c r="W27" i="1"/>
  <c r="O28" i="1"/>
  <c r="W28" i="1"/>
  <c r="O29" i="1"/>
  <c r="W29" i="1"/>
  <c r="O30" i="1"/>
  <c r="W30" i="1"/>
  <c r="O31" i="1"/>
  <c r="W31" i="1"/>
  <c r="O32" i="1"/>
  <c r="W32" i="1"/>
  <c r="O33" i="1"/>
  <c r="Q33" i="1"/>
  <c r="Q34" i="1" s="1"/>
  <c r="W33" i="1"/>
  <c r="O34" i="1"/>
  <c r="W34" i="1"/>
  <c r="O35" i="1"/>
  <c r="W35" i="1"/>
  <c r="O36" i="1"/>
  <c r="Q36" i="1"/>
  <c r="Q37" i="1" s="1"/>
  <c r="W36" i="1"/>
  <c r="O37" i="1"/>
  <c r="W37" i="1"/>
  <c r="O38" i="1"/>
  <c r="W38" i="1"/>
  <c r="O39" i="1"/>
  <c r="Q39" i="1"/>
  <c r="Q40" i="1" s="1"/>
  <c r="W39" i="1"/>
  <c r="O40" i="1"/>
  <c r="W40" i="1"/>
  <c r="O41" i="1"/>
  <c r="W41" i="1"/>
  <c r="O42" i="1"/>
  <c r="Q42" i="1"/>
  <c r="Q43" i="1" s="1"/>
  <c r="W42" i="1"/>
  <c r="O43" i="1"/>
  <c r="W43" i="1"/>
  <c r="O44" i="1"/>
  <c r="W44" i="1"/>
  <c r="O45" i="1"/>
  <c r="W46" i="1"/>
  <c r="O47" i="1"/>
  <c r="W47" i="1"/>
  <c r="O48" i="1"/>
  <c r="W48" i="1"/>
  <c r="O49" i="1"/>
  <c r="W50" i="1"/>
  <c r="O51" i="1"/>
  <c r="W51" i="1"/>
  <c r="O52" i="1"/>
  <c r="O53" i="1"/>
  <c r="O54" i="1"/>
  <c r="O56" i="1"/>
  <c r="O58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01" i="1"/>
  <c r="W400" i="1"/>
  <c r="W399" i="1"/>
  <c r="W398" i="1"/>
  <c r="W397" i="1"/>
  <c r="W396" i="1"/>
  <c r="W395" i="1"/>
  <c r="W394" i="1"/>
  <c r="W393" i="1"/>
  <c r="W392" i="1"/>
  <c r="W383" i="1"/>
  <c r="W382" i="1"/>
  <c r="W381" i="1"/>
  <c r="W380" i="1"/>
  <c r="W379" i="1"/>
  <c r="W378" i="1"/>
  <c r="W372" i="1"/>
  <c r="W371" i="1"/>
  <c r="W370" i="1"/>
  <c r="W369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89" i="1"/>
  <c r="W288" i="1"/>
  <c r="W287" i="1"/>
  <c r="W286" i="1"/>
  <c r="W285" i="1"/>
  <c r="W278" i="1"/>
  <c r="W277" i="1"/>
  <c r="W276" i="1"/>
  <c r="W275" i="1"/>
  <c r="W239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O62" i="1"/>
  <c r="O60" i="1"/>
  <c r="O59" i="1"/>
  <c r="W13" i="1"/>
  <c r="W12" i="1"/>
  <c r="W11" i="1"/>
  <c r="O11" i="1"/>
  <c r="W10" i="1"/>
  <c r="O10" i="1"/>
  <c r="W9" i="1"/>
  <c r="W8" i="1"/>
  <c r="W7" i="1"/>
  <c r="O7" i="1"/>
  <c r="W6" i="1"/>
  <c r="O6" i="1"/>
  <c r="W5" i="1"/>
  <c r="W4" i="1"/>
  <c r="W3" i="1"/>
  <c r="O3" i="1"/>
  <c r="W2" i="1"/>
  <c r="O2" i="1"/>
</calcChain>
</file>

<file path=xl/sharedStrings.xml><?xml version="1.0" encoding="utf-8"?>
<sst xmlns="http://schemas.openxmlformats.org/spreadsheetml/2006/main" count="7615" uniqueCount="285">
  <si>
    <t>LOD</t>
  </si>
  <si>
    <t>N</t>
  </si>
  <si>
    <t>UpperLOD</t>
  </si>
  <si>
    <t>prior_doses</t>
  </si>
  <si>
    <t>prior_status</t>
  </si>
  <si>
    <t>day</t>
  </si>
  <si>
    <t>data_from</t>
  </si>
  <si>
    <t xml:space="preserve">Slide 14 </t>
  </si>
  <si>
    <t xml:space="preserve">Slide 9 </t>
  </si>
  <si>
    <t>subgroup</t>
  </si>
  <si>
    <t>BA.5</t>
  </si>
  <si>
    <t>XBB.1.5</t>
  </si>
  <si>
    <t>BA.5_XBB.1.5</t>
  </si>
  <si>
    <t>XBB.1.16</t>
  </si>
  <si>
    <t>Ancestral</t>
  </si>
  <si>
    <t>Omicron BA.4/5</t>
  </si>
  <si>
    <t>Omicron XBB.1.5</t>
  </si>
  <si>
    <t>Omicron XBB.1.16</t>
  </si>
  <si>
    <t>Ancestral (D614G)</t>
  </si>
  <si>
    <t>XBB.2.3.2</t>
  </si>
  <si>
    <t>Moderna BA.5</t>
  </si>
  <si>
    <t>Moderna XBB.1.5</t>
  </si>
  <si>
    <t>Moderna BA.5_XBB.1.5</t>
  </si>
  <si>
    <t>Pfizer BA.5</t>
  </si>
  <si>
    <t>Pfizer Ancestral</t>
  </si>
  <si>
    <t>XBB</t>
  </si>
  <si>
    <t>Ancestral_BA.5</t>
  </si>
  <si>
    <t>bivalent_ancestral</t>
  </si>
  <si>
    <t>monovalent</t>
  </si>
  <si>
    <t>bivalent_variant</t>
  </si>
  <si>
    <t>immunogen_details</t>
  </si>
  <si>
    <t>immunogen_group</t>
  </si>
  <si>
    <t>valency</t>
  </si>
  <si>
    <t>variant_details</t>
  </si>
  <si>
    <t>variant_group</t>
  </si>
  <si>
    <t>ModernaFDA2023</t>
  </si>
  <si>
    <t>PfizerFDA2023</t>
  </si>
  <si>
    <t>fold_rise</t>
  </si>
  <si>
    <t>post_neut</t>
  </si>
  <si>
    <t>pre_neut</t>
  </si>
  <si>
    <t>vaccine_name</t>
  </si>
  <si>
    <t>group</t>
  </si>
  <si>
    <t>paper</t>
  </si>
  <si>
    <t>row id</t>
  </si>
  <si>
    <t>uninfected</t>
  </si>
  <si>
    <t>infected</t>
  </si>
  <si>
    <t>mixed</t>
  </si>
  <si>
    <t>propn_prior_infected</t>
  </si>
  <si>
    <t>included in ChalkiasMedrxiv2022</t>
  </si>
  <si>
    <t>row_version</t>
  </si>
  <si>
    <t>notes</t>
  </si>
  <si>
    <t>ChalkiasNEJM</t>
  </si>
  <si>
    <t>mRNA-1273</t>
  </si>
  <si>
    <t>mRNA-1273.214</t>
  </si>
  <si>
    <t>Ancestral_BA.1</t>
  </si>
  <si>
    <t>BA.1</t>
  </si>
  <si>
    <t>D614G</t>
  </si>
  <si>
    <t>TanLancetID</t>
  </si>
  <si>
    <t>JnJ</t>
  </si>
  <si>
    <t>Pfizer</t>
  </si>
  <si>
    <t>mRNA</t>
  </si>
  <si>
    <t>Moderna BA.1 bivalent</t>
  </si>
  <si>
    <t>KawasujiMicroSpect</t>
  </si>
  <si>
    <t>Moderna Ancestral</t>
  </si>
  <si>
    <t>pooled sera</t>
  </si>
  <si>
    <t>BA.2</t>
  </si>
  <si>
    <t>Pfizer BA.1</t>
  </si>
  <si>
    <t>DavisGardinerNEJM</t>
  </si>
  <si>
    <t>WA1/2020</t>
  </si>
  <si>
    <t>BA.2.75.2</t>
  </si>
  <si>
    <t>BQ.1.1</t>
  </si>
  <si>
    <t>don’t use mixed when inf / uninf is available</t>
  </si>
  <si>
    <t>variant</t>
  </si>
  <si>
    <t>use_in_analysis</t>
  </si>
  <si>
    <t>BrancheCID</t>
  </si>
  <si>
    <t>Monogram</t>
  </si>
  <si>
    <t>Pfizer BA.1 bivalent</t>
  </si>
  <si>
    <t>Ancestral_BA1</t>
  </si>
  <si>
    <t>Fig 1A</t>
  </si>
  <si>
    <t>BA.4/5</t>
  </si>
  <si>
    <t>B.1.351</t>
  </si>
  <si>
    <t>Beta</t>
  </si>
  <si>
    <t>early VOC</t>
  </si>
  <si>
    <t>B.1.617.2</t>
  </si>
  <si>
    <t>Delta</t>
  </si>
  <si>
    <t>Pfizer BA.4/5 bivalent</t>
  </si>
  <si>
    <t>Ancestral_BA5</t>
  </si>
  <si>
    <t>Fig 1B</t>
  </si>
  <si>
    <t>Duke</t>
  </si>
  <si>
    <t>Fig 1C</t>
  </si>
  <si>
    <t>BQ</t>
  </si>
  <si>
    <t>Not in selected range of variants</t>
  </si>
  <si>
    <t>XBB.1</t>
  </si>
  <si>
    <t>Fig 1D</t>
  </si>
  <si>
    <t>CarrLancetID</t>
  </si>
  <si>
    <t>all</t>
  </si>
  <si>
    <t>mRNA BA.1 bivalent</t>
  </si>
  <si>
    <t>LasradoBiorxiv</t>
  </si>
  <si>
    <t>All</t>
  </si>
  <si>
    <t>Moderna and Pfizer bivalent</t>
  </si>
  <si>
    <t>bivalent</t>
  </si>
  <si>
    <t>Figure 1B</t>
  </si>
  <si>
    <t>ZouNEJM</t>
  </si>
  <si>
    <t>USA-WA1/2020</t>
  </si>
  <si>
    <t>BA.4.6</t>
  </si>
  <si>
    <t>Pfizer ancestral</t>
  </si>
  <si>
    <t>ChalkiasMedrxiv</t>
  </si>
  <si>
    <t>Figure S6, Table S10</t>
  </si>
  <si>
    <t>Figure 3</t>
  </si>
  <si>
    <t>RosslerNatComm</t>
  </si>
  <si>
    <t>bivalent BA.1</t>
  </si>
  <si>
    <t>XBB.1.5.1</t>
  </si>
  <si>
    <t>bivalent BA.5</t>
  </si>
  <si>
    <t>Wu-G614</t>
  </si>
  <si>
    <t>Fig4A</t>
  </si>
  <si>
    <t>Fig 4B</t>
  </si>
  <si>
    <t>subset</t>
  </si>
  <si>
    <t>Moderna Prototype</t>
  </si>
  <si>
    <t>Figure 2</t>
  </si>
  <si>
    <t>BA.2.12.1</t>
  </si>
  <si>
    <t>BA.2.75</t>
  </si>
  <si>
    <t>BF.7</t>
  </si>
  <si>
    <t>BF</t>
  </si>
  <si>
    <t>Figure 1</t>
  </si>
  <si>
    <t>Moderna BA.1 monovalent</t>
  </si>
  <si>
    <t>BA1</t>
  </si>
  <si>
    <t>Pfizer BA.1 monovalent</t>
  </si>
  <si>
    <t>Pfizer Beta bivalent</t>
  </si>
  <si>
    <t>Ancestral_Beta</t>
  </si>
  <si>
    <t>Pfizer Beta monovalent</t>
  </si>
  <si>
    <t>Sanofi Ancestral</t>
  </si>
  <si>
    <t>Sanofi Beta bivalent</t>
  </si>
  <si>
    <t>Sanofi Beta monovalent</t>
  </si>
  <si>
    <t>GSKAncestral</t>
  </si>
  <si>
    <t>GSKB.1.351</t>
  </si>
  <si>
    <t>Omicron BA.1</t>
  </si>
  <si>
    <t>Beta_BA1</t>
  </si>
  <si>
    <t>Delta_BA1</t>
  </si>
  <si>
    <t>Omicron BA.4/5</t>
  </si>
  <si>
    <t>Pfizer Monovalent(30)</t>
  </si>
  <si>
    <t>Pfizer Monovalent(60)</t>
  </si>
  <si>
    <t>Pfizer Bivalent(30)</t>
  </si>
  <si>
    <t>Pfizer Bivalent(60)</t>
  </si>
  <si>
    <t>mRNA-1273 (100)</t>
  </si>
  <si>
    <t>mRNA-1273.211 (50)</t>
  </si>
  <si>
    <t>mRNA-1273.211 (100)</t>
  </si>
  <si>
    <t>mRNA-1273.213 (100)</t>
  </si>
  <si>
    <t>Beta_Delta</t>
  </si>
  <si>
    <t>BNT162b2 or mRNA-1273</t>
  </si>
  <si>
    <t>Omicron BA.2</t>
  </si>
  <si>
    <t>Omicron BA.4.6</t>
  </si>
  <si>
    <t>Omicron BA.2.75</t>
  </si>
  <si>
    <t>Omicron BA.2.75.2</t>
  </si>
  <si>
    <t>mRNA Ancestral + Omicron BA.5</t>
  </si>
  <si>
    <t>Pfizer Ancestral + Omicron BA.5</t>
  </si>
  <si>
    <t>Moderna Ancestral + Omicron BA.5</t>
  </si>
  <si>
    <t>OmicronBF.7</t>
  </si>
  <si>
    <t>OmicronBQ.1.1</t>
  </si>
  <si>
    <t>OmicronXBB.1</t>
  </si>
  <si>
    <t>LaunayNEJM</t>
  </si>
  <si>
    <t>ModernaPressRelease</t>
  </si>
  <si>
    <t>PajonNEJM</t>
  </si>
  <si>
    <t>PfizerBNT162b2</t>
  </si>
  <si>
    <t>ModernaPrototype (mRNA-1273)</t>
  </si>
  <si>
    <t>ModernaBeta + Omicron BA.1</t>
  </si>
  <si>
    <t>ModernaDelta + Omicron BA.1</t>
  </si>
  <si>
    <t>ModernaOmicron BA.1 Vaccine</t>
  </si>
  <si>
    <t>ModernaOmicron BA.1 + Prototype</t>
  </si>
  <si>
    <t>ModernamRNA-1273.211(50)</t>
  </si>
  <si>
    <t>ModernamRNA-1273</t>
  </si>
  <si>
    <t>ModernamRNA-1273.211(100)</t>
  </si>
  <si>
    <t>ModernamRNA-1273.214(50)</t>
  </si>
  <si>
    <t>Updated version as DavidGardinerNEJM</t>
  </si>
  <si>
    <t>Now published as Chalkias NEJM</t>
  </si>
  <si>
    <t>Chalkias MedRxiv REPLACED</t>
  </si>
  <si>
    <t>Davis_GardinerbioRxiv REPLACED</t>
  </si>
  <si>
    <t>Do not use press releases</t>
  </si>
  <si>
    <t>KurhadeNatMed</t>
  </si>
  <si>
    <t>WangNEJM</t>
  </si>
  <si>
    <t>Data is the same as in BrancheNatMed</t>
  </si>
  <si>
    <t>Row Labels</t>
  </si>
  <si>
    <t>(blank)</t>
  </si>
  <si>
    <t>Grand Total</t>
  </si>
  <si>
    <t>ChalkiasNatMed2022</t>
  </si>
  <si>
    <t>PfizerFDA2022</t>
  </si>
  <si>
    <t>ChalkiasMedrxivXBB.1.5</t>
  </si>
  <si>
    <t>Omicron BQ.1.1</t>
  </si>
  <si>
    <t>EG.5.1</t>
  </si>
  <si>
    <t>FL.1.5.1</t>
  </si>
  <si>
    <t>BA.2.86</t>
  </si>
  <si>
    <t>Table S6</t>
  </si>
  <si>
    <t>Table S7</t>
  </si>
  <si>
    <t>ChalkiasNatMed2023</t>
  </si>
  <si>
    <t>Moderna BA.4/5 bivalent</t>
  </si>
  <si>
    <t>Table S11</t>
  </si>
  <si>
    <t>Moderna ancestral</t>
  </si>
  <si>
    <t>AddetiaNature</t>
  </si>
  <si>
    <t>BrancheNatMed</t>
  </si>
  <si>
    <t>Figure 3/Table S12</t>
  </si>
  <si>
    <t>Count of paper</t>
  </si>
  <si>
    <t>BrancheMedRxivUNUSED</t>
  </si>
  <si>
    <t>Omicron BA.5</t>
  </si>
  <si>
    <t>HoffmannLancetID</t>
  </si>
  <si>
    <t>B.1</t>
  </si>
  <si>
    <t>&lt;2mo</t>
  </si>
  <si>
    <t>GravensteinMedrxiv</t>
  </si>
  <si>
    <t>Figure B</t>
  </si>
  <si>
    <t>HeJClinMed</t>
  </si>
  <si>
    <t>inactivated</t>
  </si>
  <si>
    <t>AncestralV-01</t>
  </si>
  <si>
    <t>AncestralICV</t>
  </si>
  <si>
    <t>WangCell</t>
  </si>
  <si>
    <t>Moderna Beta+BA.1 bivalent</t>
  </si>
  <si>
    <t>Moderna Delta+BA.1 bivalent</t>
  </si>
  <si>
    <t>Table S8</t>
  </si>
  <si>
    <t>Pfizer Beta+BA.1 bivalent</t>
  </si>
  <si>
    <t>Table S9</t>
  </si>
  <si>
    <t>Table S10</t>
  </si>
  <si>
    <t>other non BA Omicron</t>
  </si>
  <si>
    <t>other BA Omicron</t>
  </si>
  <si>
    <t>Column Labels</t>
  </si>
  <si>
    <t>prior_doses_group</t>
  </si>
  <si>
    <t>Figure S1</t>
  </si>
  <si>
    <t>Do not use data split by vaccine type</t>
  </si>
  <si>
    <t>Collier+MillerNEJM</t>
  </si>
  <si>
    <t>Do not include groups with only one prior exposure</t>
  </si>
  <si>
    <t>Don’t use uninf when there isn't a matched inf</t>
  </si>
  <si>
    <t>Don't use mixed when inf / uninf available</t>
  </si>
  <si>
    <t>BA.5 bivalent data from this is in ChalkiasNatmed2023</t>
  </si>
  <si>
    <t>Pfizer (30)</t>
  </si>
  <si>
    <t>Slide CC-9</t>
  </si>
  <si>
    <t>Slide CC-8</t>
  </si>
  <si>
    <t>Don’t use fold change data only</t>
  </si>
  <si>
    <t>Slide CC-12</t>
  </si>
  <si>
    <t>Slide CC-15</t>
  </si>
  <si>
    <t>Slide CC-16</t>
  </si>
  <si>
    <t>Pfizer (60)</t>
  </si>
  <si>
    <t>Slide CC-19</t>
  </si>
  <si>
    <t>18-55</t>
  </si>
  <si>
    <t>all30</t>
  </si>
  <si>
    <t>all60</t>
  </si>
  <si>
    <t>subset60</t>
  </si>
  <si>
    <t>subset30</t>
  </si>
  <si>
    <t>(Multiple Items)</t>
  </si>
  <si>
    <t>Table 2</t>
  </si>
  <si>
    <t>recombinant fusion protein</t>
  </si>
  <si>
    <t>doses check</t>
  </si>
  <si>
    <t>6 to 57</t>
  </si>
  <si>
    <t>16 to 42</t>
  </si>
  <si>
    <t>7 to 28</t>
  </si>
  <si>
    <t>Figure 1D</t>
  </si>
  <si>
    <t>Figure 1C</t>
  </si>
  <si>
    <t>Fig4B</t>
  </si>
  <si>
    <t>Figure A</t>
  </si>
  <si>
    <t>Slide CC-5</t>
  </si>
  <si>
    <t>XBF.3</t>
  </si>
  <si>
    <t>XBF</t>
  </si>
  <si>
    <t>HCWs</t>
  </si>
  <si>
    <t>14-28</t>
  </si>
  <si>
    <t>Extended Data Fig. 6</t>
  </si>
  <si>
    <t>Unclear how many prior doses these subjects had been given, or when their sample was taken</t>
  </si>
  <si>
    <t>Figure 3B</t>
  </si>
  <si>
    <t>Figure 3B, S2</t>
  </si>
  <si>
    <t>Figure S2</t>
  </si>
  <si>
    <t>prior infection status unclear</t>
  </si>
  <si>
    <t>time of sampling taken from earlier rossler paper - https://www.nature.com/articles/s41467-022-35312-3</t>
  </si>
  <si>
    <t>Wu4</t>
  </si>
  <si>
    <t>Wu/BA.5</t>
  </si>
  <si>
    <t>Wu/BA.1 biv</t>
  </si>
  <si>
    <t>pre-om/BA.5</t>
  </si>
  <si>
    <t>omBT/BA.5</t>
  </si>
  <si>
    <t>Wu3</t>
  </si>
  <si>
    <t>preOm/Wu3</t>
  </si>
  <si>
    <t>unsure</t>
  </si>
  <si>
    <t>WangJID</t>
  </si>
  <si>
    <t>mRNA Ancestral</t>
  </si>
  <si>
    <t>mRNA BA.5</t>
  </si>
  <si>
    <t>Figure 1B and Table S4</t>
  </si>
  <si>
    <t>JiangBiorxiv</t>
  </si>
  <si>
    <t>Count of row id</t>
  </si>
  <si>
    <t>Count of pre_neut</t>
  </si>
  <si>
    <t>Count of post_neut</t>
  </si>
  <si>
    <t>paper2</t>
  </si>
  <si>
    <t>Miller</t>
  </si>
  <si>
    <t>Collier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</si>
</sst>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 (Body)"/>
    </font>
    <font>
      <sz val="12"/>
      <name val="Calibri"/>
      <family val="2"/>
      <scheme val="minor"/>
    </font>
    <font>
      <sz val="11"/>
      <color theme="1"/>
      <name val="Lucida Grande"/>
      <family val="2"/>
    </font>
    <font>
      <sz val="12"/>
      <color theme="1"/>
      <name val="Source Sans Pro"/>
      <family val="2"/>
    </font>
    <font>
      <sz val="10"/>
      <color theme="1"/>
      <name val="Arial"/>
      <family val="2"/>
    </font>
    <font>
      <i/>
      <sz val="11"/>
      <color theme="1"/>
      <name val="Lucida Grande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0" xfId="0" applyFont="1" applyFill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6" fillId="2" borderId="0" xfId="0" applyFont="1" applyFill="1"/>
    <xf numFmtId="0" fontId="0" fillId="5" borderId="0" xfId="0" applyFill="1"/>
    <xf numFmtId="3" fontId="0" fillId="0" borderId="0" xfId="0" applyNumberFormat="1"/>
    <xf numFmtId="0" fontId="3" fillId="0" borderId="0" xfId="0" applyFont="1"/>
    <xf numFmtId="0" fontId="0" fillId="4" borderId="0" xfId="0" applyFill="1"/>
    <xf numFmtId="0" fontId="7" fillId="2" borderId="0" xfId="0" applyFont="1" applyFill="1"/>
    <xf numFmtId="0" fontId="0" fillId="0" borderId="0" xfId="0" applyAlignment="1">
      <alignment horizontal="right"/>
    </xf>
    <xf numFmtId="0" fontId="8" fillId="0" borderId="0" xfId="0" applyFont="1"/>
    <xf numFmtId="0" fontId="8" fillId="2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h Cromer" refreshedDate="45268.377845023148" createdVersion="8" refreshedVersion="8" minRefreshableVersion="3" recordCount="739" xr:uid="{31429119-A268-1D43-A13A-7BA04988DAC8}">
  <cacheSource type="worksheet">
    <worksheetSource ref="A1:Z1048576" sheet="2023"/>
  </cacheSource>
  <cacheFields count="25">
    <cacheField name="row_version" numFmtId="0">
      <sharedItems containsString="0" containsBlank="1" containsNumber="1" containsInteger="1" minValue="1" maxValue="9"/>
    </cacheField>
    <cacheField name="row id" numFmtId="0">
      <sharedItems containsString="0" containsBlank="1" containsNumber="1" containsInteger="1" minValue="1" maxValue="5012"/>
    </cacheField>
    <cacheField name="paper" numFmtId="0">
      <sharedItems containsBlank="1" count="40">
        <s v="ModernaFDA2023"/>
        <s v="PfizerFDA2023"/>
        <s v="ChalkiasNEJM"/>
        <s v="TanLancetID"/>
        <s v="KawasujiMicroSpect"/>
        <s v="DavisGardinerNEJM"/>
        <s v="ChalkiasMedrxivXBB.1.5"/>
        <s v="BrancheCID"/>
        <s v="CarrLancetID"/>
        <s v="LasradoBiorxiv"/>
        <s v="ZouNEJM"/>
        <s v="ChalkiasMedrxiv"/>
        <s v="ChalkiasNatMed2023"/>
        <s v="RosslerNatComm"/>
        <s v="AddetiaNature"/>
        <s v="BrancheNatMed"/>
        <s v="LaunayNEJM"/>
        <s v="BrancheMedRxivUNUSED"/>
        <s v="ChalkiasNatMed2022"/>
        <s v="Chalkias MedRxiv REPLACED"/>
        <s v="ModernaPressRelease"/>
        <s v="PfizerFDA2022"/>
        <s v="PajonNEJM"/>
        <s v="WangNEJM"/>
        <s v="Collier+MillerNEJM"/>
        <s v="KurhadeNatMed"/>
        <s v="Davis_GardinerbioRxiv REPLACED"/>
        <s v="HoffmannLancetID"/>
        <s v="GravensteinMedrxiv"/>
        <s v="HeJClinMed"/>
        <s v="JiangBiorxiv"/>
        <s v="WangCell"/>
        <s v="WangJID"/>
        <m/>
        <s v="ChoiNatMed" u="1"/>
        <s v="UrschelMedrxiv" u="1"/>
        <s v="JiangMedrxiv" u="1"/>
        <s v="BrancheMedRxiv" u="1"/>
        <s v="CollierbioRxiv" u="1"/>
        <s v="MillerNEJM" u="1"/>
      </sharedItems>
    </cacheField>
    <cacheField name="group" numFmtId="0">
      <sharedItems containsBlank="1" containsMixedTypes="1" containsNumber="1" containsInteger="1" minValue="1" maxValue="4"/>
    </cacheField>
    <cacheField name="prior_doses_group" numFmtId="0">
      <sharedItems containsString="0" containsBlank="1" containsNumber="1" containsInteger="1" minValue="1" maxValue="4"/>
    </cacheField>
    <cacheField name="prior_doses" numFmtId="0">
      <sharedItems containsString="0" containsBlank="1" containsNumber="1" minValue="1" maxValue="4"/>
    </cacheField>
    <cacheField name="prior_status" numFmtId="0">
      <sharedItems containsBlank="1" containsMixedTypes="1" containsNumber="1" containsInteger="1" minValue="1" maxValue="1" count="5">
        <s v="uninfected"/>
        <s v="infected"/>
        <s v="mixed"/>
        <m/>
        <n v="1" u="1"/>
      </sharedItems>
    </cacheField>
    <cacheField name="propn_prior_infected" numFmtId="0">
      <sharedItems containsString="0" containsBlank="1" containsNumber="1" minValue="0" maxValue="1"/>
    </cacheField>
    <cacheField name="vaccine_name" numFmtId="0">
      <sharedItems containsBlank="1"/>
    </cacheField>
    <cacheField name="immunogen_details" numFmtId="0">
      <sharedItems containsBlank="1" count="17">
        <s v="Ancestral_BA.5"/>
        <s v="Ancestral"/>
        <s v="Ancestral_BA.1"/>
        <s v="XBB.1.5"/>
        <s v="BA.5_XBB.1.5"/>
        <s v="Ancestral_BA1"/>
        <s v="Ancestral_BA5"/>
        <s v="bivalent"/>
        <s v="Beta"/>
        <s v="Beta_BA1"/>
        <s v="Delta_BA1"/>
        <s v="BA1"/>
        <s v="Ancestral_Beta"/>
        <s v="Beta_Delta"/>
        <s v="AncestralV-01"/>
        <s v="AncestralICV"/>
        <m/>
      </sharedItems>
    </cacheField>
    <cacheField name="immunogen_group" numFmtId="0">
      <sharedItems containsBlank="1"/>
    </cacheField>
    <cacheField name="valency" numFmtId="0">
      <sharedItems containsBlank="1"/>
    </cacheField>
    <cacheField name="variant_details" numFmtId="0">
      <sharedItems containsBlank="1"/>
    </cacheField>
    <cacheField name="variant" numFmtId="0">
      <sharedItems containsBlank="1"/>
    </cacheField>
    <cacheField name="variant_group" numFmtId="0">
      <sharedItems containsBlank="1"/>
    </cacheField>
    <cacheField name="N" numFmtId="0">
      <sharedItems containsString="0" containsBlank="1" containsNumber="1" containsInteger="1" minValue="5" maxValue="578"/>
    </cacheField>
    <cacheField name="day" numFmtId="0">
      <sharedItems containsBlank="1" containsMixedTypes="1" containsNumber="1" minValue="14" maxValue="69"/>
    </cacheField>
    <cacheField name="pre_neut" numFmtId="0">
      <sharedItems containsString="0" containsBlank="1" containsNumber="1" minValue="6" maxValue="20596" count="416">
        <n v="123"/>
        <n v="834"/>
        <n v="16"/>
        <n v="74"/>
        <n v="93"/>
        <n v="135"/>
        <n v="18"/>
        <n v="33"/>
        <n v="106"/>
        <n v="124"/>
        <n v="19"/>
        <n v="28"/>
        <n v="209"/>
        <n v="173"/>
        <n v="140"/>
        <n v="116"/>
        <n v="609"/>
        <n v="720"/>
        <n v="1945"/>
        <n v="1603"/>
        <n v="1521"/>
        <n v="1267"/>
        <n v="3638"/>
        <n v="3704"/>
        <n v="512"/>
        <n v="432"/>
        <n v="332"/>
        <n v="298"/>
        <n v="1558"/>
        <n v="1615"/>
        <n v="4241"/>
        <n v="524"/>
        <n v="431"/>
        <n v="3118"/>
        <n v="237"/>
        <n v="398"/>
        <n v="3665"/>
        <n v="223"/>
        <n v="581"/>
        <n v="6578"/>
        <n v="601"/>
        <n v="555"/>
        <n v="320"/>
        <m/>
        <n v="20"/>
        <n v="155"/>
        <n v="159"/>
        <n v="221"/>
        <n v="194"/>
        <n v="82"/>
        <n v="65"/>
        <n v="211"/>
        <n v="204"/>
        <n v="134"/>
        <n v="72"/>
        <n v="274"/>
        <n v="257"/>
        <n v="1541"/>
        <n v="1878"/>
        <n v="2780"/>
        <n v="2421"/>
        <n v="144"/>
        <n v="128"/>
        <n v="85"/>
        <n v="109"/>
        <n v="100"/>
        <n v="190"/>
        <n v="163"/>
        <n v="348"/>
        <n v="313"/>
        <n v="691"/>
        <n v="844"/>
        <n v="2180"/>
        <n v="1772"/>
        <n v="2272"/>
        <n v="2353"/>
        <n v="405"/>
        <n v="391"/>
        <n v="3128"/>
        <n v="2644"/>
        <n v="8703"/>
        <n v="1328"/>
        <n v="118"/>
        <n v="162"/>
        <n v="6748"/>
        <n v="1018"/>
        <n v="97"/>
        <n v="88"/>
        <n v="11224"/>
        <n v="1731"/>
        <n v="142"/>
        <n v="132"/>
        <n v="296"/>
        <n v="248"/>
        <n v="7350"/>
        <n v="1080"/>
        <n v="754"/>
        <n v="2767"/>
        <n v="3277"/>
        <n v="2806"/>
        <n v="304"/>
        <n v="126"/>
        <n v="760"/>
        <n v="1101"/>
        <n v="7735"/>
        <n v="994"/>
        <n v="722"/>
        <n v="2853"/>
        <n v="3605"/>
        <n v="2452"/>
        <n v="122"/>
        <n v="637"/>
        <n v="2275"/>
        <n v="1089"/>
        <n v="654"/>
        <n v="154"/>
        <n v="39"/>
        <n v="1842"/>
        <n v="1213"/>
        <n v="610"/>
        <n v="148"/>
        <n v="52"/>
        <n v="2560"/>
        <n v="1926.3352"/>
        <n v="702.99537999999995"/>
        <n v="892.15300000000002"/>
        <n v="834.41141000000005"/>
        <n v="176.22911999999999"/>
        <n v="160.68197000000001"/>
        <n v="141.02609000000001"/>
        <n v="436.91629"/>
        <n v="333.72883000000002"/>
        <n v="86.654612"/>
        <n v="161.30201"/>
        <n v="52.497281000000001"/>
        <n v="40"/>
        <n v="48.718798999999997"/>
        <n v="43.804023000000001"/>
        <n v="823.24908000000005"/>
        <n v="1024"/>
        <n v="1077.9495999999999"/>
        <n v="225.16126"/>
        <n v="185.72665000000001"/>
        <n v="159.21305000000001"/>
        <n v="5015"/>
        <n v="104"/>
        <n v="59"/>
        <n v="46"/>
        <n v="226"/>
        <n v="24"/>
        <n v="14"/>
        <n v="11"/>
        <n v="12"/>
        <n v="30"/>
        <n v="36"/>
        <n v="17"/>
        <n v="13"/>
        <n v="1377"/>
        <n v="207"/>
        <n v="282"/>
        <n v="62"/>
        <n v="27"/>
        <n v="2516"/>
        <n v="283"/>
        <n v="60"/>
        <n v="55"/>
        <n v="572"/>
        <n v="66"/>
        <n v="81"/>
        <n v="29"/>
        <n v="874"/>
        <n v="101"/>
        <n v="48"/>
        <n v="31"/>
        <n v="121.1"/>
        <n v="39.200000000000003"/>
        <n v="14.4"/>
        <n v="1067.5999999999999"/>
        <n v="147.80000000000001"/>
        <n v="75.099999999999994"/>
        <n v="122.8"/>
        <n v="31.7"/>
        <n v="18.100000000000001"/>
        <n v="15.7"/>
        <n v="833.7"/>
        <n v="124.7"/>
        <n v="55.4"/>
        <n v="74.099999999999994"/>
        <n v="136"/>
        <n v="1515"/>
        <n v="797"/>
        <n v="617"/>
        <n v="710"/>
        <n v="3650"/>
        <n v="2841"/>
        <n v="205"/>
        <n v="284"/>
        <n v="1941"/>
        <n v="1620"/>
        <n v="428"/>
        <n v="86"/>
        <n v="75"/>
        <n v="1014"/>
        <n v="114"/>
        <n v="180"/>
        <n v="86.6"/>
        <n v="84"/>
        <n v="96"/>
        <n v="38.6"/>
        <n v="33.200000000000003"/>
        <n v="45.9"/>
        <n v="41.5"/>
        <n v="22.5"/>
        <n v="17.399999999999999"/>
        <n v="19.100000000000001"/>
        <n v="2313"/>
        <n v="1138"/>
        <n v="550"/>
        <n v="170"/>
        <n v="2854"/>
        <n v="1313"/>
        <n v="678"/>
        <n v="195"/>
        <n v="2773"/>
        <n v="1379"/>
        <n v="659"/>
        <n v="208"/>
        <n v="2876"/>
        <n v="1409"/>
        <n v="590"/>
        <n v="210"/>
        <n v="2598"/>
        <n v="1292"/>
        <n v="651"/>
        <n v="230"/>
        <n v="13117"/>
        <n v="6586"/>
        <n v="4626"/>
        <n v="1573"/>
        <n v="10923"/>
        <n v="4819"/>
        <n v="4327"/>
        <n v="1348"/>
        <n v="12116"/>
        <n v="6290"/>
        <n v="3393"/>
        <n v="1117"/>
        <n v="10645"/>
        <n v="5421"/>
        <n v="4416"/>
        <n v="1860"/>
        <n v="10902"/>
        <n v="5370"/>
        <n v="4165"/>
        <n v="1763"/>
        <n v="103"/>
        <n v="150.19999999999999"/>
        <n v="25.6"/>
        <n v="37.5"/>
        <n v="21.1"/>
        <n v="20.9"/>
        <n v="54.2"/>
        <n v="50.7"/>
        <n v="99.9"/>
        <n v="23.9"/>
        <n v="1266.7"/>
        <n v="298.10000000000002"/>
        <n v="1614.6"/>
        <n v="1558.4"/>
        <n v="115.6"/>
        <n v="719.5"/>
        <n v="73.900000000000006"/>
        <n v="70.5"/>
        <n v="77.2"/>
        <n v="81.599999999999994"/>
        <n v="221.7"/>
        <n v="226.3"/>
        <n v="369.7"/>
        <n v="172.8"/>
        <n v="208.6"/>
        <n v="255.5"/>
        <n v="91"/>
        <n v="21"/>
        <n v="15"/>
        <n v="4188"/>
        <n v="277"/>
        <n v="212"/>
        <n v="3186"/>
        <n v="235"/>
        <n v="336"/>
        <n v="5197"/>
        <n v="307"/>
        <n v="345"/>
        <n v="184"/>
        <n v="3633"/>
        <n v="214"/>
        <n v="167"/>
        <n v="117"/>
        <n v="49"/>
        <n v="131"/>
        <n v="45"/>
        <n v="484"/>
        <n v="34"/>
        <n v="168"/>
        <n v="6"/>
        <n v="9"/>
        <n v="8"/>
        <n v="2228"/>
        <n v="164"/>
        <n v="94"/>
        <n v="519"/>
        <n v="1095"/>
        <n v="2872"/>
        <n v="199"/>
        <n v="105"/>
        <n v="694"/>
        <n v="1354"/>
        <n v="2812"/>
        <n v="213"/>
        <n v="108"/>
        <n v="670"/>
        <n v="1403"/>
        <n v="206"/>
        <n v="583"/>
        <n v="1382"/>
        <n v="2586"/>
        <n v="225"/>
        <n v="640"/>
        <n v="1289"/>
        <n v="990"/>
        <n v="4262"/>
        <n v="791"/>
        <n v="10999"/>
        <n v="1032"/>
        <n v="813"/>
        <n v="3013"/>
        <n v="5831"/>
        <n v="1031"/>
        <n v="1111"/>
        <n v="2195"/>
        <n v="137"/>
        <n v="452"/>
        <n v="995"/>
        <n v="2246"/>
        <n v="67"/>
        <n v="502"/>
        <n v="966"/>
        <n v="2533"/>
        <n v="489"/>
        <n v="1090"/>
        <n v="2231"/>
        <n v="77"/>
        <n v="1015"/>
        <n v="3088"/>
        <n v="174"/>
        <n v="71"/>
        <n v="653"/>
        <n v="1400"/>
        <n v="2572"/>
        <n v="454"/>
        <n v="1041"/>
        <n v="20596"/>
        <n v="3428"/>
        <n v="1276"/>
        <n v="7981"/>
        <n v="10635"/>
        <n v="9650"/>
        <n v="1599"/>
        <n v="755"/>
        <n v="4310"/>
        <n v="5412"/>
        <n v="9839"/>
        <n v="1372"/>
        <n v="833"/>
        <n v="3284"/>
        <n v="4713"/>
        <n v="9262"/>
        <n v="1178"/>
        <n v="3308"/>
        <n v="5554"/>
        <n v="10732"/>
        <n v="2183"/>
        <n v="5119"/>
        <n v="7062"/>
        <n v="15053"/>
        <n v="2295"/>
        <n v="838"/>
        <n v="5585"/>
        <n v="7463"/>
        <n v="2438"/>
        <n v="69"/>
        <n v="1236"/>
        <n v="1587"/>
        <n v="107"/>
        <n v="73"/>
        <n v="355"/>
        <n v="756"/>
        <n v="2839"/>
        <n v="171"/>
        <n v="751"/>
        <n v="1436"/>
        <n v="13696"/>
        <n v="2086"/>
        <n v="1410"/>
        <n v="5912"/>
        <n v="7160"/>
        <n v="11815"/>
        <n v="1439"/>
        <n v="885"/>
        <n v="3595"/>
        <n v="6648"/>
        <n v="15252"/>
        <n v="1243"/>
        <n v="1033"/>
        <n v="4988"/>
        <n v="6034"/>
      </sharedItems>
    </cacheField>
    <cacheField name="post_neut" numFmtId="0">
      <sharedItems containsString="0" containsBlank="1" containsNumber="1" minValue="9" maxValue="57011"/>
    </cacheField>
    <cacheField name="LOD" numFmtId="0">
      <sharedItems containsString="0" containsBlank="1" containsNumber="1" minValue="1" maxValue="100"/>
    </cacheField>
    <cacheField name="UpperLOD" numFmtId="0">
      <sharedItems containsString="0" containsBlank="1" containsNumber="1" containsInteger="1" minValue="2560" maxValue="45118"/>
    </cacheField>
    <cacheField name="fold_rise" numFmtId="0">
      <sharedItems containsString="0" containsBlank="1" containsNumber="1" minValue="1" maxValue="141"/>
    </cacheField>
    <cacheField name="data_from" numFmtId="0">
      <sharedItems containsBlank="1"/>
    </cacheField>
    <cacheField name="use_in_analysis" numFmtId="0">
      <sharedItems containsBlank="1" count="3">
        <b v="0"/>
        <b v="1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n v="9"/>
    <n v="1"/>
    <x v="0"/>
    <n v="1"/>
    <n v="3"/>
    <n v="3"/>
    <x v="0"/>
    <n v="0"/>
    <s v="Moderna BA.5"/>
    <x v="0"/>
    <s v="BA.5"/>
    <s v="bivalent_ancestral"/>
    <s v="Omicron BA.4/5"/>
    <s v="BA.5"/>
    <s v="BA.5"/>
    <n v="40"/>
    <n v="29"/>
    <x v="0"/>
    <n v="3355"/>
    <n v="1"/>
    <m/>
    <n v="27.276422764227643"/>
    <s v="Slide 14 "/>
    <x v="0"/>
    <s v="included in ChalkiasMedrxiv2022"/>
  </r>
  <r>
    <n v="9"/>
    <n v="2"/>
    <x v="0"/>
    <n v="1"/>
    <n v="3"/>
    <n v="3"/>
    <x v="1"/>
    <n v="1"/>
    <s v="Moderna BA.5"/>
    <x v="0"/>
    <s v="BA.5"/>
    <s v="bivalent_ancestral"/>
    <s v="Omicron BA.4/5"/>
    <s v="BA.5"/>
    <s v="BA.5"/>
    <n v="20"/>
    <n v="29"/>
    <x v="1"/>
    <n v="8872"/>
    <n v="1"/>
    <m/>
    <n v="10.6378896882494"/>
    <s v="Slide 14 "/>
    <x v="0"/>
    <s v="included in ChalkiasMedrxiv2022"/>
  </r>
  <r>
    <n v="9"/>
    <n v="3"/>
    <x v="0"/>
    <n v="1"/>
    <n v="3"/>
    <n v="3"/>
    <x v="0"/>
    <n v="0"/>
    <s v="Moderna BA.5"/>
    <x v="0"/>
    <s v="BA.5"/>
    <s v="bivalent_ancestral"/>
    <s v="Omicron XBB.1.5"/>
    <s v="XBB.1.5"/>
    <s v="XBB"/>
    <n v="40"/>
    <n v="29"/>
    <x v="2"/>
    <n v="298"/>
    <n v="1"/>
    <m/>
    <n v="18.625"/>
    <s v="Slide 14 "/>
    <x v="0"/>
    <s v="included in ChalkiasMedrxiv2022"/>
  </r>
  <r>
    <n v="9"/>
    <n v="4"/>
    <x v="0"/>
    <n v="1"/>
    <n v="3"/>
    <n v="3"/>
    <x v="1"/>
    <n v="1"/>
    <s v="Moderna BA.5"/>
    <x v="0"/>
    <s v="BA.5"/>
    <s v="bivalent_ancestral"/>
    <s v="Omicron XBB.1.5"/>
    <s v="XBB.1.5"/>
    <s v="XBB"/>
    <n v="20"/>
    <n v="29"/>
    <x v="3"/>
    <n v="556"/>
    <n v="1"/>
    <m/>
    <n v="7.5135135135135132"/>
    <s v="Slide 14 "/>
    <x v="0"/>
    <s v="included in ChalkiasMedrxiv2022"/>
  </r>
  <r>
    <n v="9"/>
    <n v="21"/>
    <x v="1"/>
    <n v="1"/>
    <n v="3"/>
    <n v="3"/>
    <x v="2"/>
    <m/>
    <s v="Pfizer BA.5"/>
    <x v="0"/>
    <s v="BA.5"/>
    <s v="bivalent_ancestral"/>
    <s v="Omicron BA.4/5"/>
    <s v="BA.5"/>
    <s v="BA.5"/>
    <n v="36"/>
    <n v="30.4"/>
    <x v="4"/>
    <n v="1076"/>
    <n v="10"/>
    <m/>
    <n v="11.56989247311828"/>
    <s v="Slide 9 "/>
    <x v="1"/>
    <m/>
  </r>
  <r>
    <n v="9"/>
    <n v="22"/>
    <x v="1"/>
    <n v="1"/>
    <n v="3"/>
    <n v="3"/>
    <x v="2"/>
    <m/>
    <s v="Pfizer Ancestral"/>
    <x v="1"/>
    <s v="Ancestral"/>
    <s v="monovalent"/>
    <s v="Omicron BA.4/5"/>
    <s v="BA.5"/>
    <s v="BA.5"/>
    <n v="40"/>
    <n v="30.4"/>
    <x v="5"/>
    <n v="309"/>
    <n v="10"/>
    <m/>
    <n v="2.2888888888888888"/>
    <s v="Slide 9 "/>
    <x v="1"/>
    <m/>
  </r>
  <r>
    <n v="9"/>
    <n v="23"/>
    <x v="1"/>
    <n v="1"/>
    <n v="3"/>
    <n v="3"/>
    <x v="2"/>
    <m/>
    <s v="Pfizer BA.5"/>
    <x v="0"/>
    <s v="BA.5"/>
    <s v="bivalent_ancestral"/>
    <s v="Omicron XBB.1.5"/>
    <s v="XBB.1.5"/>
    <s v="XBB"/>
    <n v="36"/>
    <n v="30.4"/>
    <x v="6"/>
    <n v="111"/>
    <n v="10"/>
    <m/>
    <n v="6.166666666666667"/>
    <s v="Slide 9 "/>
    <x v="1"/>
    <m/>
  </r>
  <r>
    <n v="9"/>
    <n v="24"/>
    <x v="1"/>
    <n v="1"/>
    <n v="3"/>
    <n v="3"/>
    <x v="2"/>
    <m/>
    <s v="Pfizer Ancestral"/>
    <x v="1"/>
    <s v="Ancestral"/>
    <s v="monovalent"/>
    <s v="Omicron XBB.1.5"/>
    <s v="XBB.1.5"/>
    <s v="XBB"/>
    <n v="40"/>
    <n v="30.4"/>
    <x v="7"/>
    <n v="48"/>
    <n v="10"/>
    <m/>
    <n v="1.4545454545454546"/>
    <s v="Slide 9 "/>
    <x v="1"/>
    <m/>
  </r>
  <r>
    <n v="9"/>
    <n v="25"/>
    <x v="1"/>
    <n v="2"/>
    <n v="3"/>
    <n v="3"/>
    <x v="2"/>
    <m/>
    <s v="Pfizer BA.5"/>
    <x v="0"/>
    <s v="BA.5"/>
    <s v="bivalent_ancestral"/>
    <s v="Omicron BA.4/5"/>
    <s v="BA.5"/>
    <s v="BA.5"/>
    <n v="36"/>
    <n v="30.4"/>
    <x v="8"/>
    <n v="1197"/>
    <n v="10"/>
    <m/>
    <n v="11.29245283018868"/>
    <s v="Slide 9 "/>
    <x v="1"/>
    <m/>
  </r>
  <r>
    <n v="9"/>
    <n v="26"/>
    <x v="1"/>
    <n v="2"/>
    <n v="3"/>
    <n v="3"/>
    <x v="2"/>
    <m/>
    <s v="Pfizer Ancestral"/>
    <x v="1"/>
    <s v="Ancestral"/>
    <s v="monovalent"/>
    <s v="Omicron BA.4/5"/>
    <s v="BA.5"/>
    <s v="BA.5"/>
    <n v="37"/>
    <n v="30.4"/>
    <x v="9"/>
    <n v="278"/>
    <n v="10"/>
    <m/>
    <n v="2.2419354838709675"/>
    <s v="Slide 9 "/>
    <x v="1"/>
    <m/>
  </r>
  <r>
    <n v="9"/>
    <n v="27"/>
    <x v="1"/>
    <n v="2"/>
    <n v="3"/>
    <n v="3"/>
    <x v="2"/>
    <m/>
    <s v="Pfizer BA.5"/>
    <x v="0"/>
    <s v="BA.5"/>
    <s v="bivalent_ancestral"/>
    <s v="Omicron XBB.1.16"/>
    <s v="XBB.1.16"/>
    <s v="XBB"/>
    <n v="36"/>
    <n v="30.4"/>
    <x v="10"/>
    <n v="93"/>
    <n v="10"/>
    <m/>
    <n v="4.8947368421052628"/>
    <s v="Slide 9 "/>
    <x v="1"/>
    <m/>
  </r>
  <r>
    <n v="9"/>
    <n v="28"/>
    <x v="1"/>
    <n v="2"/>
    <n v="3"/>
    <n v="3"/>
    <x v="2"/>
    <m/>
    <s v="Pfizer Ancestral"/>
    <x v="1"/>
    <s v="Ancestral"/>
    <s v="monovalent"/>
    <s v="Omicron XBB.1.16"/>
    <s v="XBB.1.16"/>
    <s v="XBB"/>
    <n v="37"/>
    <n v="30.4"/>
    <x v="11"/>
    <n v="42"/>
    <n v="10"/>
    <m/>
    <n v="1.5"/>
    <s v="Slide 9 "/>
    <x v="1"/>
    <m/>
  </r>
  <r>
    <n v="9"/>
    <n v="38"/>
    <x v="2"/>
    <n v="1"/>
    <n v="3"/>
    <n v="3"/>
    <x v="2"/>
    <m/>
    <s v="mRNA-1273"/>
    <x v="1"/>
    <s v="Ancestral"/>
    <s v="monovalent"/>
    <s v="BA.5"/>
    <s v="BA.5"/>
    <s v="BA.5"/>
    <n v="367"/>
    <n v="29"/>
    <x v="12"/>
    <n v="645"/>
    <n v="10"/>
    <m/>
    <n v="3.0861244019138754"/>
    <m/>
    <x v="0"/>
    <s v="don’t use mixed when inf / uninf is available"/>
  </r>
  <r>
    <n v="9"/>
    <n v="39"/>
    <x v="2"/>
    <n v="1"/>
    <n v="3"/>
    <n v="3"/>
    <x v="2"/>
    <m/>
    <s v="mRNA-1273.214"/>
    <x v="2"/>
    <s v="BA.1"/>
    <s v="bivalent_ancestral"/>
    <s v="BA.5"/>
    <s v="BA.5"/>
    <s v="BA.5"/>
    <n v="428"/>
    <n v="29"/>
    <x v="13"/>
    <n v="941"/>
    <n v="10"/>
    <m/>
    <n v="5.4393063583815024"/>
    <m/>
    <x v="0"/>
    <s v="don’t use mixed when inf / uninf is available"/>
  </r>
  <r>
    <n v="9"/>
    <n v="40"/>
    <x v="2"/>
    <n v="1"/>
    <n v="3"/>
    <n v="3"/>
    <x v="0"/>
    <n v="0"/>
    <s v="mRNA-1273"/>
    <x v="1"/>
    <s v="Ancestral"/>
    <s v="monovalent"/>
    <s v="BA.5"/>
    <s v="BA.5"/>
    <s v="BA.5"/>
    <n v="260"/>
    <n v="29"/>
    <x v="14"/>
    <n v="492"/>
    <n v="10"/>
    <m/>
    <n v="3.5142857142857142"/>
    <m/>
    <x v="1"/>
    <m/>
  </r>
  <r>
    <n v="9"/>
    <n v="41"/>
    <x v="2"/>
    <n v="1"/>
    <n v="3"/>
    <n v="3"/>
    <x v="0"/>
    <n v="0"/>
    <s v="mRNA-1273.214"/>
    <x v="2"/>
    <s v="BA.1"/>
    <s v="bivalent_ancestral"/>
    <s v="BA.5"/>
    <s v="BA.5"/>
    <s v="BA.5"/>
    <n v="334"/>
    <n v="29"/>
    <x v="15"/>
    <n v="727"/>
    <n v="10"/>
    <m/>
    <n v="6.2672413793103452"/>
    <m/>
    <x v="1"/>
    <m/>
  </r>
  <r>
    <n v="9"/>
    <n v="42"/>
    <x v="2"/>
    <n v="1"/>
    <n v="3"/>
    <n v="3"/>
    <x v="1"/>
    <n v="1"/>
    <s v="mRNA-1273"/>
    <x v="1"/>
    <s v="Ancestral"/>
    <s v="monovalent"/>
    <s v="BA.5"/>
    <s v="BA.5"/>
    <s v="BA.5"/>
    <n v="98"/>
    <n v="29"/>
    <x v="16"/>
    <n v="1271"/>
    <n v="10"/>
    <m/>
    <n v="2.0870279146141213"/>
    <m/>
    <x v="1"/>
    <m/>
  </r>
  <r>
    <n v="9"/>
    <n v="43"/>
    <x v="2"/>
    <n v="1"/>
    <n v="3"/>
    <n v="3"/>
    <x v="1"/>
    <n v="1"/>
    <s v="mRNA-1273.214"/>
    <x v="2"/>
    <s v="BA.1"/>
    <s v="bivalent_ancestral"/>
    <s v="BA.5"/>
    <s v="BA.5"/>
    <s v="BA.5"/>
    <n v="94"/>
    <n v="29"/>
    <x v="17"/>
    <n v="2337"/>
    <n v="10"/>
    <m/>
    <n v="3.2458333333333331"/>
    <m/>
    <x v="1"/>
    <m/>
  </r>
  <r>
    <n v="9"/>
    <n v="44"/>
    <x v="2"/>
    <n v="1"/>
    <n v="3"/>
    <n v="3"/>
    <x v="2"/>
    <m/>
    <s v="mRNA-1273"/>
    <x v="1"/>
    <s v="Ancestral"/>
    <s v="monovalent"/>
    <s v="D614G"/>
    <s v="Ancestral"/>
    <s v="Ancestral"/>
    <n v="367"/>
    <n v="29"/>
    <x v="18"/>
    <n v="6047"/>
    <n v="18.5"/>
    <m/>
    <n v="3.1089974293059126"/>
    <m/>
    <x v="0"/>
    <s v="don’t use mixed when inf / uninf is available"/>
  </r>
  <r>
    <n v="9"/>
    <n v="45"/>
    <x v="2"/>
    <n v="1"/>
    <n v="3"/>
    <n v="3"/>
    <x v="2"/>
    <m/>
    <s v="mRNA-1273.214"/>
    <x v="2"/>
    <s v="BA.1"/>
    <s v="bivalent_ancestral"/>
    <s v="D614G"/>
    <s v="Ancestral"/>
    <s v="Ancestral"/>
    <n v="428"/>
    <n v="29"/>
    <x v="19"/>
    <n v="6619"/>
    <n v="18.5"/>
    <m/>
    <n v="4.129132875857767"/>
    <m/>
    <x v="0"/>
    <s v="don’t use mixed when inf / uninf is available"/>
  </r>
  <r>
    <n v="9"/>
    <n v="46"/>
    <x v="2"/>
    <n v="1"/>
    <n v="3"/>
    <n v="3"/>
    <x v="0"/>
    <n v="0"/>
    <s v="mRNA-1273"/>
    <x v="1"/>
    <s v="Ancestral"/>
    <s v="monovalent"/>
    <s v="D614G"/>
    <s v="Ancestral"/>
    <s v="Ancestral"/>
    <n v="260"/>
    <n v="29"/>
    <x v="20"/>
    <n v="5649"/>
    <n v="18.5"/>
    <m/>
    <n v="3.7140039447731756"/>
    <m/>
    <x v="1"/>
    <m/>
  </r>
  <r>
    <n v="9"/>
    <n v="47"/>
    <x v="2"/>
    <n v="1"/>
    <n v="3"/>
    <n v="3"/>
    <x v="0"/>
    <n v="0"/>
    <s v="mRNA-1273.214"/>
    <x v="2"/>
    <s v="BA.1"/>
    <s v="bivalent_ancestral"/>
    <s v="D614G"/>
    <s v="Ancestral"/>
    <s v="Ancestral"/>
    <n v="334"/>
    <n v="29"/>
    <x v="21"/>
    <n v="5977"/>
    <n v="18.5"/>
    <m/>
    <n v="4.7174427782162587"/>
    <m/>
    <x v="1"/>
    <m/>
  </r>
  <r>
    <n v="9"/>
    <n v="48"/>
    <x v="2"/>
    <n v="1"/>
    <n v="3"/>
    <n v="3"/>
    <x v="1"/>
    <n v="1"/>
    <s v="mRNA-1273"/>
    <x v="1"/>
    <s v="Ancestral"/>
    <s v="monovalent"/>
    <s v="D614G"/>
    <s v="Ancestral"/>
    <s v="Ancestral"/>
    <n v="98"/>
    <n v="29"/>
    <x v="22"/>
    <n v="7004"/>
    <n v="18.5"/>
    <m/>
    <n v="1.9252336448598131"/>
    <m/>
    <x v="1"/>
    <m/>
  </r>
  <r>
    <n v="9"/>
    <n v="49"/>
    <x v="2"/>
    <n v="1"/>
    <n v="3"/>
    <n v="3"/>
    <x v="1"/>
    <n v="1"/>
    <s v="mRNA-1273.214"/>
    <x v="2"/>
    <s v="BA.1"/>
    <s v="bivalent_ancestral"/>
    <s v="D614G"/>
    <s v="Ancestral"/>
    <s v="Ancestral"/>
    <n v="94"/>
    <n v="29"/>
    <x v="23"/>
    <n v="9510"/>
    <n v="18.5"/>
    <m/>
    <n v="2.5674946004319654"/>
    <m/>
    <x v="1"/>
    <m/>
  </r>
  <r>
    <n v="9"/>
    <n v="50"/>
    <x v="2"/>
    <n v="1"/>
    <n v="3"/>
    <n v="3"/>
    <x v="2"/>
    <m/>
    <s v="mRNA-1273"/>
    <x v="1"/>
    <s v="Ancestral"/>
    <s v="monovalent"/>
    <s v="BA.1"/>
    <s v="BA.1"/>
    <s v="BA.1"/>
    <n v="367"/>
    <n v="29"/>
    <x v="24"/>
    <n v="1933"/>
    <n v="19.899999999999999"/>
    <m/>
    <n v="3.775390625"/>
    <m/>
    <x v="0"/>
    <s v="don’t use mixed when inf / uninf is available"/>
  </r>
  <r>
    <n v="9"/>
    <n v="51"/>
    <x v="2"/>
    <n v="1"/>
    <n v="3"/>
    <n v="3"/>
    <x v="2"/>
    <m/>
    <s v="mRNA-1273.214"/>
    <x v="2"/>
    <s v="BA.1"/>
    <s v="bivalent_ancestral"/>
    <s v="BA.1"/>
    <s v="BA.1"/>
    <s v="BA.1"/>
    <n v="428"/>
    <n v="29"/>
    <x v="25"/>
    <n v="3070"/>
    <n v="19.899999999999999"/>
    <m/>
    <n v="7.1064814814814818"/>
    <m/>
    <x v="0"/>
    <s v="don’t use mixed when inf / uninf is available"/>
  </r>
  <r>
    <n v="9"/>
    <n v="52"/>
    <x v="2"/>
    <n v="1"/>
    <n v="3"/>
    <n v="3"/>
    <x v="0"/>
    <n v="0"/>
    <s v="mRNA-1273"/>
    <x v="1"/>
    <s v="Ancestral"/>
    <s v="monovalent"/>
    <s v="BA.1"/>
    <s v="BA.1"/>
    <s v="BA.1"/>
    <n v="260"/>
    <n v="29"/>
    <x v="26"/>
    <n v="1473"/>
    <n v="19.899999999999999"/>
    <m/>
    <n v="4.4367469879518069"/>
    <m/>
    <x v="1"/>
    <m/>
  </r>
  <r>
    <n v="9"/>
    <n v="53"/>
    <x v="2"/>
    <n v="1"/>
    <n v="3"/>
    <n v="3"/>
    <x v="0"/>
    <n v="0"/>
    <s v="mRNA-1273.214"/>
    <x v="2"/>
    <s v="BA.1"/>
    <s v="bivalent_ancestral"/>
    <s v="BA.1"/>
    <s v="BA.1"/>
    <s v="BA.1"/>
    <n v="334"/>
    <n v="29"/>
    <x v="27"/>
    <n v="2372"/>
    <n v="19.899999999999999"/>
    <m/>
    <n v="7.9597315436241614"/>
    <m/>
    <x v="1"/>
    <m/>
  </r>
  <r>
    <n v="9"/>
    <n v="54"/>
    <x v="2"/>
    <n v="1"/>
    <n v="3"/>
    <n v="3"/>
    <x v="1"/>
    <n v="1"/>
    <s v="mRNA-1273"/>
    <x v="1"/>
    <s v="Ancestral"/>
    <s v="monovalent"/>
    <s v="BA.1"/>
    <s v="BA.1"/>
    <s v="BA.1"/>
    <n v="98"/>
    <n v="29"/>
    <x v="28"/>
    <n v="3886"/>
    <n v="19.899999999999999"/>
    <m/>
    <n v="2.4942233632862645"/>
    <m/>
    <x v="1"/>
    <m/>
  </r>
  <r>
    <n v="9"/>
    <n v="55"/>
    <x v="2"/>
    <n v="1"/>
    <n v="3"/>
    <n v="3"/>
    <x v="1"/>
    <n v="1"/>
    <s v="mRNA-1273.214"/>
    <x v="2"/>
    <s v="BA.1"/>
    <s v="bivalent_ancestral"/>
    <s v="BA.1"/>
    <s v="BA.1"/>
    <s v="BA.1"/>
    <n v="94"/>
    <n v="29"/>
    <x v="29"/>
    <n v="7676"/>
    <n v="19.899999999999999"/>
    <m/>
    <n v="4.7529411764705882"/>
    <m/>
    <x v="1"/>
    <m/>
  </r>
  <r>
    <n v="9"/>
    <n v="56"/>
    <x v="3"/>
    <s v="JnJ"/>
    <n v="1"/>
    <n v="1"/>
    <x v="2"/>
    <n v="0.21"/>
    <s v="Pfizer"/>
    <x v="1"/>
    <s v="Ancestral"/>
    <s v="monovalent"/>
    <s v="Ancestral"/>
    <s v="Ancestral"/>
    <s v="Ancestral"/>
    <n v="9"/>
    <n v="28"/>
    <x v="30"/>
    <n v="13913"/>
    <n v="20"/>
    <m/>
    <n v="3.2805941994812544"/>
    <m/>
    <x v="0"/>
    <s v="Do not include groups with only one prior exposure"/>
  </r>
  <r>
    <n v="9"/>
    <n v="57"/>
    <x v="3"/>
    <s v="JnJ"/>
    <n v="1"/>
    <n v="1"/>
    <x v="2"/>
    <n v="0.21"/>
    <s v="Pfizer"/>
    <x v="1"/>
    <s v="Ancestral"/>
    <s v="monovalent"/>
    <s v="BA.1"/>
    <s v="BA.1"/>
    <s v="BA.1"/>
    <n v="9"/>
    <n v="28"/>
    <x v="31"/>
    <n v="2337"/>
    <n v="20"/>
    <m/>
    <n v="4.4599236641221376"/>
    <m/>
    <x v="0"/>
    <s v="Do not include groups with only one prior exposure"/>
  </r>
  <r>
    <n v="9"/>
    <n v="58"/>
    <x v="3"/>
    <s v="JnJ"/>
    <n v="1"/>
    <n v="1"/>
    <x v="2"/>
    <n v="0.21"/>
    <s v="Pfizer"/>
    <x v="1"/>
    <s v="Ancestral"/>
    <s v="monovalent"/>
    <s v="BA.5"/>
    <s v="BA.5"/>
    <s v="BA.5"/>
    <n v="9"/>
    <n v="28"/>
    <x v="32"/>
    <n v="1705"/>
    <n v="20"/>
    <m/>
    <n v="3.9559164733178656"/>
    <m/>
    <x v="0"/>
    <s v="Do not include groups with only one prior exposure"/>
  </r>
  <r>
    <n v="9"/>
    <n v="59"/>
    <x v="3"/>
    <s v="mRNA"/>
    <n v="2"/>
    <n v="2"/>
    <x v="2"/>
    <n v="0.11"/>
    <s v="Pfizer"/>
    <x v="1"/>
    <s v="Ancestral"/>
    <s v="monovalent"/>
    <s v="Ancestral"/>
    <s v="Ancestral"/>
    <s v="Ancestral"/>
    <n v="8"/>
    <n v="28"/>
    <x v="33"/>
    <n v="8294"/>
    <n v="20"/>
    <m/>
    <n v="2.6600384862091082"/>
    <m/>
    <x v="1"/>
    <m/>
  </r>
  <r>
    <n v="9"/>
    <n v="60"/>
    <x v="3"/>
    <s v="mRNA"/>
    <n v="2"/>
    <n v="2"/>
    <x v="2"/>
    <n v="0.11"/>
    <s v="Pfizer"/>
    <x v="1"/>
    <s v="Ancestral"/>
    <s v="monovalent"/>
    <s v="BA.1"/>
    <s v="BA.1"/>
    <s v="BA.1"/>
    <n v="8"/>
    <n v="28"/>
    <x v="34"/>
    <n v="1274"/>
    <n v="20"/>
    <m/>
    <n v="5.3755274261603372"/>
    <m/>
    <x v="1"/>
    <m/>
  </r>
  <r>
    <n v="9"/>
    <n v="61"/>
    <x v="3"/>
    <s v="mRNA"/>
    <n v="2"/>
    <n v="2"/>
    <x v="2"/>
    <n v="0.11"/>
    <s v="Pfizer"/>
    <x v="1"/>
    <s v="Ancestral"/>
    <s v="monovalent"/>
    <s v="BA.5"/>
    <s v="BA.5"/>
    <s v="BA.5"/>
    <n v="8"/>
    <n v="28"/>
    <x v="35"/>
    <n v="1109"/>
    <n v="20"/>
    <m/>
    <n v="2.7864321608040199"/>
    <m/>
    <x v="1"/>
    <m/>
  </r>
  <r>
    <n v="9"/>
    <n v="62"/>
    <x v="3"/>
    <s v="JnJ"/>
    <n v="1"/>
    <n v="1"/>
    <x v="2"/>
    <n v="0.09"/>
    <s v="Moderna BA.1 bivalent"/>
    <x v="2"/>
    <s v="BA.1"/>
    <s v="bivalent_ancestral"/>
    <s v="Ancestral"/>
    <s v="Ancestral"/>
    <s v="Ancestral"/>
    <n v="15"/>
    <n v="28"/>
    <x v="36"/>
    <n v="16681"/>
    <n v="20"/>
    <m/>
    <n v="4.5514324693042294"/>
    <m/>
    <x v="0"/>
    <s v="Do not include groups with only one prior exposure"/>
  </r>
  <r>
    <n v="9"/>
    <n v="63"/>
    <x v="3"/>
    <s v="JnJ"/>
    <n v="1"/>
    <n v="1"/>
    <x v="2"/>
    <n v="0.09"/>
    <s v="Moderna BA.1 bivalent"/>
    <x v="2"/>
    <s v="BA.1"/>
    <s v="bivalent_ancestral"/>
    <s v="BA.1"/>
    <s v="BA.1"/>
    <s v="BA.1"/>
    <n v="15"/>
    <n v="28"/>
    <x v="37"/>
    <n v="1663"/>
    <n v="20"/>
    <m/>
    <n v="7.4573991031390134"/>
    <m/>
    <x v="0"/>
    <s v="Do not include groups with only one prior exposure"/>
  </r>
  <r>
    <n v="9"/>
    <n v="64"/>
    <x v="3"/>
    <s v="JnJ"/>
    <n v="1"/>
    <n v="1"/>
    <x v="2"/>
    <n v="0.09"/>
    <s v="Moderna BA.1 bivalent"/>
    <x v="2"/>
    <s v="BA.1"/>
    <s v="bivalent_ancestral"/>
    <s v="BA.5"/>
    <s v="BA.5"/>
    <s v="BA.5"/>
    <n v="15"/>
    <n v="28"/>
    <x v="38"/>
    <n v="1470"/>
    <n v="20"/>
    <m/>
    <n v="2.5301204819277108"/>
    <m/>
    <x v="0"/>
    <s v="Do not include groups with only one prior exposure"/>
  </r>
  <r>
    <n v="9"/>
    <n v="65"/>
    <x v="3"/>
    <s v="mRNA"/>
    <n v="2"/>
    <n v="2"/>
    <x v="2"/>
    <n v="0.32"/>
    <s v="Moderna BA.1 bivalent"/>
    <x v="2"/>
    <s v="BA.1"/>
    <s v="bivalent_ancestral"/>
    <s v="Ancestral"/>
    <s v="Ancestral"/>
    <s v="Ancestral"/>
    <n v="16"/>
    <n v="28"/>
    <x v="39"/>
    <n v="19303"/>
    <n v="20"/>
    <m/>
    <n v="2.9344785649133476"/>
    <m/>
    <x v="1"/>
    <m/>
  </r>
  <r>
    <n v="9"/>
    <n v="66"/>
    <x v="3"/>
    <s v="mRNA"/>
    <n v="2"/>
    <n v="2"/>
    <x v="2"/>
    <n v="0.32"/>
    <s v="Moderna BA.1 bivalent"/>
    <x v="2"/>
    <s v="BA.1"/>
    <s v="bivalent_ancestral"/>
    <s v="BA.1"/>
    <s v="BA.1"/>
    <s v="BA.1"/>
    <n v="16"/>
    <n v="28"/>
    <x v="40"/>
    <n v="2426"/>
    <n v="20"/>
    <m/>
    <n v="4.0366056572379367"/>
    <m/>
    <x v="1"/>
    <m/>
  </r>
  <r>
    <n v="9"/>
    <n v="67"/>
    <x v="3"/>
    <s v="mRNA"/>
    <n v="2"/>
    <n v="2"/>
    <x v="2"/>
    <n v="0.32"/>
    <s v="Moderna BA.1 bivalent"/>
    <x v="2"/>
    <s v="BA.1"/>
    <s v="bivalent_ancestral"/>
    <s v="BA.5"/>
    <s v="BA.5"/>
    <s v="BA.5"/>
    <n v="16"/>
    <n v="28"/>
    <x v="41"/>
    <n v="2635"/>
    <n v="20"/>
    <m/>
    <n v="4.7477477477477477"/>
    <m/>
    <x v="1"/>
    <m/>
  </r>
  <r>
    <n v="9"/>
    <n v="68"/>
    <x v="4"/>
    <n v="1"/>
    <n v="3"/>
    <n v="3"/>
    <x v="0"/>
    <n v="0"/>
    <s v="Moderna Ancestral"/>
    <x v="1"/>
    <s v="Ancestral"/>
    <s v="monovalent"/>
    <s v="Ancestral"/>
    <s v="Ancestral"/>
    <s v="Ancestral"/>
    <n v="168"/>
    <n v="14"/>
    <x v="42"/>
    <n v="1280"/>
    <n v="20"/>
    <m/>
    <n v="4"/>
    <s v="Figure 3B, S2"/>
    <x v="1"/>
    <s v="pooled sera"/>
  </r>
  <r>
    <n v="9"/>
    <n v="69"/>
    <x v="4"/>
    <n v="1"/>
    <n v="3"/>
    <n v="3"/>
    <x v="0"/>
    <n v="0"/>
    <s v="Moderna Ancestral"/>
    <x v="1"/>
    <s v="Ancestral"/>
    <s v="monovalent"/>
    <s v="BA.1"/>
    <s v="BA.1"/>
    <s v="BA.1"/>
    <n v="168"/>
    <n v="14"/>
    <x v="43"/>
    <n v="160"/>
    <n v="20"/>
    <m/>
    <m/>
    <s v="Figure 3B"/>
    <x v="1"/>
    <s v="pooled sera"/>
  </r>
  <r>
    <n v="9"/>
    <n v="70"/>
    <x v="4"/>
    <n v="1"/>
    <n v="3"/>
    <n v="3"/>
    <x v="0"/>
    <n v="0"/>
    <s v="Moderna Ancestral"/>
    <x v="1"/>
    <s v="Ancestral"/>
    <s v="monovalent"/>
    <s v="BA.2"/>
    <s v="BA.2"/>
    <s v="other BA Omicron"/>
    <n v="168"/>
    <n v="14"/>
    <x v="44"/>
    <n v="160"/>
    <n v="20"/>
    <m/>
    <n v="8"/>
    <s v="Figure 3B, S2"/>
    <x v="1"/>
    <s v="pooled sera"/>
  </r>
  <r>
    <n v="9"/>
    <n v="71"/>
    <x v="4"/>
    <n v="1"/>
    <n v="3"/>
    <n v="3"/>
    <x v="0"/>
    <n v="0"/>
    <s v="Moderna Ancestral"/>
    <x v="1"/>
    <s v="Ancestral"/>
    <s v="monovalent"/>
    <s v="BA.5"/>
    <s v="BA.5"/>
    <s v="BA.5"/>
    <n v="168"/>
    <n v="14"/>
    <x v="44"/>
    <n v="80"/>
    <n v="20"/>
    <m/>
    <n v="4"/>
    <s v="Figure 3B, S2"/>
    <x v="1"/>
    <s v="pooled sera"/>
  </r>
  <r>
    <n v="9"/>
    <n v="72"/>
    <x v="4"/>
    <n v="1"/>
    <n v="3"/>
    <n v="3"/>
    <x v="0"/>
    <n v="0"/>
    <s v="Pfizer BA.1"/>
    <x v="2"/>
    <s v="BA.1"/>
    <s v="bivalent_ancestral"/>
    <s v="Ancestral"/>
    <s v="Ancestral"/>
    <s v="Ancestral"/>
    <n v="23"/>
    <n v="14"/>
    <x v="42"/>
    <n v="640"/>
    <n v="20"/>
    <m/>
    <n v="2"/>
    <s v="Figure 3B, S2"/>
    <x v="1"/>
    <s v="pooled sera"/>
  </r>
  <r>
    <n v="9"/>
    <n v="73"/>
    <x v="4"/>
    <n v="1"/>
    <n v="3"/>
    <n v="3"/>
    <x v="0"/>
    <n v="0"/>
    <s v="Pfizer BA.1"/>
    <x v="2"/>
    <s v="BA.1"/>
    <s v="bivalent_ancestral"/>
    <s v="BA.1"/>
    <s v="BA.1"/>
    <s v="BA.1"/>
    <n v="23"/>
    <n v="14"/>
    <x v="43"/>
    <n v="320"/>
    <n v="20"/>
    <m/>
    <m/>
    <s v="Figure 3B"/>
    <x v="1"/>
    <s v="pooled sera"/>
  </r>
  <r>
    <n v="9"/>
    <n v="74"/>
    <x v="4"/>
    <n v="1"/>
    <n v="3"/>
    <n v="3"/>
    <x v="0"/>
    <n v="0"/>
    <s v="Pfizer BA.1"/>
    <x v="2"/>
    <s v="BA.1"/>
    <s v="bivalent_ancestral"/>
    <s v="BA.2"/>
    <s v="BA.2"/>
    <s v="other BA Omicron"/>
    <n v="23"/>
    <n v="14"/>
    <x v="44"/>
    <n v="320"/>
    <n v="20"/>
    <m/>
    <n v="16"/>
    <s v="Figure 3B, S2"/>
    <x v="1"/>
    <s v="pooled sera"/>
  </r>
  <r>
    <n v="9"/>
    <n v="75"/>
    <x v="4"/>
    <n v="1"/>
    <n v="3"/>
    <n v="3"/>
    <x v="0"/>
    <n v="0"/>
    <s v="Pfizer BA.1"/>
    <x v="2"/>
    <s v="BA.1"/>
    <s v="bivalent_ancestral"/>
    <s v="BA.5"/>
    <s v="BA.5"/>
    <s v="BA.5"/>
    <n v="23"/>
    <n v="14"/>
    <x v="44"/>
    <n v="160"/>
    <n v="20"/>
    <m/>
    <n v="8"/>
    <s v="Figure 3B, S2"/>
    <x v="1"/>
    <s v="pooled sera"/>
  </r>
  <r>
    <n v="9"/>
    <n v="76"/>
    <x v="5"/>
    <n v="1"/>
    <n v="3"/>
    <n v="3"/>
    <x v="2"/>
    <n v="0.27"/>
    <s v="Ancestral"/>
    <x v="1"/>
    <s v="Ancestral"/>
    <s v="monovalent"/>
    <s v="WA1/2020"/>
    <s v="Ancestral"/>
    <s v="Ancestral"/>
    <n v="11"/>
    <s v="6 to 57"/>
    <x v="43"/>
    <n v="2352"/>
    <n v="20"/>
    <m/>
    <m/>
    <m/>
    <x v="1"/>
    <m/>
  </r>
  <r>
    <n v="9"/>
    <n v="77"/>
    <x v="5"/>
    <n v="1"/>
    <n v="3"/>
    <n v="3"/>
    <x v="2"/>
    <n v="0.27"/>
    <s v="Ancestral"/>
    <x v="1"/>
    <s v="Ancestral"/>
    <s v="monovalent"/>
    <s v="BA.1"/>
    <s v="BA.1"/>
    <s v="BA.1"/>
    <n v="11"/>
    <s v="6 to 57"/>
    <x v="43"/>
    <n v="408"/>
    <n v="20"/>
    <m/>
    <m/>
    <m/>
    <x v="1"/>
    <m/>
  </r>
  <r>
    <n v="9"/>
    <n v="78"/>
    <x v="5"/>
    <n v="1"/>
    <n v="3"/>
    <n v="3"/>
    <x v="2"/>
    <n v="0.27"/>
    <s v="Ancestral"/>
    <x v="1"/>
    <s v="Ancestral"/>
    <s v="monovalent"/>
    <s v="BA.5"/>
    <s v="BA.5"/>
    <s v="BA.5"/>
    <n v="11"/>
    <s v="6 to 57"/>
    <x v="43"/>
    <n v="250"/>
    <n v="20"/>
    <m/>
    <m/>
    <m/>
    <x v="1"/>
    <m/>
  </r>
  <r>
    <n v="9"/>
    <n v="79"/>
    <x v="5"/>
    <n v="1"/>
    <n v="3"/>
    <n v="3"/>
    <x v="2"/>
    <n v="0.27"/>
    <s v="Ancestral"/>
    <x v="1"/>
    <s v="Ancestral"/>
    <s v="monovalent"/>
    <s v="BA.2.75.2"/>
    <s v="BA.2.75.2"/>
    <s v="other BA Omicron"/>
    <n v="11"/>
    <s v="6 to 57"/>
    <x v="43"/>
    <n v="98"/>
    <n v="20"/>
    <m/>
    <m/>
    <m/>
    <x v="1"/>
    <m/>
  </r>
  <r>
    <n v="9"/>
    <n v="80"/>
    <x v="5"/>
    <n v="1"/>
    <n v="3"/>
    <n v="3"/>
    <x v="2"/>
    <n v="0.27"/>
    <s v="Ancestral"/>
    <x v="1"/>
    <s v="Ancestral"/>
    <s v="monovalent"/>
    <s v="BQ.1.1"/>
    <s v="other non BA Omicron"/>
    <s v="other non BA Omicron"/>
    <n v="11"/>
    <s v="6 to 57"/>
    <x v="43"/>
    <n v="73"/>
    <n v="20"/>
    <m/>
    <m/>
    <m/>
    <x v="1"/>
    <m/>
  </r>
  <r>
    <n v="9"/>
    <n v="81"/>
    <x v="5"/>
    <n v="1"/>
    <n v="3"/>
    <n v="3"/>
    <x v="2"/>
    <n v="0.27"/>
    <s v="Ancestral"/>
    <x v="1"/>
    <s v="Ancestral"/>
    <s v="monovalent"/>
    <s v="XBB"/>
    <s v="XBB"/>
    <s v="XBB"/>
    <n v="11"/>
    <s v="6 to 57"/>
    <x v="43"/>
    <n v="37"/>
    <n v="20"/>
    <m/>
    <m/>
    <m/>
    <x v="1"/>
    <m/>
  </r>
  <r>
    <n v="9"/>
    <n v="82"/>
    <x v="5"/>
    <n v="1"/>
    <n v="3"/>
    <n v="3"/>
    <x v="2"/>
    <n v="0.17"/>
    <s v="BA.5"/>
    <x v="0"/>
    <s v="BA.5"/>
    <s v="bivalent_ancestral"/>
    <s v="WA1/2020"/>
    <s v="Ancestral"/>
    <s v="Ancestral"/>
    <n v="12"/>
    <s v="16 to 42"/>
    <x v="43"/>
    <n v="2481"/>
    <n v="20"/>
    <m/>
    <m/>
    <m/>
    <x v="1"/>
    <m/>
  </r>
  <r>
    <n v="9"/>
    <n v="83"/>
    <x v="5"/>
    <n v="1"/>
    <n v="3"/>
    <n v="3"/>
    <x v="2"/>
    <n v="0.17"/>
    <s v="BA.5"/>
    <x v="0"/>
    <s v="BA.5"/>
    <s v="bivalent_ancestral"/>
    <s v="BA.1"/>
    <s v="BA.1"/>
    <s v="BA.1"/>
    <n v="12"/>
    <s v="16 to 42"/>
    <x v="43"/>
    <n v="618"/>
    <n v="20"/>
    <m/>
    <m/>
    <m/>
    <x v="1"/>
    <m/>
  </r>
  <r>
    <n v="9"/>
    <n v="84"/>
    <x v="5"/>
    <n v="1"/>
    <n v="3"/>
    <n v="3"/>
    <x v="2"/>
    <n v="0.17"/>
    <s v="BA.5"/>
    <x v="0"/>
    <s v="BA.5"/>
    <s v="bivalent_ancestral"/>
    <s v="BA.5"/>
    <s v="BA.5"/>
    <s v="BA.5"/>
    <n v="12"/>
    <s v="16 to 42"/>
    <x v="43"/>
    <n v="576"/>
    <n v="20"/>
    <m/>
    <m/>
    <m/>
    <x v="1"/>
    <m/>
  </r>
  <r>
    <n v="9"/>
    <n v="85"/>
    <x v="5"/>
    <n v="1"/>
    <n v="3"/>
    <n v="3"/>
    <x v="2"/>
    <n v="0.17"/>
    <s v="BA.5"/>
    <x v="0"/>
    <s v="BA.5"/>
    <s v="bivalent_ancestral"/>
    <s v="BA.2.75.2"/>
    <s v="BA.2.75.2"/>
    <s v="other BA Omicron"/>
    <n v="12"/>
    <s v="16 to 42"/>
    <x v="43"/>
    <n v="201"/>
    <n v="20"/>
    <m/>
    <m/>
    <m/>
    <x v="1"/>
    <m/>
  </r>
  <r>
    <n v="9"/>
    <n v="86"/>
    <x v="5"/>
    <n v="1"/>
    <n v="3"/>
    <n v="3"/>
    <x v="2"/>
    <n v="0.17"/>
    <s v="BA.5"/>
    <x v="0"/>
    <s v="BA.5"/>
    <s v="bivalent_ancestral"/>
    <s v="BQ.1.1"/>
    <s v="other non BA Omicron"/>
    <s v="other non BA Omicron"/>
    <n v="12"/>
    <s v="16 to 42"/>
    <x v="43"/>
    <n v="112"/>
    <n v="20"/>
    <m/>
    <m/>
    <m/>
    <x v="1"/>
    <m/>
  </r>
  <r>
    <n v="9"/>
    <n v="87"/>
    <x v="5"/>
    <n v="1"/>
    <n v="3"/>
    <n v="3"/>
    <x v="2"/>
    <n v="0.17"/>
    <s v="BA.5"/>
    <x v="0"/>
    <s v="BA.5"/>
    <s v="bivalent_ancestral"/>
    <s v="XBB"/>
    <s v="XBB"/>
    <s v="XBB"/>
    <n v="12"/>
    <s v="16 to 42"/>
    <x v="43"/>
    <n v="96"/>
    <n v="20"/>
    <m/>
    <m/>
    <m/>
    <x v="1"/>
    <m/>
  </r>
  <r>
    <n v="9"/>
    <n v="5"/>
    <x v="6"/>
    <s v="all"/>
    <n v="4"/>
    <n v="4"/>
    <x v="2"/>
    <n v="0.68"/>
    <s v="Moderna XBB.1.5"/>
    <x v="3"/>
    <s v="XBB"/>
    <s v="monovalent"/>
    <s v="Omicron XBB.1.5"/>
    <s v="XBB.1.5"/>
    <s v="XBB"/>
    <n v="49"/>
    <n v="15"/>
    <x v="45"/>
    <n v="2579"/>
    <n v="10"/>
    <m/>
    <n v="16.638709677419357"/>
    <s v="Figure 1"/>
    <x v="0"/>
    <s v="don’t use mixed when inf / uninf is available"/>
  </r>
  <r>
    <n v="9"/>
    <n v="6"/>
    <x v="6"/>
    <s v="all"/>
    <n v="4"/>
    <n v="4"/>
    <x v="2"/>
    <n v="0.78400000000000003"/>
    <s v="Moderna BA.5_XBB.1.5"/>
    <x v="4"/>
    <s v="XBB"/>
    <s v="bivalent_variant"/>
    <s v="Omicron XBB.1.5"/>
    <s v="XBB.1.5"/>
    <s v="XBB"/>
    <n v="50"/>
    <n v="15"/>
    <x v="46"/>
    <n v="1838"/>
    <n v="10"/>
    <m/>
    <n v="11.559748427672956"/>
    <s v="Figure 1"/>
    <x v="0"/>
    <s v="don’t use mixed when inf / uninf is available"/>
  </r>
  <r>
    <n v="9"/>
    <n v="7"/>
    <x v="6"/>
    <s v="all"/>
    <n v="4"/>
    <n v="4"/>
    <x v="2"/>
    <n v="0.68"/>
    <s v="Moderna XBB.1.5"/>
    <x v="3"/>
    <s v="XBB"/>
    <s v="monovalent"/>
    <s v="Omicron XBB.1.16"/>
    <s v="XBB.1.16"/>
    <s v="XBB"/>
    <n v="49"/>
    <n v="15"/>
    <x v="47"/>
    <n v="2263"/>
    <n v="10"/>
    <m/>
    <n v="10.239819004524886"/>
    <s v="Figure 1"/>
    <x v="0"/>
    <s v="don’t use mixed when inf / uninf is available"/>
  </r>
  <r>
    <n v="9"/>
    <n v="8"/>
    <x v="6"/>
    <s v="all"/>
    <n v="4"/>
    <n v="4"/>
    <x v="2"/>
    <n v="0.78400000000000003"/>
    <s v="Moderna BA.5_XBB.1.5"/>
    <x v="4"/>
    <s v="XBB"/>
    <s v="bivalent_variant"/>
    <s v="Omicron XBB.1.16"/>
    <s v="XBB.1.16"/>
    <s v="XBB"/>
    <n v="50"/>
    <n v="15"/>
    <x v="48"/>
    <n v="1800"/>
    <n v="10"/>
    <m/>
    <n v="9.2783505154639183"/>
    <s v="Figure 1"/>
    <x v="0"/>
    <s v="don’t use mixed when inf / uninf is available"/>
  </r>
  <r>
    <n v="9"/>
    <n v="9"/>
    <x v="6"/>
    <s v="all"/>
    <n v="4"/>
    <n v="4"/>
    <x v="0"/>
    <n v="0"/>
    <s v="Moderna XBB.1.5"/>
    <x v="3"/>
    <s v="XBB"/>
    <s v="monovalent"/>
    <s v="Omicron XBB.1.5"/>
    <s v="XBB.1.5"/>
    <s v="XBB"/>
    <n v="16"/>
    <n v="15"/>
    <x v="49"/>
    <n v="1639"/>
    <n v="10"/>
    <m/>
    <n v="19.987804878048781"/>
    <s v="Figure 1"/>
    <x v="1"/>
    <m/>
  </r>
  <r>
    <n v="9"/>
    <n v="10"/>
    <x v="6"/>
    <s v="all"/>
    <n v="4"/>
    <n v="4"/>
    <x v="0"/>
    <n v="0"/>
    <s v="Moderna BA.5_XBB.1.5"/>
    <x v="4"/>
    <s v="XBB"/>
    <s v="bivalent_variant"/>
    <s v="Omicron XBB.1.5"/>
    <s v="XBB.1.5"/>
    <s v="XBB"/>
    <n v="11"/>
    <n v="15"/>
    <x v="50"/>
    <n v="1257"/>
    <n v="10"/>
    <m/>
    <n v="19.338461538461537"/>
    <s v="Figure 1"/>
    <x v="1"/>
    <m/>
  </r>
  <r>
    <n v="9"/>
    <n v="11"/>
    <x v="6"/>
    <s v="all"/>
    <n v="4"/>
    <n v="4"/>
    <x v="1"/>
    <n v="1"/>
    <s v="Moderna XBB.1.5"/>
    <x v="3"/>
    <s v="XBB"/>
    <s v="monovalent"/>
    <s v="Omicron XBB.1.5"/>
    <s v="XBB.1.5"/>
    <s v="XBB"/>
    <n v="33"/>
    <n v="15"/>
    <x v="51"/>
    <n v="3213"/>
    <n v="10"/>
    <m/>
    <n v="15.227488151658768"/>
    <s v="Figure 1"/>
    <x v="1"/>
    <m/>
  </r>
  <r>
    <n v="9"/>
    <n v="12"/>
    <x v="6"/>
    <s v="all"/>
    <n v="4"/>
    <n v="4"/>
    <x v="1"/>
    <n v="1"/>
    <s v="Moderna BA.5_XBB.1.5"/>
    <x v="4"/>
    <s v="XBB"/>
    <s v="bivalent_variant"/>
    <s v="Omicron XBB.1.5"/>
    <s v="XBB.1.5"/>
    <s v="XBB"/>
    <n v="39"/>
    <n v="15"/>
    <x v="52"/>
    <n v="2046"/>
    <n v="10"/>
    <m/>
    <n v="10.029411764705882"/>
    <s v="Figure 1"/>
    <x v="1"/>
    <m/>
  </r>
  <r>
    <n v="9"/>
    <n v="13"/>
    <x v="6"/>
    <s v="all"/>
    <n v="4"/>
    <n v="4"/>
    <x v="0"/>
    <n v="0"/>
    <s v="Moderna XBB.1.5"/>
    <x v="3"/>
    <s v="XBB"/>
    <s v="monovalent"/>
    <s v="Omicron XBB.1.16"/>
    <s v="XBB.1.16"/>
    <s v="XBB"/>
    <n v="16"/>
    <n v="15"/>
    <x v="53"/>
    <n v="1410"/>
    <n v="10"/>
    <m/>
    <n v="10.522388059701493"/>
    <s v="Figure 1"/>
    <x v="1"/>
    <m/>
  </r>
  <r>
    <n v="9"/>
    <n v="14"/>
    <x v="6"/>
    <s v="all"/>
    <n v="4"/>
    <n v="4"/>
    <x v="0"/>
    <n v="0"/>
    <s v="Moderna BA.5_XBB.1.5"/>
    <x v="4"/>
    <s v="XBB"/>
    <s v="bivalent_variant"/>
    <s v="Omicron XBB.1.16"/>
    <s v="XBB.1.16"/>
    <s v="XBB"/>
    <n v="11"/>
    <n v="15"/>
    <x v="54"/>
    <n v="1453"/>
    <n v="10"/>
    <m/>
    <n v="20.180555555555557"/>
    <s v="Figure 1"/>
    <x v="1"/>
    <m/>
  </r>
  <r>
    <n v="9"/>
    <n v="15"/>
    <x v="6"/>
    <s v="all"/>
    <n v="4"/>
    <n v="4"/>
    <x v="1"/>
    <n v="1"/>
    <s v="Moderna XBB.1.5"/>
    <x v="3"/>
    <s v="XBB"/>
    <s v="monovalent"/>
    <s v="Omicron XBB.1.16"/>
    <s v="XBB.1.16"/>
    <s v="XBB"/>
    <n v="33"/>
    <n v="15"/>
    <x v="55"/>
    <n v="2846"/>
    <n v="10"/>
    <m/>
    <n v="10.386861313868613"/>
    <s v="Figure 1"/>
    <x v="1"/>
    <m/>
  </r>
  <r>
    <n v="9"/>
    <n v="16"/>
    <x v="6"/>
    <s v="all"/>
    <n v="4"/>
    <n v="4"/>
    <x v="1"/>
    <n v="1"/>
    <s v="Moderna BA.5_XBB.1.5"/>
    <x v="4"/>
    <s v="XBB"/>
    <s v="bivalent_variant"/>
    <s v="Omicron XBB.1.16"/>
    <s v="XBB.1.16"/>
    <s v="XBB"/>
    <n v="39"/>
    <n v="15"/>
    <x v="56"/>
    <n v="1912"/>
    <n v="10"/>
    <m/>
    <n v="7.4396887159533076"/>
    <s v="Figure 1"/>
    <x v="1"/>
    <m/>
  </r>
  <r>
    <n v="9"/>
    <n v="17"/>
    <x v="6"/>
    <s v="all"/>
    <n v="4"/>
    <n v="4"/>
    <x v="2"/>
    <n v="0.68"/>
    <s v="Moderna XBB.1.5"/>
    <x v="3"/>
    <s v="XBB"/>
    <s v="monovalent"/>
    <s v="Omicron BA.4/5"/>
    <s v="BA.5"/>
    <s v="BA.5"/>
    <n v="49"/>
    <n v="15"/>
    <x v="57"/>
    <n v="9673"/>
    <n v="36.700000000000003"/>
    <n v="13705"/>
    <n v="6.2770927968851398"/>
    <s v="Figure 1"/>
    <x v="0"/>
    <s v="don’t use mixed when inf / uninf is available"/>
  </r>
  <r>
    <n v="9"/>
    <n v="18"/>
    <x v="6"/>
    <s v="all"/>
    <n v="4"/>
    <n v="4"/>
    <x v="2"/>
    <n v="0.78400000000000003"/>
    <s v="Moderna BA.5_XBB.1.5"/>
    <x v="4"/>
    <s v="XBB"/>
    <s v="bivalent_variant"/>
    <s v="Omicron BA.4/5"/>
    <s v="BA.5"/>
    <s v="BA.5"/>
    <n v="50"/>
    <n v="15"/>
    <x v="58"/>
    <n v="9905"/>
    <n v="36.700000000000003"/>
    <n v="13705"/>
    <n v="5.2742279020234291"/>
    <s v="Figure 1"/>
    <x v="0"/>
    <s v="don’t use mixed when inf / uninf is available"/>
  </r>
  <r>
    <n v="9"/>
    <n v="19"/>
    <x v="6"/>
    <s v="all"/>
    <n v="4"/>
    <n v="4"/>
    <x v="2"/>
    <n v="0.68"/>
    <s v="Moderna XBB.1.5"/>
    <x v="3"/>
    <s v="XBB"/>
    <s v="monovalent"/>
    <s v="Ancestral (D614G)"/>
    <s v="Ancestral"/>
    <s v="Ancestral"/>
    <n v="49"/>
    <n v="15"/>
    <x v="59"/>
    <n v="7750"/>
    <n v="18.5"/>
    <n v="45118"/>
    <n v="2.7877697841726619"/>
    <s v="Figure 1"/>
    <x v="0"/>
    <s v="don’t use mixed when inf / uninf is available"/>
  </r>
  <r>
    <n v="9"/>
    <n v="20"/>
    <x v="6"/>
    <s v="all"/>
    <n v="4"/>
    <n v="4"/>
    <x v="2"/>
    <n v="0.78400000000000003"/>
    <s v="Moderna BA.5_XBB.1.5"/>
    <x v="4"/>
    <s v="XBB"/>
    <s v="bivalent_variant"/>
    <s v="Ancestral (D614G)"/>
    <s v="Ancestral"/>
    <s v="Ancestral"/>
    <n v="50"/>
    <n v="15"/>
    <x v="60"/>
    <n v="5861"/>
    <n v="18.5"/>
    <n v="45118"/>
    <n v="2.4209004543577035"/>
    <s v="Figure 1"/>
    <x v="0"/>
    <s v="don’t use mixed when inf / uninf is available"/>
  </r>
  <r>
    <n v="9"/>
    <n v="29"/>
    <x v="6"/>
    <s v="subgroup"/>
    <n v="4"/>
    <n v="4"/>
    <x v="2"/>
    <n v="0.68"/>
    <s v="Moderna XBB.1.5"/>
    <x v="3"/>
    <s v="XBB"/>
    <s v="monovalent"/>
    <s v="XBB.1.5"/>
    <s v="XBB.1.5"/>
    <s v="XBB"/>
    <n v="20"/>
    <n v="15"/>
    <x v="15"/>
    <n v="1207"/>
    <n v="20"/>
    <m/>
    <n v="10.405172413793103"/>
    <s v="Figure 2"/>
    <x v="0"/>
    <s v="don’t use mixed when inf / uninf is available"/>
  </r>
  <r>
    <n v="9"/>
    <n v="30"/>
    <x v="6"/>
    <s v="subgroup"/>
    <n v="4"/>
    <n v="4"/>
    <x v="2"/>
    <n v="0.68"/>
    <s v="Moderna XBB.1.5"/>
    <x v="3"/>
    <s v="XBB"/>
    <s v="monovalent"/>
    <s v="XBB.1.16"/>
    <s v="XBB.1.16"/>
    <s v="XBB"/>
    <n v="20"/>
    <n v="15"/>
    <x v="61"/>
    <n v="1393"/>
    <n v="20"/>
    <m/>
    <n v="9.6736111111111107"/>
    <s v="Figure 2"/>
    <x v="0"/>
    <s v="don’t use mixed when inf / uninf is available"/>
  </r>
  <r>
    <n v="9"/>
    <n v="31"/>
    <x v="6"/>
    <s v="subgroup"/>
    <n v="4"/>
    <n v="4"/>
    <x v="2"/>
    <n v="0.68"/>
    <s v="Moderna XBB.1.5"/>
    <x v="3"/>
    <s v="XBB"/>
    <s v="monovalent"/>
    <s v="XBB.2.3.2"/>
    <s v="XBB.2.3.2"/>
    <s v="XBB"/>
    <n v="20"/>
    <n v="15"/>
    <x v="62"/>
    <n v="1106"/>
    <n v="20"/>
    <m/>
    <n v="8.640625"/>
    <s v="Figure 2"/>
    <x v="0"/>
    <s v="don’t use mixed when inf / uninf is available"/>
  </r>
  <r>
    <n v="9"/>
    <n v="32"/>
    <x v="6"/>
    <s v="subgroup"/>
    <n v="4"/>
    <n v="4"/>
    <x v="0"/>
    <n v="0"/>
    <s v="Moderna XBB.1.5"/>
    <x v="3"/>
    <s v="XBB"/>
    <s v="monovalent"/>
    <s v="XBB.1.5"/>
    <s v="XBB.1.5"/>
    <s v="XBB"/>
    <n v="10"/>
    <n v="15"/>
    <x v="63"/>
    <n v="1158"/>
    <n v="20"/>
    <m/>
    <n v="13.623529411764705"/>
    <s v="Figure 2"/>
    <x v="1"/>
    <m/>
  </r>
  <r>
    <n v="9"/>
    <n v="33"/>
    <x v="6"/>
    <s v="subgroup"/>
    <n v="4"/>
    <n v="4"/>
    <x v="0"/>
    <n v="0"/>
    <s v="Moderna XBB.1.5"/>
    <x v="3"/>
    <s v="XBB"/>
    <s v="monovalent"/>
    <s v="XBB.1.16"/>
    <s v="XBB.1.16"/>
    <s v="XBB"/>
    <n v="10"/>
    <n v="15"/>
    <x v="64"/>
    <n v="1158"/>
    <n v="20"/>
    <m/>
    <n v="10.623853211009175"/>
    <s v="Figure 2"/>
    <x v="1"/>
    <m/>
  </r>
  <r>
    <n v="9"/>
    <n v="34"/>
    <x v="6"/>
    <s v="subgroup"/>
    <n v="4"/>
    <n v="4"/>
    <x v="0"/>
    <n v="0"/>
    <s v="Moderna XBB.1.5"/>
    <x v="3"/>
    <s v="XBB"/>
    <s v="monovalent"/>
    <s v="XBB.2.3.2"/>
    <s v="XBB.2.3.2"/>
    <s v="XBB"/>
    <n v="10"/>
    <n v="15"/>
    <x v="65"/>
    <n v="1000"/>
    <n v="20"/>
    <m/>
    <n v="10"/>
    <s v="Figure 2"/>
    <x v="1"/>
    <m/>
  </r>
  <r>
    <n v="9"/>
    <n v="35"/>
    <x v="6"/>
    <s v="subgroup"/>
    <n v="4"/>
    <n v="4"/>
    <x v="1"/>
    <n v="1"/>
    <s v="Moderna XBB.1.5"/>
    <x v="3"/>
    <s v="XBB"/>
    <s v="monovalent"/>
    <s v="XBB.1.5"/>
    <s v="XBB.1.5"/>
    <s v="XBB"/>
    <n v="10"/>
    <n v="15"/>
    <x v="46"/>
    <n v="1259"/>
    <n v="20"/>
    <m/>
    <n v="7.9182389937106921"/>
    <s v="Figure 2"/>
    <x v="1"/>
    <m/>
  </r>
  <r>
    <n v="9"/>
    <n v="36"/>
    <x v="6"/>
    <s v="subgroup"/>
    <n v="4"/>
    <n v="4"/>
    <x v="1"/>
    <n v="1"/>
    <s v="Moderna XBB.1.5"/>
    <x v="3"/>
    <s v="XBB"/>
    <s v="monovalent"/>
    <s v="XBB.1.16"/>
    <s v="XBB.1.16"/>
    <s v="XBB"/>
    <n v="10"/>
    <n v="15"/>
    <x v="66"/>
    <n v="1676"/>
    <n v="20"/>
    <m/>
    <n v="8.8210526315789473"/>
    <s v="Figure 2"/>
    <x v="1"/>
    <m/>
  </r>
  <r>
    <n v="9"/>
    <n v="37"/>
    <x v="6"/>
    <s v="subgroup"/>
    <n v="4"/>
    <n v="4"/>
    <x v="1"/>
    <n v="1"/>
    <s v="Moderna XBB.1.5"/>
    <x v="3"/>
    <s v="XBB"/>
    <s v="monovalent"/>
    <s v="XBB.2.3.2"/>
    <s v="XBB.2.3.2"/>
    <s v="XBB"/>
    <n v="10"/>
    <n v="15"/>
    <x v="67"/>
    <n v="1224"/>
    <n v="20"/>
    <m/>
    <n v="7.5092024539877302"/>
    <s v="Figure 2"/>
    <x v="1"/>
    <m/>
  </r>
  <r>
    <n v="9"/>
    <n v="1015"/>
    <x v="6"/>
    <s v="all"/>
    <n v="4"/>
    <n v="4"/>
    <x v="2"/>
    <n v="0.68"/>
    <s v="Moderna XBB.1.5"/>
    <x v="3"/>
    <s v="XBB"/>
    <s v="monovalent"/>
    <s v="Omicron BQ.1.1"/>
    <s v="BQ.1.1"/>
    <s v="other non BA Omicron"/>
    <n v="49"/>
    <n v="15"/>
    <x v="68"/>
    <n v="1894"/>
    <n v="10"/>
    <m/>
    <n v="5.4425287356321839"/>
    <s v="Figure 1"/>
    <x v="0"/>
    <s v="don’t use mixed when inf / uninf is available"/>
  </r>
  <r>
    <n v="9"/>
    <n v="1016"/>
    <x v="6"/>
    <s v="all"/>
    <n v="4"/>
    <n v="4"/>
    <x v="2"/>
    <n v="0.78400000000000003"/>
    <s v="Moderna BA.5_XBB.1.5"/>
    <x v="4"/>
    <s v="XBB"/>
    <s v="bivalent_variant"/>
    <s v="Omicron BQ.1.1"/>
    <s v="BQ.1.1"/>
    <s v="other non BA Omicron"/>
    <n v="50"/>
    <n v="15"/>
    <x v="69"/>
    <n v="1895"/>
    <n v="10"/>
    <m/>
    <n v="6.0543130990415337"/>
    <s v="Figure 1"/>
    <x v="0"/>
    <s v="don’t use mixed when inf / uninf is available"/>
  </r>
  <r>
    <n v="9"/>
    <n v="1017"/>
    <x v="6"/>
    <s v="all"/>
    <n v="4"/>
    <n v="4"/>
    <x v="0"/>
    <n v="0"/>
    <s v="Moderna XBB.1.5"/>
    <x v="3"/>
    <s v="XBB"/>
    <s v="monovalent"/>
    <s v="Omicron BA.4/5"/>
    <s v="BA.5"/>
    <s v="BA.5"/>
    <n v="16"/>
    <n v="15"/>
    <x v="70"/>
    <n v="6254"/>
    <n v="36.700000000000003"/>
    <n v="13705"/>
    <n v="9.0506512301013018"/>
    <s v="Figure 1"/>
    <x v="1"/>
    <m/>
  </r>
  <r>
    <n v="9"/>
    <n v="1018"/>
    <x v="6"/>
    <s v="all"/>
    <n v="4"/>
    <n v="4"/>
    <x v="0"/>
    <n v="0"/>
    <s v="Moderna BA.5_XBB.1.5"/>
    <x v="4"/>
    <s v="XBB"/>
    <s v="bivalent_variant"/>
    <s v="Omicron BA.4/5"/>
    <s v="BA.5"/>
    <s v="BA.5"/>
    <n v="11"/>
    <n v="15"/>
    <x v="71"/>
    <n v="9269"/>
    <n v="36.700000000000003"/>
    <n v="13705"/>
    <n v="10.98222748815166"/>
    <s v="Figure 1"/>
    <x v="1"/>
    <m/>
  </r>
  <r>
    <n v="9"/>
    <n v="1019"/>
    <x v="6"/>
    <s v="all"/>
    <n v="4"/>
    <n v="4"/>
    <x v="0"/>
    <n v="0"/>
    <s v="Moderna XBB.1.5"/>
    <x v="3"/>
    <s v="XBB"/>
    <s v="monovalent"/>
    <s v="Ancestral (D614G)"/>
    <s v="Ancestral"/>
    <s v="Ancestral"/>
    <n v="16"/>
    <n v="15"/>
    <x v="72"/>
    <n v="7744"/>
    <n v="18.5"/>
    <n v="45118"/>
    <n v="3.5522935779816516"/>
    <s v="Figure 1"/>
    <x v="1"/>
    <m/>
  </r>
  <r>
    <n v="9"/>
    <n v="1020"/>
    <x v="6"/>
    <s v="all"/>
    <n v="4"/>
    <n v="4"/>
    <x v="0"/>
    <n v="0"/>
    <s v="Moderna BA.5_XBB.1.5"/>
    <x v="4"/>
    <s v="XBB"/>
    <s v="bivalent_variant"/>
    <s v="Ancestral (D614G)"/>
    <s v="Ancestral"/>
    <s v="Ancestral"/>
    <n v="11"/>
    <n v="15"/>
    <x v="73"/>
    <n v="6227"/>
    <n v="18.5"/>
    <n v="45118"/>
    <n v="3.5141083521444694"/>
    <s v="Figure 1"/>
    <x v="1"/>
    <m/>
  </r>
  <r>
    <n v="9"/>
    <n v="1021"/>
    <x v="6"/>
    <s v="all"/>
    <n v="4"/>
    <n v="4"/>
    <x v="1"/>
    <n v="1"/>
    <s v="Moderna XBB.1.5"/>
    <x v="3"/>
    <s v="XBB"/>
    <s v="monovalent"/>
    <s v="Omicron BA.4/5"/>
    <s v="BA.5"/>
    <s v="BA.5"/>
    <n v="33"/>
    <n v="15"/>
    <x v="74"/>
    <n v="11951"/>
    <n v="36.700000000000003"/>
    <n v="13705"/>
    <n v="5.26012323943662"/>
    <s v="Figure 1"/>
    <x v="1"/>
    <m/>
  </r>
  <r>
    <n v="9"/>
    <n v="1022"/>
    <x v="6"/>
    <s v="all"/>
    <n v="4"/>
    <n v="4"/>
    <x v="1"/>
    <n v="1"/>
    <s v="Moderna BA.5_XBB.1.5"/>
    <x v="4"/>
    <s v="XBB"/>
    <s v="bivalent_variant"/>
    <s v="Omicron BA.4/5"/>
    <s v="BA.5"/>
    <s v="BA.5"/>
    <n v="39"/>
    <n v="15"/>
    <x v="75"/>
    <n v="10092"/>
    <n v="36.700000000000003"/>
    <n v="13705"/>
    <n v="4.2889927751806205"/>
    <s v="Figure 1"/>
    <x v="1"/>
    <m/>
  </r>
  <r>
    <n v="9"/>
    <n v="1023"/>
    <x v="6"/>
    <s v="all"/>
    <n v="4"/>
    <n v="4"/>
    <x v="1"/>
    <n v="1"/>
    <s v="Moderna XBB.1.5"/>
    <x v="3"/>
    <s v="XBB"/>
    <s v="monovalent"/>
    <s v="Omicron BQ.1.1"/>
    <s v="BQ.1.1"/>
    <s v="other non BA Omicron"/>
    <n v="33"/>
    <n v="15"/>
    <x v="76"/>
    <n v="2165"/>
    <n v="10"/>
    <n v="13705"/>
    <n v="5.3456790123456788"/>
    <s v="Figure 1"/>
    <x v="1"/>
    <m/>
  </r>
  <r>
    <n v="9"/>
    <n v="1024"/>
    <x v="6"/>
    <s v="all"/>
    <n v="4"/>
    <n v="4"/>
    <x v="1"/>
    <n v="1"/>
    <s v="Moderna BA.5_XBB.1.5"/>
    <x v="4"/>
    <s v="XBB"/>
    <s v="bivalent_variant"/>
    <s v="Omicron BQ.1.1"/>
    <s v="BQ.1.1"/>
    <s v="other non BA Omicron"/>
    <n v="39"/>
    <n v="15"/>
    <x v="77"/>
    <n v="2075"/>
    <n v="10"/>
    <n v="13705"/>
    <n v="5.3069053708439897"/>
    <s v="Figure 1"/>
    <x v="1"/>
    <m/>
  </r>
  <r>
    <n v="9"/>
    <n v="1025"/>
    <x v="6"/>
    <s v="all"/>
    <n v="4"/>
    <n v="4"/>
    <x v="1"/>
    <n v="1"/>
    <s v="Moderna XBB.1.5"/>
    <x v="3"/>
    <s v="XBB"/>
    <s v="monovalent"/>
    <s v="Ancestral (D614G)"/>
    <s v="Ancestral"/>
    <s v="Ancestral"/>
    <n v="33"/>
    <n v="15"/>
    <x v="78"/>
    <n v="7753"/>
    <n v="18.5"/>
    <n v="45118"/>
    <n v="2.4785805626598467"/>
    <s v="Figure 1"/>
    <x v="1"/>
    <m/>
  </r>
  <r>
    <n v="9"/>
    <n v="1026"/>
    <x v="6"/>
    <s v="all"/>
    <n v="4"/>
    <n v="4"/>
    <x v="1"/>
    <n v="1"/>
    <s v="Moderna BA.5_XBB.1.5"/>
    <x v="4"/>
    <s v="XBB"/>
    <s v="bivalent_variant"/>
    <s v="Ancestral (D614G)"/>
    <s v="Ancestral"/>
    <s v="Ancestral"/>
    <n v="39"/>
    <n v="15"/>
    <x v="79"/>
    <n v="5771"/>
    <n v="18.5"/>
    <n v="45118"/>
    <n v="2.1826777609682297"/>
    <s v="Figure 1"/>
    <x v="1"/>
    <m/>
  </r>
  <r>
    <n v="9"/>
    <n v="1027"/>
    <x v="6"/>
    <s v="subgroup"/>
    <n v="4"/>
    <n v="4"/>
    <x v="2"/>
    <n v="0.68"/>
    <s v="Moderna XBB.1.5"/>
    <x v="3"/>
    <s v="XBB"/>
    <s v="monovalent"/>
    <s v="Ancestral (D614G)"/>
    <s v="Ancestral"/>
    <s v="Ancestral"/>
    <n v="20"/>
    <n v="15"/>
    <x v="80"/>
    <n v="19371"/>
    <n v="20"/>
    <m/>
    <n v="2.2257842123405722"/>
    <s v="Figure 2"/>
    <x v="0"/>
    <s v="don’t use mixed when inf / uninf is available"/>
  </r>
  <r>
    <n v="9"/>
    <n v="1028"/>
    <x v="6"/>
    <s v="subgroup"/>
    <n v="4"/>
    <n v="4"/>
    <x v="2"/>
    <n v="0.68"/>
    <s v="Moderna XBB.1.5"/>
    <x v="3"/>
    <s v="XBB"/>
    <s v="monovalent"/>
    <s v="Omicron BA.4/5"/>
    <s v="BA.5"/>
    <s v="BA.5"/>
    <n v="20"/>
    <n v="15"/>
    <x v="81"/>
    <n v="5798"/>
    <n v="20"/>
    <m/>
    <n v="4.3659638554216871"/>
    <s v="Figure 2"/>
    <x v="0"/>
    <s v="don’t use mixed when inf / uninf is available"/>
  </r>
  <r>
    <n v="9"/>
    <n v="1029"/>
    <x v="6"/>
    <s v="subgroup"/>
    <n v="4"/>
    <n v="4"/>
    <x v="2"/>
    <n v="0.68"/>
    <s v="Moderna XBB.1.5"/>
    <x v="3"/>
    <s v="XBB"/>
    <s v="monovalent"/>
    <s v="EG.5.1"/>
    <s v="EG.5.1"/>
    <s v="other non BA Omicron"/>
    <n v="20"/>
    <n v="15"/>
    <x v="82"/>
    <n v="1264"/>
    <n v="20"/>
    <m/>
    <n v="10.711864406779661"/>
    <s v="Figure 2"/>
    <x v="0"/>
    <s v="don’t use mixed when inf / uninf is available"/>
  </r>
  <r>
    <n v="9"/>
    <n v="1030"/>
    <x v="6"/>
    <s v="subgroup"/>
    <n v="4"/>
    <n v="4"/>
    <x v="2"/>
    <n v="0.68"/>
    <s v="Moderna XBB.1.5"/>
    <x v="3"/>
    <s v="XBB"/>
    <s v="monovalent"/>
    <s v="FL.1.5.1"/>
    <s v="FL.1.5.1"/>
    <s v="other non BA Omicron"/>
    <n v="20"/>
    <n v="15"/>
    <x v="4"/>
    <n v="1057"/>
    <n v="20"/>
    <m/>
    <n v="11.365591397849462"/>
    <s v="Figure 2"/>
    <x v="0"/>
    <s v="don’t use mixed when inf / uninf is available"/>
  </r>
  <r>
    <n v="9"/>
    <n v="1031"/>
    <x v="6"/>
    <s v="subgroup"/>
    <n v="4"/>
    <n v="4"/>
    <x v="2"/>
    <n v="0.68"/>
    <s v="Moderna XBB.1.5"/>
    <x v="3"/>
    <s v="XBB"/>
    <s v="monovalent"/>
    <s v="BA.2.86"/>
    <s v="BA.2.86"/>
    <s v="other BA Omicron"/>
    <n v="20"/>
    <n v="15"/>
    <x v="83"/>
    <n v="1406"/>
    <n v="20"/>
    <m/>
    <n v="8.6790123456790127"/>
    <s v="Figure 2"/>
    <x v="0"/>
    <s v="don’t use mixed when inf / uninf is available"/>
  </r>
  <r>
    <n v="9"/>
    <n v="1032"/>
    <x v="6"/>
    <s v="subgroup"/>
    <n v="4"/>
    <n v="4"/>
    <x v="0"/>
    <n v="0"/>
    <s v="Moderna XBB.1.5"/>
    <x v="3"/>
    <s v="XBB"/>
    <s v="monovalent"/>
    <s v="Ancestral (D614G)"/>
    <s v="Ancestral"/>
    <s v="Ancestral"/>
    <n v="10"/>
    <n v="15"/>
    <x v="84"/>
    <n v="21551"/>
    <n v="20"/>
    <m/>
    <n v="3.1936870183758153"/>
    <s v="Figure 2"/>
    <x v="1"/>
    <m/>
  </r>
  <r>
    <n v="9"/>
    <n v="1033"/>
    <x v="6"/>
    <s v="subgroup"/>
    <n v="4"/>
    <n v="4"/>
    <x v="0"/>
    <n v="0"/>
    <s v="Moderna XBB.1.5"/>
    <x v="3"/>
    <s v="XBB"/>
    <s v="monovalent"/>
    <s v="Omicron BA.4/5"/>
    <s v="BA.5"/>
    <s v="BA.5"/>
    <n v="10"/>
    <n v="15"/>
    <x v="85"/>
    <n v="4447"/>
    <n v="20"/>
    <m/>
    <n v="4.3683693516699407"/>
    <s v="Figure 2"/>
    <x v="1"/>
    <m/>
  </r>
  <r>
    <n v="9"/>
    <n v="1034"/>
    <x v="6"/>
    <s v="subgroup"/>
    <n v="4"/>
    <n v="4"/>
    <x v="0"/>
    <n v="0"/>
    <s v="Moderna XBB.1.5"/>
    <x v="3"/>
    <s v="XBB"/>
    <s v="monovalent"/>
    <s v="EG.5.1"/>
    <s v="EG.5.1"/>
    <s v="other non BA Omicron"/>
    <n v="10"/>
    <n v="15"/>
    <x v="86"/>
    <n v="1065"/>
    <n v="20"/>
    <m/>
    <n v="10.979381443298969"/>
    <s v="Figure 2"/>
    <x v="1"/>
    <m/>
  </r>
  <r>
    <n v="9"/>
    <n v="1035"/>
    <x v="6"/>
    <s v="subgroup"/>
    <n v="4"/>
    <n v="4"/>
    <x v="0"/>
    <n v="0"/>
    <s v="Moderna XBB.1.5"/>
    <x v="3"/>
    <s v="XBB"/>
    <s v="monovalent"/>
    <s v="FL.1.5.1"/>
    <s v="FL.1.5.1"/>
    <s v="other non BA Omicron"/>
    <n v="10"/>
    <n v="15"/>
    <x v="50"/>
    <n v="964"/>
    <n v="20"/>
    <m/>
    <n v="14.830769230769231"/>
    <s v="Figure 2"/>
    <x v="1"/>
    <m/>
  </r>
  <r>
    <n v="9"/>
    <n v="1036"/>
    <x v="6"/>
    <s v="subgroup"/>
    <n v="4"/>
    <n v="4"/>
    <x v="0"/>
    <n v="0"/>
    <s v="Moderna XBB.1.5"/>
    <x v="3"/>
    <s v="XBB"/>
    <s v="monovalent"/>
    <s v="BA.2.86"/>
    <s v="BA.2.86"/>
    <s v="other BA Omicron"/>
    <n v="10"/>
    <n v="15"/>
    <x v="87"/>
    <n v="1237"/>
    <n v="20"/>
    <m/>
    <n v="14.056818181818182"/>
    <s v="Figure 2"/>
    <x v="1"/>
    <m/>
  </r>
  <r>
    <n v="9"/>
    <n v="1037"/>
    <x v="6"/>
    <s v="subgroup"/>
    <n v="4"/>
    <n v="4"/>
    <x v="1"/>
    <n v="1"/>
    <s v="Moderna XBB.1.5"/>
    <x v="3"/>
    <s v="XBB"/>
    <s v="monovalent"/>
    <s v="Ancestral (D614G)"/>
    <s v="Ancestral"/>
    <s v="Ancestral"/>
    <n v="10"/>
    <n v="15"/>
    <x v="88"/>
    <n v="17412"/>
    <n v="20"/>
    <m/>
    <n v="1.5513186029935853"/>
    <s v="Figure 2"/>
    <x v="1"/>
    <m/>
  </r>
  <r>
    <n v="9"/>
    <n v="1038"/>
    <x v="6"/>
    <s v="subgroup"/>
    <n v="4"/>
    <n v="4"/>
    <x v="1"/>
    <n v="1"/>
    <s v="Moderna XBB.1.5"/>
    <x v="3"/>
    <s v="XBB"/>
    <s v="monovalent"/>
    <s v="Omicron BA.4/5"/>
    <s v="BA.5"/>
    <s v="BA.5"/>
    <n v="10"/>
    <n v="15"/>
    <x v="89"/>
    <n v="7560"/>
    <n v="20"/>
    <m/>
    <n v="4.3674176776429805"/>
    <s v="Figure 2"/>
    <x v="1"/>
    <m/>
  </r>
  <r>
    <n v="9"/>
    <n v="1039"/>
    <x v="6"/>
    <s v="subgroup"/>
    <n v="4"/>
    <n v="4"/>
    <x v="1"/>
    <n v="1"/>
    <s v="Moderna XBB.1.5"/>
    <x v="3"/>
    <s v="XBB"/>
    <s v="monovalent"/>
    <s v="EG.5.1"/>
    <s v="EG.5.1"/>
    <s v="other non BA Omicron"/>
    <n v="10"/>
    <n v="15"/>
    <x v="90"/>
    <n v="1499"/>
    <n v="20"/>
    <m/>
    <n v="10.556338028169014"/>
    <s v="Figure 2"/>
    <x v="1"/>
    <m/>
  </r>
  <r>
    <n v="9"/>
    <n v="1040"/>
    <x v="6"/>
    <s v="subgroup"/>
    <n v="4"/>
    <n v="4"/>
    <x v="1"/>
    <n v="1"/>
    <s v="Moderna XBB.1.5"/>
    <x v="3"/>
    <s v="XBB"/>
    <s v="monovalent"/>
    <s v="FL.1.5.1"/>
    <s v="FL.1.5.1"/>
    <s v="other non BA Omicron"/>
    <n v="10"/>
    <n v="15"/>
    <x v="91"/>
    <n v="1157"/>
    <n v="20"/>
    <m/>
    <n v="8.7651515151515156"/>
    <s v="Figure 2"/>
    <x v="1"/>
    <m/>
  </r>
  <r>
    <n v="9"/>
    <n v="1041"/>
    <x v="6"/>
    <s v="subgroup"/>
    <n v="4"/>
    <n v="4"/>
    <x v="1"/>
    <n v="1"/>
    <s v="Moderna XBB.1.5"/>
    <x v="3"/>
    <s v="XBB"/>
    <s v="monovalent"/>
    <s v="BA.2.86"/>
    <s v="BA.2.86"/>
    <s v="other BA Omicron"/>
    <n v="10"/>
    <n v="15"/>
    <x v="92"/>
    <n v="1600"/>
    <n v="20"/>
    <m/>
    <n v="5.4054054054054053"/>
    <s v="Figure 2"/>
    <x v="1"/>
    <m/>
  </r>
  <r>
    <n v="9"/>
    <n v="1042"/>
    <x v="6"/>
    <s v="all"/>
    <n v="4"/>
    <n v="4"/>
    <x v="0"/>
    <n v="0"/>
    <s v="Moderna XBB.1.5"/>
    <x v="3"/>
    <s v="XBB"/>
    <s v="monovalent"/>
    <s v="Omicron BQ.1.1"/>
    <s v="BQ.1.1"/>
    <s v="other non BA Omicron"/>
    <n v="16"/>
    <n v="15"/>
    <x v="93"/>
    <n v="1438"/>
    <n v="10"/>
    <m/>
    <n v="5.7983870967741939"/>
    <s v="Figure 1"/>
    <x v="1"/>
    <m/>
  </r>
  <r>
    <n v="9"/>
    <n v="1043"/>
    <x v="6"/>
    <s v="all"/>
    <n v="4"/>
    <n v="4"/>
    <x v="0"/>
    <n v="0"/>
    <s v="Moderna BA.5_XBB.1.5"/>
    <x v="4"/>
    <s v="XBB"/>
    <s v="bivalent_variant"/>
    <s v="Omicron BQ.1.1"/>
    <s v="BQ.1.1"/>
    <s v="other non BA Omicron"/>
    <n v="11"/>
    <n v="15"/>
    <x v="90"/>
    <n v="1376"/>
    <n v="10"/>
    <m/>
    <n v="9.6901408450704221"/>
    <s v="Figure 1"/>
    <x v="1"/>
    <m/>
  </r>
  <r>
    <n v="9"/>
    <n v="88"/>
    <x v="7"/>
    <s v="Monogram"/>
    <n v="3"/>
    <n v="3"/>
    <x v="2"/>
    <n v="0.79"/>
    <s v="Pfizer BA.1 bivalent"/>
    <x v="5"/>
    <s v="BA.1"/>
    <s v="bivalent_ancestral"/>
    <s v="D614G"/>
    <s v="Ancestral"/>
    <s v="Ancestral"/>
    <n v="99"/>
    <n v="15"/>
    <x v="94"/>
    <n v="27000"/>
    <n v="40"/>
    <m/>
    <n v="3.67"/>
    <s v="Fig 1A"/>
    <x v="1"/>
    <m/>
  </r>
  <r>
    <n v="9"/>
    <n v="89"/>
    <x v="7"/>
    <s v="Monogram"/>
    <n v="3"/>
    <n v="3"/>
    <x v="2"/>
    <n v="0.79"/>
    <s v="Pfizer BA.1 bivalent"/>
    <x v="5"/>
    <s v="BA.1"/>
    <s v="bivalent_ancestral"/>
    <s v="BA.1"/>
    <s v="BA.1"/>
    <s v="BA.1"/>
    <n v="99"/>
    <n v="15"/>
    <x v="95"/>
    <n v="6506"/>
    <n v="40"/>
    <m/>
    <n v="6.02"/>
    <s v="Fig 1A"/>
    <x v="1"/>
    <m/>
  </r>
  <r>
    <n v="9"/>
    <n v="90"/>
    <x v="7"/>
    <s v="Monogram"/>
    <n v="3"/>
    <n v="3"/>
    <x v="2"/>
    <n v="0.79"/>
    <s v="Pfizer BA.1 bivalent"/>
    <x v="5"/>
    <s v="BA.1"/>
    <s v="bivalent_ancestral"/>
    <s v="BA.4/5"/>
    <s v="BA.5"/>
    <s v="BA.5"/>
    <n v="99"/>
    <n v="15"/>
    <x v="96"/>
    <n v="3546"/>
    <n v="40"/>
    <m/>
    <n v="4.7"/>
    <s v="Fig 1A"/>
    <x v="1"/>
    <m/>
  </r>
  <r>
    <n v="9"/>
    <n v="91"/>
    <x v="7"/>
    <s v="Monogram"/>
    <n v="3"/>
    <n v="3"/>
    <x v="2"/>
    <n v="0.79"/>
    <s v="Pfizer BA.1 bivalent"/>
    <x v="5"/>
    <s v="BA.1"/>
    <s v="bivalent_ancestral"/>
    <s v="B.1.351"/>
    <s v="Beta"/>
    <s v="early VOC"/>
    <n v="99"/>
    <n v="15"/>
    <x v="97"/>
    <n v="15183"/>
    <n v="40"/>
    <m/>
    <n v="5.49"/>
    <s v="Fig 1A"/>
    <x v="1"/>
    <m/>
  </r>
  <r>
    <n v="9"/>
    <n v="92"/>
    <x v="7"/>
    <s v="Monogram"/>
    <n v="3"/>
    <n v="3"/>
    <x v="2"/>
    <n v="0.79"/>
    <s v="Pfizer BA.1 bivalent"/>
    <x v="5"/>
    <s v="BA.1"/>
    <s v="bivalent_ancestral"/>
    <s v="B.1.617.2"/>
    <s v="Delta"/>
    <s v="early VOC"/>
    <n v="99"/>
    <n v="15"/>
    <x v="98"/>
    <n v="14362"/>
    <n v="40"/>
    <m/>
    <n v="4.38"/>
    <s v="Fig 1A"/>
    <x v="1"/>
    <m/>
  </r>
  <r>
    <n v="9"/>
    <n v="1005"/>
    <x v="7"/>
    <s v="Monogram"/>
    <n v="3"/>
    <n v="3"/>
    <x v="0"/>
    <n v="0"/>
    <s v="Pfizer BA.1 bivalent"/>
    <x v="5"/>
    <s v="BA.1"/>
    <s v="bivalent_ancestral"/>
    <s v="D614G"/>
    <s v="Ancestral"/>
    <s v="Ancestral"/>
    <n v="21"/>
    <n v="15"/>
    <x v="99"/>
    <n v="17623"/>
    <n v="40"/>
    <m/>
    <n v="6.28"/>
    <s v="Table S6"/>
    <x v="0"/>
    <s v="Don’t use uninf when there isn't a matched inf"/>
  </r>
  <r>
    <n v="9"/>
    <n v="1006"/>
    <x v="7"/>
    <s v="Monogram"/>
    <n v="3"/>
    <n v="3"/>
    <x v="0"/>
    <m/>
    <s v="Pfizer BA.1 bivalent"/>
    <x v="5"/>
    <s v="BA.1"/>
    <s v="bivalent_ancestral"/>
    <s v="BA.1"/>
    <s v="BA.1"/>
    <s v="BA.1"/>
    <n v="21"/>
    <n v="15"/>
    <x v="100"/>
    <n v="2846"/>
    <n v="40"/>
    <m/>
    <n v="9.36"/>
    <s v="Table S6"/>
    <x v="0"/>
    <s v="Don’t use uninf when there isn't a matched inf"/>
  </r>
  <r>
    <n v="9"/>
    <n v="1007"/>
    <x v="7"/>
    <s v="Monogram"/>
    <n v="3"/>
    <n v="3"/>
    <x v="0"/>
    <m/>
    <s v="Pfizer BA.1 bivalent"/>
    <x v="5"/>
    <s v="BA.1"/>
    <s v="bivalent_ancestral"/>
    <s v="BA.4/5"/>
    <s v="BA.5"/>
    <s v="BA.5"/>
    <n v="21"/>
    <n v="15"/>
    <x v="101"/>
    <n v="1247"/>
    <n v="40"/>
    <m/>
    <n v="9.9"/>
    <s v="Table S6"/>
    <x v="0"/>
    <s v="Don’t use uninf when there isn't a matched inf"/>
  </r>
  <r>
    <n v="9"/>
    <n v="1008"/>
    <x v="7"/>
    <s v="Monogram"/>
    <n v="3"/>
    <n v="3"/>
    <x v="0"/>
    <m/>
    <s v="Pfizer BA.1 bivalent"/>
    <x v="5"/>
    <s v="BA.1"/>
    <s v="bivalent_ancestral"/>
    <s v="B.1.351"/>
    <s v="Beta"/>
    <s v="early VOC"/>
    <n v="21"/>
    <n v="15"/>
    <x v="102"/>
    <n v="7365"/>
    <n v="40"/>
    <m/>
    <n v="9.69"/>
    <s v="Table S6"/>
    <x v="0"/>
    <s v="Don’t use uninf when there isn't a matched inf"/>
  </r>
  <r>
    <n v="9"/>
    <n v="1009"/>
    <x v="7"/>
    <s v="Monogram"/>
    <n v="3"/>
    <n v="3"/>
    <x v="0"/>
    <m/>
    <s v="Pfizer BA.1 bivalent"/>
    <x v="5"/>
    <s v="BA.1"/>
    <s v="bivalent_ancestral"/>
    <s v="B.1.617.2"/>
    <s v="Delta"/>
    <s v="early VOC"/>
    <n v="21"/>
    <n v="15"/>
    <x v="103"/>
    <n v="8528"/>
    <n v="40"/>
    <m/>
    <n v="7.75"/>
    <s v="Table S6"/>
    <x v="0"/>
    <s v="Don’t use uninf when there isn't a matched inf"/>
  </r>
  <r>
    <n v="9"/>
    <n v="93"/>
    <x v="7"/>
    <s v="Monogram"/>
    <n v="3"/>
    <n v="3"/>
    <x v="2"/>
    <n v="0.75"/>
    <s v="Pfizer BA.4/5 bivalent"/>
    <x v="6"/>
    <s v="BA.5"/>
    <s v="bivalent_ancestral"/>
    <s v="D614G"/>
    <s v="Ancestral"/>
    <s v="Ancestral"/>
    <n v="99"/>
    <n v="15"/>
    <x v="104"/>
    <n v="34109"/>
    <n v="40"/>
    <m/>
    <n v="4.41"/>
    <s v="Fig 1B"/>
    <x v="1"/>
    <m/>
  </r>
  <r>
    <n v="9"/>
    <n v="94"/>
    <x v="7"/>
    <s v="Monogram"/>
    <n v="3"/>
    <n v="3"/>
    <x v="2"/>
    <n v="0.75"/>
    <s v="Pfizer BA.4/5 bivalent"/>
    <x v="6"/>
    <s v="BA.5"/>
    <s v="bivalent_ancestral"/>
    <s v="BA.1"/>
    <s v="BA.1"/>
    <s v="BA.1"/>
    <n v="99"/>
    <n v="15"/>
    <x v="105"/>
    <n v="6603"/>
    <n v="40"/>
    <m/>
    <n v="6.64"/>
    <s v="Fig 1B"/>
    <x v="1"/>
    <m/>
  </r>
  <r>
    <n v="9"/>
    <n v="95"/>
    <x v="7"/>
    <s v="Monogram"/>
    <n v="3"/>
    <n v="3"/>
    <x v="2"/>
    <n v="0.75"/>
    <s v="Pfizer BA.4/5 bivalent"/>
    <x v="6"/>
    <s v="BA.5"/>
    <s v="bivalent_ancestral"/>
    <s v="BA.4/5"/>
    <s v="BA.5"/>
    <s v="BA.5"/>
    <n v="99"/>
    <n v="15"/>
    <x v="106"/>
    <n v="5939"/>
    <n v="40"/>
    <m/>
    <n v="8.23"/>
    <s v="Fig 1B"/>
    <x v="1"/>
    <m/>
  </r>
  <r>
    <n v="9"/>
    <n v="96"/>
    <x v="7"/>
    <s v="Monogram"/>
    <n v="3"/>
    <n v="3"/>
    <x v="2"/>
    <n v="0.75"/>
    <s v="Pfizer BA.4/5 bivalent"/>
    <x v="6"/>
    <s v="BA.5"/>
    <s v="bivalent_ancestral"/>
    <s v="B.1.351"/>
    <s v="Beta"/>
    <s v="early VOC"/>
    <n v="99"/>
    <n v="15"/>
    <x v="107"/>
    <n v="19265"/>
    <n v="40"/>
    <m/>
    <n v="6.75"/>
    <s v="Fig 1B"/>
    <x v="1"/>
    <m/>
  </r>
  <r>
    <n v="9"/>
    <n v="97"/>
    <x v="7"/>
    <s v="Monogram"/>
    <n v="3"/>
    <n v="3"/>
    <x v="2"/>
    <n v="0.75"/>
    <s v="Pfizer BA.4/5 bivalent"/>
    <x v="6"/>
    <s v="BA.5"/>
    <s v="bivalent_ancestral"/>
    <s v="B.1.617.2"/>
    <s v="Delta"/>
    <s v="early VOC"/>
    <n v="99"/>
    <n v="15"/>
    <x v="108"/>
    <n v="18332"/>
    <n v="40"/>
    <m/>
    <n v="5.09"/>
    <s v="Fig 1B"/>
    <x v="1"/>
    <m/>
  </r>
  <r>
    <n v="9"/>
    <n v="1010"/>
    <x v="7"/>
    <s v="Monogram"/>
    <n v="3"/>
    <n v="3"/>
    <x v="0"/>
    <m/>
    <s v="Pfizer BA.4/5 bivalent"/>
    <x v="6"/>
    <s v="BA.5"/>
    <s v="bivalent_ancestral"/>
    <s v="D614G"/>
    <s v="Ancestral"/>
    <s v="Ancestral"/>
    <n v="25"/>
    <n v="15"/>
    <x v="109"/>
    <n v="26246"/>
    <n v="40"/>
    <m/>
    <n v="10.7"/>
    <s v="Table S7"/>
    <x v="0"/>
    <s v="Don’t use uninf when there isn't a matched inf"/>
  </r>
  <r>
    <n v="9"/>
    <n v="1011"/>
    <x v="7"/>
    <s v="Monogram"/>
    <n v="3"/>
    <n v="3"/>
    <x v="0"/>
    <m/>
    <s v="Pfizer BA.4/5 bivalent"/>
    <x v="6"/>
    <s v="BA.5"/>
    <s v="bivalent_ancestral"/>
    <s v="BA.1"/>
    <s v="BA.1"/>
    <s v="BA.1"/>
    <n v="25"/>
    <n v="15"/>
    <x v="67"/>
    <n v="2405"/>
    <n v="40"/>
    <m/>
    <n v="14.75"/>
    <s v="Table S7"/>
    <x v="0"/>
    <s v="Don’t use uninf when there isn't a matched inf"/>
  </r>
  <r>
    <n v="9"/>
    <n v="1012"/>
    <x v="7"/>
    <s v="Monogram"/>
    <n v="3"/>
    <n v="3"/>
    <x v="0"/>
    <m/>
    <s v="Pfizer BA.4/5 bivalent"/>
    <x v="6"/>
    <s v="BA.5"/>
    <s v="bivalent_ancestral"/>
    <s v="BA.4/5"/>
    <s v="BA.5"/>
    <s v="BA.5"/>
    <n v="25"/>
    <n v="15"/>
    <x v="110"/>
    <n v="2198"/>
    <n v="40"/>
    <m/>
    <n v="18.02"/>
    <s v="Table S7"/>
    <x v="0"/>
    <s v="Don’t use uninf when there isn't a matched inf"/>
  </r>
  <r>
    <n v="9"/>
    <n v="1013"/>
    <x v="7"/>
    <s v="Monogram"/>
    <n v="3"/>
    <n v="3"/>
    <x v="0"/>
    <m/>
    <s v="Pfizer BA.4/5 bivalent"/>
    <x v="6"/>
    <s v="BA.5"/>
    <s v="bivalent_ancestral"/>
    <s v="B.1.351"/>
    <s v="Beta"/>
    <s v="early VOC"/>
    <n v="25"/>
    <n v="15"/>
    <x v="111"/>
    <n v="11272"/>
    <n v="40"/>
    <m/>
    <n v="17.7"/>
    <s v="Table S7"/>
    <x v="0"/>
    <s v="Don’t use uninf when there isn't a matched inf"/>
  </r>
  <r>
    <n v="9"/>
    <n v="1014"/>
    <x v="7"/>
    <s v="Monogram"/>
    <n v="3"/>
    <n v="3"/>
    <x v="0"/>
    <m/>
    <s v="Pfizer BA.4/5 bivalent"/>
    <x v="6"/>
    <s v="BA.5"/>
    <s v="bivalent_ancestral"/>
    <s v="B.1.617.2"/>
    <s v="Delta"/>
    <s v="early VOC"/>
    <n v="25"/>
    <n v="15"/>
    <x v="103"/>
    <n v="13537"/>
    <n v="40"/>
    <m/>
    <n v="12.3"/>
    <s v="Table S7"/>
    <x v="0"/>
    <s v="Don’t use uninf when there isn't a matched inf"/>
  </r>
  <r>
    <n v="9"/>
    <n v="98"/>
    <x v="7"/>
    <s v="Duke"/>
    <n v="3"/>
    <n v="3"/>
    <x v="2"/>
    <m/>
    <s v="Pfizer BA.1 bivalent"/>
    <x v="5"/>
    <s v="BA.1"/>
    <s v="bivalent_ancestral"/>
    <s v="D614G"/>
    <s v="Ancestral"/>
    <s v="Ancestral"/>
    <n v="25"/>
    <n v="15"/>
    <x v="112"/>
    <n v="10529"/>
    <n v="10"/>
    <m/>
    <n v="4.63"/>
    <s v="Fig 1C"/>
    <x v="1"/>
    <m/>
  </r>
  <r>
    <n v="9"/>
    <n v="99"/>
    <x v="7"/>
    <s v="Duke"/>
    <n v="3"/>
    <n v="3"/>
    <x v="2"/>
    <m/>
    <s v="Pfizer BA.1 bivalent"/>
    <x v="5"/>
    <s v="BA.1"/>
    <s v="bivalent_ancestral"/>
    <s v="BA.1"/>
    <s v="BA.1"/>
    <s v="BA.1"/>
    <n v="25"/>
    <n v="15"/>
    <x v="113"/>
    <n v="6551"/>
    <n v="10"/>
    <m/>
    <n v="6.02"/>
    <s v="Fig 1C"/>
    <x v="1"/>
    <m/>
  </r>
  <r>
    <n v="9"/>
    <n v="100"/>
    <x v="7"/>
    <s v="Duke"/>
    <n v="3"/>
    <n v="3"/>
    <x v="2"/>
    <m/>
    <s v="Pfizer BA.1 bivalent"/>
    <x v="5"/>
    <s v="BA.1"/>
    <s v="bivalent_ancestral"/>
    <s v="BA.4/5"/>
    <s v="BA.5"/>
    <s v="BA.5"/>
    <n v="25"/>
    <n v="15"/>
    <x v="114"/>
    <n v="3587"/>
    <n v="10"/>
    <m/>
    <n v="5.48"/>
    <s v="Fig 1C"/>
    <x v="1"/>
    <m/>
  </r>
  <r>
    <n v="9"/>
    <n v="101"/>
    <x v="7"/>
    <s v="Duke"/>
    <n v="3"/>
    <n v="3"/>
    <x v="2"/>
    <m/>
    <s v="Pfizer BA.1 bivalent"/>
    <x v="5"/>
    <s v="BA.1"/>
    <s v="bivalent_ancestral"/>
    <s v="BQ.1.1"/>
    <s v="BQ"/>
    <s v="other non BA Omicron"/>
    <n v="25"/>
    <n v="15"/>
    <x v="115"/>
    <n v="794"/>
    <n v="10"/>
    <m/>
    <n v="5.16"/>
    <s v="Fig 1C"/>
    <x v="0"/>
    <s v="Not in selected range of variants"/>
  </r>
  <r>
    <n v="9"/>
    <n v="102"/>
    <x v="7"/>
    <s v="Duke"/>
    <n v="3"/>
    <n v="3"/>
    <x v="2"/>
    <m/>
    <s v="Pfizer BA.1 bivalent"/>
    <x v="5"/>
    <s v="BA.1"/>
    <s v="bivalent_ancestral"/>
    <s v="XBB.1"/>
    <s v="XBB.1"/>
    <s v="XBB"/>
    <n v="25"/>
    <n v="15"/>
    <x v="116"/>
    <n v="294"/>
    <n v="10"/>
    <m/>
    <n v="7.54"/>
    <s v="Fig 1C"/>
    <x v="1"/>
    <m/>
  </r>
  <r>
    <n v="9"/>
    <n v="103"/>
    <x v="7"/>
    <s v="Duke"/>
    <n v="3"/>
    <n v="3"/>
    <x v="2"/>
    <m/>
    <s v="Pfizer BA.4/5 bivalent"/>
    <x v="6"/>
    <s v="BA.5"/>
    <s v="bivalent_ancestral"/>
    <s v="D614G"/>
    <s v="XBB.1"/>
    <s v="Ancestral"/>
    <n v="25"/>
    <n v="15"/>
    <x v="117"/>
    <n v="8967"/>
    <n v="10"/>
    <m/>
    <n v="4.87"/>
    <s v="Fig 1D"/>
    <x v="1"/>
    <m/>
  </r>
  <r>
    <n v="9"/>
    <n v="104"/>
    <x v="7"/>
    <s v="Duke"/>
    <n v="3"/>
    <n v="3"/>
    <x v="2"/>
    <m/>
    <s v="Pfizer BA.4/5 bivalent"/>
    <x v="6"/>
    <s v="BA.5"/>
    <s v="bivalent_ancestral"/>
    <s v="BA.1"/>
    <s v="BA.1"/>
    <s v="BA.1"/>
    <n v="25"/>
    <n v="15"/>
    <x v="118"/>
    <n v="6921"/>
    <n v="10"/>
    <m/>
    <n v="5.71"/>
    <s v="Fig 1D"/>
    <x v="1"/>
    <m/>
  </r>
  <r>
    <n v="9"/>
    <n v="105"/>
    <x v="7"/>
    <s v="Duke"/>
    <n v="3"/>
    <n v="3"/>
    <x v="2"/>
    <m/>
    <s v="Pfizer BA.4/5 bivalent"/>
    <x v="6"/>
    <s v="BA.5"/>
    <s v="bivalent_ancestral"/>
    <s v="BA.4/5"/>
    <s v="BA.5"/>
    <s v="BA.5"/>
    <n v="25"/>
    <n v="15"/>
    <x v="119"/>
    <n v="6140"/>
    <n v="10"/>
    <m/>
    <n v="10.07"/>
    <s v="Fig 1D"/>
    <x v="1"/>
    <m/>
  </r>
  <r>
    <n v="9"/>
    <n v="106"/>
    <x v="7"/>
    <s v="Duke"/>
    <n v="3"/>
    <n v="3"/>
    <x v="2"/>
    <m/>
    <s v="Pfizer BA.4/5 bivalent"/>
    <x v="6"/>
    <s v="BA.5"/>
    <s v="bivalent_ancestral"/>
    <s v="BQ.1.1"/>
    <s v="BQ"/>
    <s v="other non BA Omicron"/>
    <n v="25"/>
    <n v="15"/>
    <x v="120"/>
    <n v="1077"/>
    <n v="10"/>
    <m/>
    <n v="7.28"/>
    <s v="Fig 1D"/>
    <x v="0"/>
    <s v="Not in selected range of variants"/>
  </r>
  <r>
    <n v="9"/>
    <n v="107"/>
    <x v="7"/>
    <s v="Duke"/>
    <n v="3"/>
    <n v="3"/>
    <x v="2"/>
    <m/>
    <s v="Pfizer BA.4/5 bivalent"/>
    <x v="6"/>
    <s v="BA.5"/>
    <s v="bivalent_ancestral"/>
    <s v="XBB.1"/>
    <s v="XBB.1"/>
    <s v="XBB"/>
    <n v="25"/>
    <n v="15"/>
    <x v="121"/>
    <n v="398"/>
    <n v="10"/>
    <m/>
    <n v="7.65"/>
    <s v="Fig 1D"/>
    <x v="1"/>
    <m/>
  </r>
  <r>
    <n v="9"/>
    <n v="108"/>
    <x v="8"/>
    <n v="1"/>
    <n v="3"/>
    <n v="3"/>
    <x v="2"/>
    <m/>
    <s v="mRNA BA.1 bivalent"/>
    <x v="5"/>
    <s v="BA.1"/>
    <s v="bivalent_ancestral"/>
    <s v="Ancestral"/>
    <s v="Ancestral"/>
    <s v="Ancestral"/>
    <n v="121"/>
    <n v="21"/>
    <x v="122"/>
    <n v="2560"/>
    <n v="40"/>
    <n v="2560"/>
    <n v="1"/>
    <m/>
    <x v="0"/>
    <s v="Don't use mixed when inf / uninf available"/>
  </r>
  <r>
    <n v="9"/>
    <n v="109"/>
    <x v="8"/>
    <n v="1"/>
    <n v="3"/>
    <n v="3"/>
    <x v="2"/>
    <m/>
    <s v="mRNA BA.1 bivalent"/>
    <x v="5"/>
    <s v="BA.1"/>
    <s v="bivalent_ancestral"/>
    <s v="B.1.617.2"/>
    <s v="Delta"/>
    <s v="early VOC"/>
    <n v="121"/>
    <n v="21"/>
    <x v="123"/>
    <n v="2560"/>
    <n v="40"/>
    <n v="2560"/>
    <n v="1.33"/>
    <m/>
    <x v="0"/>
    <s v="Don't use mixed when inf / uninf available"/>
  </r>
  <r>
    <n v="9"/>
    <n v="110"/>
    <x v="8"/>
    <n v="1"/>
    <n v="3"/>
    <n v="3"/>
    <x v="2"/>
    <m/>
    <s v="mRNA BA.1 bivalent"/>
    <x v="5"/>
    <s v="BA.1"/>
    <s v="bivalent_ancestral"/>
    <s v="BA.1"/>
    <s v="BA.1"/>
    <s v="BA.1"/>
    <n v="121"/>
    <n v="21"/>
    <x v="124"/>
    <n v="2560"/>
    <n v="40"/>
    <n v="2560"/>
    <n v="3.64"/>
    <m/>
    <x v="0"/>
    <s v="Don't use mixed when inf / uninf available"/>
  </r>
  <r>
    <n v="9"/>
    <n v="111"/>
    <x v="8"/>
    <n v="1"/>
    <n v="3"/>
    <n v="3"/>
    <x v="2"/>
    <m/>
    <s v="mRNA BA.1 bivalent"/>
    <x v="5"/>
    <s v="BA.1"/>
    <s v="bivalent_ancestral"/>
    <s v="BA.2"/>
    <s v="BA.2"/>
    <s v="other BA Omicron"/>
    <n v="121"/>
    <n v="21"/>
    <x v="125"/>
    <n v="2560"/>
    <n v="40"/>
    <n v="2560"/>
    <n v="2.87"/>
    <m/>
    <x v="0"/>
    <s v="Don't use mixed when inf / uninf available"/>
  </r>
  <r>
    <n v="9"/>
    <n v="112"/>
    <x v="8"/>
    <n v="1"/>
    <n v="3"/>
    <n v="3"/>
    <x v="2"/>
    <m/>
    <s v="mRNA BA.1 bivalent"/>
    <x v="5"/>
    <s v="BA.1"/>
    <s v="bivalent_ancestral"/>
    <s v="BA.5"/>
    <s v="BA.5"/>
    <s v="BA.5"/>
    <n v="121"/>
    <n v="21"/>
    <x v="126"/>
    <n v="2560"/>
    <n v="40"/>
    <n v="2560"/>
    <n v="3.07"/>
    <m/>
    <x v="0"/>
    <s v="Don't use mixed when inf / uninf available"/>
  </r>
  <r>
    <n v="9"/>
    <n v="113"/>
    <x v="8"/>
    <n v="1"/>
    <n v="3"/>
    <n v="3"/>
    <x v="2"/>
    <m/>
    <s v="mRNA BA.1 bivalent"/>
    <x v="5"/>
    <s v="BA.1"/>
    <s v="bivalent_ancestral"/>
    <s v="BQ.1.1"/>
    <s v="BQ"/>
    <s v="other non BA Omicron"/>
    <n v="121"/>
    <n v="21"/>
    <x v="127"/>
    <n v="759.93146999999999"/>
    <n v="40"/>
    <n v="2560"/>
    <n v="4.3099999999999996"/>
    <m/>
    <x v="0"/>
    <s v="Don't use mixed when inf / uninf available"/>
  </r>
  <r>
    <n v="9"/>
    <n v="114"/>
    <x v="8"/>
    <n v="1"/>
    <n v="3"/>
    <n v="3"/>
    <x v="2"/>
    <m/>
    <s v="mRNA BA.1 bivalent"/>
    <x v="5"/>
    <s v="BA.1"/>
    <s v="bivalent_ancestral"/>
    <s v="XBB"/>
    <s v="XBB"/>
    <s v="XBB"/>
    <n v="121"/>
    <n v="21"/>
    <x v="128"/>
    <n v="625.85833000000002"/>
    <n v="40"/>
    <n v="2560"/>
    <n v="3.9"/>
    <m/>
    <x v="0"/>
    <s v="Don't use mixed when inf / uninf available"/>
  </r>
  <r>
    <n v="9"/>
    <n v="115"/>
    <x v="8"/>
    <n v="1"/>
    <n v="3"/>
    <n v="3"/>
    <x v="2"/>
    <m/>
    <s v="mRNA BA.1 bivalent"/>
    <x v="5"/>
    <s v="BA.1"/>
    <s v="bivalent_ancestral"/>
    <s v="XBB.1.5"/>
    <s v="XBB.1.5"/>
    <s v="XBB"/>
    <n v="121"/>
    <n v="21"/>
    <x v="129"/>
    <n v="343.11122999999998"/>
    <n v="40"/>
    <n v="2560"/>
    <n v="2.4300000000000002"/>
    <m/>
    <x v="0"/>
    <s v="Don't use mixed when inf / uninf available"/>
  </r>
  <r>
    <n v="9"/>
    <n v="116"/>
    <x v="8"/>
    <n v="1"/>
    <n v="3"/>
    <n v="3"/>
    <x v="0"/>
    <n v="0"/>
    <s v="mRNA BA.1 bivalent"/>
    <x v="5"/>
    <s v="BA.1"/>
    <s v="bivalent_ancestral"/>
    <s v="Ancestral"/>
    <s v="Ancestral"/>
    <s v="Ancestral"/>
    <n v="11"/>
    <n v="21"/>
    <x v="130"/>
    <n v="2560"/>
    <n v="40"/>
    <n v="2560"/>
    <n v="5.86"/>
    <m/>
    <x v="1"/>
    <m/>
  </r>
  <r>
    <n v="9"/>
    <n v="117"/>
    <x v="8"/>
    <n v="1"/>
    <n v="3"/>
    <n v="3"/>
    <x v="0"/>
    <n v="0"/>
    <s v="mRNA BA.1 bivalent"/>
    <x v="5"/>
    <s v="BA.1"/>
    <s v="bivalent_ancestral"/>
    <s v="B.1.617.2"/>
    <s v="Delta"/>
    <s v="early VOC"/>
    <n v="11"/>
    <n v="21"/>
    <x v="131"/>
    <n v="2560"/>
    <n v="40"/>
    <n v="2560"/>
    <n v="7.67"/>
    <m/>
    <x v="1"/>
    <m/>
  </r>
  <r>
    <n v="9"/>
    <n v="118"/>
    <x v="8"/>
    <n v="1"/>
    <n v="3"/>
    <n v="3"/>
    <x v="0"/>
    <n v="0"/>
    <s v="mRNA BA.1 bivalent"/>
    <x v="5"/>
    <s v="BA.1"/>
    <s v="bivalent_ancestral"/>
    <s v="BA.1"/>
    <s v="BA.1"/>
    <s v="BA.1"/>
    <n v="11"/>
    <n v="21"/>
    <x v="132"/>
    <n v="1288.8624"/>
    <n v="40"/>
    <n v="2560"/>
    <n v="14.87"/>
    <m/>
    <x v="1"/>
    <m/>
  </r>
  <r>
    <n v="9"/>
    <n v="119"/>
    <x v="8"/>
    <n v="1"/>
    <n v="3"/>
    <n v="3"/>
    <x v="0"/>
    <n v="0"/>
    <s v="mRNA BA.1 bivalent"/>
    <x v="5"/>
    <s v="BA.1"/>
    <s v="bivalent_ancestral"/>
    <s v="BA.2"/>
    <s v="BA.2"/>
    <s v="other BA Omicron"/>
    <n v="11"/>
    <n v="21"/>
    <x v="133"/>
    <n v="1281.2619999999999"/>
    <n v="40"/>
    <n v="2560"/>
    <n v="7.94"/>
    <m/>
    <x v="1"/>
    <m/>
  </r>
  <r>
    <n v="9"/>
    <n v="120"/>
    <x v="8"/>
    <n v="1"/>
    <n v="3"/>
    <n v="3"/>
    <x v="0"/>
    <n v="0"/>
    <s v="mRNA BA.1 bivalent"/>
    <x v="5"/>
    <s v="BA.1"/>
    <s v="bivalent_ancestral"/>
    <s v="BA.5"/>
    <s v="BA.5"/>
    <s v="BA.5"/>
    <n v="11"/>
    <n v="21"/>
    <x v="134"/>
    <n v="1289.7353000000001"/>
    <n v="40"/>
    <n v="2560"/>
    <n v="24.57"/>
    <m/>
    <x v="1"/>
    <m/>
  </r>
  <r>
    <n v="9"/>
    <n v="121"/>
    <x v="8"/>
    <n v="1"/>
    <n v="3"/>
    <n v="3"/>
    <x v="0"/>
    <n v="0"/>
    <s v="mRNA BA.1 bivalent"/>
    <x v="5"/>
    <s v="BA.1"/>
    <s v="bivalent_ancestral"/>
    <s v="BQ.1.1"/>
    <s v="BQ"/>
    <s v="other non BA Omicron"/>
    <n v="11"/>
    <n v="21"/>
    <x v="135"/>
    <n v="347.74538000000001"/>
    <n v="40"/>
    <n v="2560"/>
    <n v="8.69"/>
    <m/>
    <x v="1"/>
    <m/>
  </r>
  <r>
    <n v="9"/>
    <n v="122"/>
    <x v="8"/>
    <n v="1"/>
    <n v="3"/>
    <n v="3"/>
    <x v="0"/>
    <n v="0"/>
    <s v="mRNA BA.1 bivalent"/>
    <x v="5"/>
    <s v="BA.1"/>
    <s v="bivalent_ancestral"/>
    <s v="XBB"/>
    <s v="XBB"/>
    <s v="XBB"/>
    <n v="11"/>
    <n v="21"/>
    <x v="136"/>
    <n v="328.74878999999999"/>
    <n v="40"/>
    <n v="2560"/>
    <n v="6.75"/>
    <m/>
    <x v="1"/>
    <m/>
  </r>
  <r>
    <n v="9"/>
    <n v="123"/>
    <x v="8"/>
    <n v="1"/>
    <n v="3"/>
    <n v="3"/>
    <x v="0"/>
    <n v="0"/>
    <s v="mRNA BA.1 bivalent"/>
    <x v="5"/>
    <s v="BA.1"/>
    <s v="bivalent_ancestral"/>
    <s v="XBB.1.5"/>
    <s v="XBB.1.5"/>
    <s v="XBB"/>
    <n v="11"/>
    <n v="21"/>
    <x v="137"/>
    <n v="229.99132"/>
    <n v="40"/>
    <n v="2560"/>
    <n v="5.25"/>
    <m/>
    <x v="1"/>
    <m/>
  </r>
  <r>
    <n v="9"/>
    <n v="124"/>
    <x v="8"/>
    <n v="1"/>
    <n v="3"/>
    <n v="3"/>
    <x v="1"/>
    <n v="1"/>
    <s v="mRNA BA.1 bivalent"/>
    <x v="5"/>
    <s v="BA.1"/>
    <s v="bivalent_ancestral"/>
    <s v="Ancestral"/>
    <s v="Ancestral"/>
    <s v="Ancestral"/>
    <n v="110"/>
    <n v="21"/>
    <x v="122"/>
    <n v="2560"/>
    <n v="40"/>
    <n v="2560"/>
    <n v="1"/>
    <m/>
    <x v="1"/>
    <m/>
  </r>
  <r>
    <n v="9"/>
    <n v="125"/>
    <x v="8"/>
    <n v="1"/>
    <n v="3"/>
    <n v="3"/>
    <x v="1"/>
    <n v="1"/>
    <s v="mRNA BA.1 bivalent"/>
    <x v="5"/>
    <s v="BA.1"/>
    <s v="bivalent_ancestral"/>
    <s v="B.1.617.2"/>
    <s v="Delta"/>
    <s v="early VOC"/>
    <n v="110"/>
    <n v="21"/>
    <x v="122"/>
    <n v="2560"/>
    <n v="40"/>
    <n v="2560"/>
    <n v="1"/>
    <m/>
    <x v="1"/>
    <m/>
  </r>
  <r>
    <n v="9"/>
    <n v="126"/>
    <x v="8"/>
    <n v="1"/>
    <n v="3"/>
    <n v="3"/>
    <x v="1"/>
    <n v="1"/>
    <s v="mRNA BA.1 bivalent"/>
    <x v="5"/>
    <s v="BA.1"/>
    <s v="bivalent_ancestral"/>
    <s v="BA.1"/>
    <s v="BA.1"/>
    <s v="BA.1"/>
    <n v="110"/>
    <n v="21"/>
    <x v="138"/>
    <n v="2560"/>
    <n v="40"/>
    <n v="2560"/>
    <n v="3.11"/>
    <m/>
    <x v="1"/>
    <m/>
  </r>
  <r>
    <n v="9"/>
    <n v="127"/>
    <x v="8"/>
    <n v="1"/>
    <n v="3"/>
    <n v="3"/>
    <x v="1"/>
    <n v="1"/>
    <s v="mRNA BA.1 bivalent"/>
    <x v="5"/>
    <s v="BA.1"/>
    <s v="bivalent_ancestral"/>
    <s v="BA.2"/>
    <s v="BA.2"/>
    <s v="other BA Omicron"/>
    <n v="110"/>
    <n v="21"/>
    <x v="139"/>
    <n v="2560"/>
    <n v="40"/>
    <n v="2560"/>
    <n v="2.5"/>
    <m/>
    <x v="1"/>
    <m/>
  </r>
  <r>
    <n v="9"/>
    <n v="128"/>
    <x v="8"/>
    <n v="1"/>
    <n v="3"/>
    <n v="3"/>
    <x v="1"/>
    <n v="1"/>
    <s v="mRNA BA.1 bivalent"/>
    <x v="5"/>
    <s v="BA.1"/>
    <s v="bivalent_ancestral"/>
    <s v="BA.5"/>
    <s v="BA.5"/>
    <s v="BA.5"/>
    <n v="110"/>
    <n v="21"/>
    <x v="140"/>
    <n v="2560"/>
    <n v="40"/>
    <n v="2560"/>
    <n v="2.37"/>
    <m/>
    <x v="1"/>
    <m/>
  </r>
  <r>
    <n v="9"/>
    <n v="129"/>
    <x v="8"/>
    <n v="1"/>
    <n v="3"/>
    <n v="3"/>
    <x v="1"/>
    <n v="1"/>
    <s v="mRNA BA.1 bivalent"/>
    <x v="5"/>
    <s v="BA.1"/>
    <s v="bivalent_ancestral"/>
    <s v="BQ.1.1"/>
    <s v="BQ"/>
    <s v="other non BA Omicron"/>
    <n v="110"/>
    <n v="21"/>
    <x v="141"/>
    <n v="960.34396000000004"/>
    <n v="40"/>
    <n v="2560"/>
    <n v="4.2699999999999996"/>
    <m/>
    <x v="1"/>
    <m/>
  </r>
  <r>
    <n v="9"/>
    <n v="130"/>
    <x v="8"/>
    <n v="1"/>
    <n v="3"/>
    <n v="3"/>
    <x v="1"/>
    <n v="1"/>
    <s v="mRNA BA.1 bivalent"/>
    <x v="5"/>
    <s v="BA.1"/>
    <s v="bivalent_ancestral"/>
    <s v="XBB"/>
    <s v="XBB"/>
    <s v="XBB"/>
    <n v="110"/>
    <n v="21"/>
    <x v="142"/>
    <n v="670.4049"/>
    <n v="40"/>
    <n v="2560"/>
    <n v="3.61"/>
    <m/>
    <x v="1"/>
    <m/>
  </r>
  <r>
    <n v="9"/>
    <n v="131"/>
    <x v="8"/>
    <n v="1"/>
    <n v="3"/>
    <n v="3"/>
    <x v="1"/>
    <n v="1"/>
    <s v="mRNA BA.1 bivalent"/>
    <x v="5"/>
    <s v="BA.1"/>
    <s v="bivalent_ancestral"/>
    <s v="XBB.1.5"/>
    <s v="XBB.1.5"/>
    <s v="XBB"/>
    <n v="110"/>
    <n v="21"/>
    <x v="143"/>
    <n v="386.03627"/>
    <n v="40"/>
    <n v="2560"/>
    <n v="2.42"/>
    <m/>
    <x v="1"/>
    <m/>
  </r>
  <r>
    <n v="9"/>
    <n v="132"/>
    <x v="9"/>
    <s v="all"/>
    <n v="3"/>
    <n v="3.2"/>
    <x v="0"/>
    <n v="0"/>
    <s v="Moderna and Pfizer bivalent"/>
    <x v="7"/>
    <s v="bivalent"/>
    <s v="bivalent_ancestral"/>
    <s v="WA1/2020"/>
    <s v="Ancestral"/>
    <s v="Ancestral"/>
    <n v="30"/>
    <n v="21"/>
    <x v="144"/>
    <n v="25954"/>
    <n v="20"/>
    <m/>
    <n v="5.18"/>
    <s v="Figure 1B"/>
    <x v="0"/>
    <s v="Not in selected range of variants"/>
  </r>
  <r>
    <n v="9"/>
    <n v="133"/>
    <x v="9"/>
    <s v="all"/>
    <n v="3"/>
    <n v="3.2"/>
    <x v="0"/>
    <n v="0"/>
    <s v="Moderna and Pfizer bivalent"/>
    <x v="7"/>
    <s v="bivalent"/>
    <s v="bivalent_ancestral"/>
    <s v="BA.2"/>
    <s v="BA.2"/>
    <s v="other BA Omicron"/>
    <n v="30"/>
    <n v="21"/>
    <x v="82"/>
    <n v="5318"/>
    <n v="20"/>
    <m/>
    <n v="45.07"/>
    <s v="Figure 1B"/>
    <x v="0"/>
    <s v="Not in selected range of variants"/>
  </r>
  <r>
    <n v="9"/>
    <n v="134"/>
    <x v="9"/>
    <s v="all"/>
    <n v="3"/>
    <n v="3.2"/>
    <x v="0"/>
    <n v="0"/>
    <s v="Moderna and Pfizer bivalent"/>
    <x v="7"/>
    <s v="bivalent"/>
    <s v="bivalent_ancestral"/>
    <s v="BA.5"/>
    <s v="BA.5"/>
    <s v="BA.5"/>
    <n v="30"/>
    <n v="21"/>
    <x v="145"/>
    <n v="2285"/>
    <n v="20"/>
    <m/>
    <n v="21.97"/>
    <s v="Figure 1B"/>
    <x v="0"/>
    <m/>
  </r>
  <r>
    <n v="9"/>
    <n v="135"/>
    <x v="9"/>
    <s v="all"/>
    <n v="3"/>
    <n v="3.2"/>
    <x v="0"/>
    <n v="0"/>
    <s v="Moderna and Pfizer bivalent"/>
    <x v="7"/>
    <s v="bivalent"/>
    <s v="bivalent_ancestral"/>
    <s v="BQ.1.1"/>
    <s v="BQ"/>
    <s v="other non BA Omicron"/>
    <n v="30"/>
    <n v="21"/>
    <x v="146"/>
    <n v="379"/>
    <n v="20"/>
    <m/>
    <n v="6.42"/>
    <s v="Figure 1B"/>
    <x v="0"/>
    <m/>
  </r>
  <r>
    <n v="9"/>
    <n v="136"/>
    <x v="9"/>
    <s v="all"/>
    <n v="3"/>
    <n v="3.2"/>
    <x v="0"/>
    <n v="0"/>
    <s v="Moderna and Pfizer bivalent"/>
    <x v="7"/>
    <s v="bivalent"/>
    <s v="bivalent_ancestral"/>
    <s v="XBB.1"/>
    <s v="XBB.1"/>
    <s v="XBB"/>
    <n v="30"/>
    <n v="21"/>
    <x v="147"/>
    <n v="125"/>
    <n v="20"/>
    <m/>
    <n v="2.72"/>
    <s v="Figure 1B"/>
    <x v="0"/>
    <m/>
  </r>
  <r>
    <n v="9"/>
    <n v="137"/>
    <x v="9"/>
    <s v="all"/>
    <n v="3"/>
    <n v="3.2"/>
    <x v="0"/>
    <n v="0"/>
    <s v="Moderna and Pfizer bivalent"/>
    <x v="7"/>
    <s v="bivalent"/>
    <s v="bivalent_ancestral"/>
    <s v="XBB.1.5"/>
    <s v="XBB.1.5"/>
    <s v="XBB"/>
    <n v="30"/>
    <n v="21"/>
    <x v="3"/>
    <n v="137"/>
    <n v="20"/>
    <m/>
    <n v="1.85"/>
    <s v="Figure 1B"/>
    <x v="0"/>
    <s v="Not in selected range of variants"/>
  </r>
  <r>
    <n v="9"/>
    <n v="138"/>
    <x v="10"/>
    <n v="1"/>
    <n v="3"/>
    <n v="3"/>
    <x v="0"/>
    <n v="0"/>
    <s v="Pfizer BA.4/5 bivalent"/>
    <x v="6"/>
    <s v="BA.5"/>
    <s v="bivalent_ancestral"/>
    <s v="USA-WA1/2020"/>
    <s v="Ancestral"/>
    <s v="Ancestral"/>
    <n v="19"/>
    <n v="30"/>
    <x v="148"/>
    <n v="2237"/>
    <n v="20"/>
    <n v="20480"/>
    <n v="9.9"/>
    <m/>
    <x v="1"/>
    <m/>
  </r>
  <r>
    <n v="9"/>
    <n v="139"/>
    <x v="10"/>
    <n v="1"/>
    <n v="3"/>
    <n v="3"/>
    <x v="0"/>
    <n v="0"/>
    <s v="Pfizer BA.4/5 bivalent"/>
    <x v="6"/>
    <s v="BA.5"/>
    <s v="bivalent_ancestral"/>
    <s v="BA.4/5"/>
    <s v="BA.5"/>
    <s v="BA.5"/>
    <n v="19"/>
    <n v="30"/>
    <x v="44"/>
    <n v="518"/>
    <n v="20"/>
    <n v="20480"/>
    <n v="25.9"/>
    <m/>
    <x v="1"/>
    <m/>
  </r>
  <r>
    <n v="9"/>
    <n v="140"/>
    <x v="10"/>
    <n v="1"/>
    <n v="3"/>
    <n v="3"/>
    <x v="0"/>
    <n v="0"/>
    <s v="Pfizer BA.4/5 bivalent"/>
    <x v="6"/>
    <s v="BA.5"/>
    <s v="bivalent_ancestral"/>
    <s v="BA.4.6"/>
    <s v="BA.4.6"/>
    <s v="other BA Omicron"/>
    <n v="19"/>
    <n v="30"/>
    <x v="149"/>
    <n v="524"/>
    <n v="20"/>
    <n v="20480"/>
    <n v="10.58"/>
    <m/>
    <x v="1"/>
    <m/>
  </r>
  <r>
    <n v="9"/>
    <n v="141"/>
    <x v="10"/>
    <n v="1"/>
    <n v="3"/>
    <n v="3"/>
    <x v="0"/>
    <n v="0"/>
    <s v="Pfizer BA.4/5 bivalent"/>
    <x v="6"/>
    <s v="BA.5"/>
    <s v="bivalent_ancestral"/>
    <s v="BA.2.75.2"/>
    <s v="BA.2"/>
    <s v="other BA Omicron"/>
    <n v="19"/>
    <n v="30"/>
    <x v="150"/>
    <n v="117"/>
    <n v="20"/>
    <n v="20480"/>
    <n v="8.36"/>
    <m/>
    <x v="1"/>
    <m/>
  </r>
  <r>
    <n v="9"/>
    <n v="142"/>
    <x v="10"/>
    <n v="1"/>
    <n v="3"/>
    <n v="3"/>
    <x v="0"/>
    <n v="0"/>
    <s v="Pfizer BA.4/5 bivalent"/>
    <x v="6"/>
    <s v="BA.5"/>
    <s v="bivalent_ancestral"/>
    <s v="BQ.1.1"/>
    <s v="BQ"/>
    <s v="other non BA Omicron"/>
    <n v="19"/>
    <n v="30"/>
    <x v="151"/>
    <n v="143"/>
    <n v="20"/>
    <n v="20480"/>
    <n v="13"/>
    <m/>
    <x v="1"/>
    <m/>
  </r>
  <r>
    <n v="9"/>
    <n v="143"/>
    <x v="10"/>
    <n v="1"/>
    <n v="3"/>
    <n v="3"/>
    <x v="0"/>
    <n v="0"/>
    <s v="Pfizer BA.4/5 bivalent"/>
    <x v="6"/>
    <s v="BA.5"/>
    <s v="bivalent_ancestral"/>
    <s v="XBB.1"/>
    <s v="XBB.1"/>
    <s v="XBB"/>
    <n v="19"/>
    <n v="30"/>
    <x v="152"/>
    <n v="55"/>
    <n v="20"/>
    <n v="20480"/>
    <n v="4.58"/>
    <m/>
    <x v="1"/>
    <m/>
  </r>
  <r>
    <n v="9"/>
    <n v="144"/>
    <x v="10"/>
    <n v="1"/>
    <n v="3"/>
    <n v="3"/>
    <x v="0"/>
    <n v="0"/>
    <s v="Pfizer Ancestral"/>
    <x v="1"/>
    <s v="Ancestral"/>
    <s v="monovalent"/>
    <s v="USA-WA1/2020"/>
    <s v="Ancestral"/>
    <s v="Ancestral"/>
    <n v="20"/>
    <n v="30"/>
    <x v="100"/>
    <n v="1325"/>
    <n v="20"/>
    <n v="20480"/>
    <n v="4.3600000000000003"/>
    <m/>
    <x v="1"/>
    <m/>
  </r>
  <r>
    <n v="9"/>
    <n v="145"/>
    <x v="10"/>
    <n v="1"/>
    <n v="3"/>
    <n v="3"/>
    <x v="0"/>
    <n v="0"/>
    <s v="Pfizer Ancestral"/>
    <x v="1"/>
    <s v="Ancestral"/>
    <s v="monovalent"/>
    <s v="BA.4/5"/>
    <s v="BA.5"/>
    <s v="BA.5"/>
    <n v="20"/>
    <n v="30"/>
    <x v="153"/>
    <n v="89"/>
    <n v="20"/>
    <n v="20480"/>
    <n v="2.97"/>
    <m/>
    <x v="1"/>
    <m/>
  </r>
  <r>
    <n v="9"/>
    <n v="146"/>
    <x v="10"/>
    <n v="1"/>
    <n v="3"/>
    <n v="3"/>
    <x v="0"/>
    <n v="0"/>
    <s v="Pfizer Ancestral"/>
    <x v="1"/>
    <s v="Ancestral"/>
    <s v="monovalent"/>
    <s v="BA.4.6"/>
    <s v="BA.4.6"/>
    <s v="other BA Omicron"/>
    <n v="20"/>
    <n v="30"/>
    <x v="154"/>
    <n v="92"/>
    <n v="20"/>
    <n v="20480"/>
    <n v="2.56"/>
    <m/>
    <x v="1"/>
    <m/>
  </r>
  <r>
    <n v="9"/>
    <n v="147"/>
    <x v="10"/>
    <n v="1"/>
    <n v="3"/>
    <n v="3"/>
    <x v="0"/>
    <n v="0"/>
    <s v="Pfizer Ancestral"/>
    <x v="1"/>
    <s v="Ancestral"/>
    <s v="monovalent"/>
    <s v="BA.2.75.2"/>
    <s v="BA.2"/>
    <s v="other BA Omicron"/>
    <n v="20"/>
    <n v="30"/>
    <x v="6"/>
    <n v="37"/>
    <n v="20"/>
    <n v="20480"/>
    <n v="2.06"/>
    <m/>
    <x v="1"/>
    <m/>
  </r>
  <r>
    <n v="9"/>
    <n v="148"/>
    <x v="10"/>
    <n v="1"/>
    <n v="3"/>
    <n v="3"/>
    <x v="0"/>
    <n v="0"/>
    <s v="Pfizer Ancestral"/>
    <x v="1"/>
    <s v="Ancestral"/>
    <s v="monovalent"/>
    <s v="BQ.1.1"/>
    <s v="BQ"/>
    <s v="other non BA Omicron"/>
    <n v="20"/>
    <n v="30"/>
    <x v="155"/>
    <n v="25"/>
    <n v="20"/>
    <n v="20480"/>
    <n v="1.47"/>
    <m/>
    <x v="1"/>
    <m/>
  </r>
  <r>
    <n v="9"/>
    <n v="149"/>
    <x v="10"/>
    <n v="1"/>
    <n v="3"/>
    <n v="3"/>
    <x v="0"/>
    <n v="0"/>
    <s v="Pfizer Ancestral"/>
    <x v="1"/>
    <s v="Ancestral"/>
    <s v="monovalent"/>
    <s v="XBB.1"/>
    <s v="XBB.1"/>
    <s v="XBB"/>
    <n v="20"/>
    <n v="30"/>
    <x v="156"/>
    <n v="17"/>
    <n v="20"/>
    <n v="20480"/>
    <n v="1.31"/>
    <m/>
    <x v="1"/>
    <m/>
  </r>
  <r>
    <n v="9"/>
    <n v="150"/>
    <x v="10"/>
    <n v="1"/>
    <n v="3"/>
    <n v="3"/>
    <x v="1"/>
    <n v="1"/>
    <s v="Pfizer BA.4/5 bivalent"/>
    <x v="6"/>
    <s v="BA.5"/>
    <s v="bivalent_ancestral"/>
    <s v="USA-WA1/2020"/>
    <s v="Ancestral"/>
    <s v="Ancestral"/>
    <n v="19"/>
    <n v="30"/>
    <x v="157"/>
    <n v="4847"/>
    <n v="20"/>
    <n v="20480"/>
    <n v="3.52"/>
    <m/>
    <x v="1"/>
    <m/>
  </r>
  <r>
    <n v="9"/>
    <n v="151"/>
    <x v="10"/>
    <n v="1"/>
    <n v="3"/>
    <n v="3"/>
    <x v="1"/>
    <n v="1"/>
    <s v="Pfizer BA.4/5 bivalent"/>
    <x v="6"/>
    <s v="BA.5"/>
    <s v="bivalent_ancestral"/>
    <s v="BA.4/5"/>
    <s v="BA.5"/>
    <s v="BA.5"/>
    <n v="19"/>
    <n v="30"/>
    <x v="158"/>
    <n v="1377"/>
    <n v="20"/>
    <n v="20480"/>
    <n v="6.65"/>
    <m/>
    <x v="1"/>
    <m/>
  </r>
  <r>
    <n v="9"/>
    <n v="152"/>
    <x v="10"/>
    <n v="1"/>
    <n v="3"/>
    <n v="3"/>
    <x v="1"/>
    <n v="1"/>
    <s v="Pfizer BA.4/5 bivalent"/>
    <x v="6"/>
    <s v="BA.5"/>
    <s v="bivalent_ancestral"/>
    <s v="BA.4.6"/>
    <s v="BA.4.6"/>
    <s v="other BA Omicron"/>
    <n v="19"/>
    <n v="30"/>
    <x v="159"/>
    <n v="1564"/>
    <n v="20"/>
    <n v="20480"/>
    <n v="5.55"/>
    <m/>
    <x v="1"/>
    <m/>
  </r>
  <r>
    <n v="9"/>
    <n v="153"/>
    <x v="10"/>
    <n v="1"/>
    <n v="3"/>
    <n v="3"/>
    <x v="1"/>
    <n v="1"/>
    <s v="Pfizer BA.4/5 bivalent"/>
    <x v="6"/>
    <s v="BA.5"/>
    <s v="bivalent_ancestral"/>
    <s v="BA.2.75.2"/>
    <s v="BA.2"/>
    <s v="other BA Omicron"/>
    <n v="19"/>
    <n v="30"/>
    <x v="160"/>
    <n v="326"/>
    <n v="20"/>
    <n v="20480"/>
    <n v="5.26"/>
    <m/>
    <x v="1"/>
    <m/>
  </r>
  <r>
    <n v="9"/>
    <n v="154"/>
    <x v="10"/>
    <n v="1"/>
    <n v="3"/>
    <n v="3"/>
    <x v="1"/>
    <n v="1"/>
    <s v="Pfizer BA.4/5 bivalent"/>
    <x v="6"/>
    <s v="BA.5"/>
    <s v="bivalent_ancestral"/>
    <s v="BQ.1.1"/>
    <s v="BQ"/>
    <s v="other non BA Omicron"/>
    <n v="19"/>
    <n v="30"/>
    <x v="3"/>
    <n v="444"/>
    <n v="20"/>
    <n v="20480"/>
    <n v="6"/>
    <m/>
    <x v="1"/>
    <m/>
  </r>
  <r>
    <n v="9"/>
    <n v="155"/>
    <x v="10"/>
    <n v="1"/>
    <n v="3"/>
    <n v="3"/>
    <x v="1"/>
    <n v="1"/>
    <s v="Pfizer BA.4/5 bivalent"/>
    <x v="6"/>
    <s v="BA.5"/>
    <s v="bivalent_ancestral"/>
    <s v="XBB.1"/>
    <s v="XBB.1"/>
    <s v="XBB"/>
    <n v="19"/>
    <n v="30"/>
    <x v="161"/>
    <n v="131"/>
    <n v="20"/>
    <n v="20480"/>
    <n v="4.8499999999999996"/>
    <m/>
    <x v="1"/>
    <m/>
  </r>
  <r>
    <n v="9"/>
    <n v="156"/>
    <x v="10"/>
    <n v="1"/>
    <n v="3"/>
    <n v="3"/>
    <x v="1"/>
    <n v="1"/>
    <s v="Pfizer Ancestral"/>
    <x v="1"/>
    <s v="Ancestral"/>
    <s v="monovalent"/>
    <s v="USA-WA1/2020"/>
    <s v="Ancestral"/>
    <s v="Ancestral"/>
    <n v="20"/>
    <n v="30"/>
    <x v="162"/>
    <n v="5120"/>
    <n v="20"/>
    <n v="20480"/>
    <n v="2.0299999999999998"/>
    <m/>
    <x v="1"/>
    <m/>
  </r>
  <r>
    <n v="9"/>
    <n v="157"/>
    <x v="10"/>
    <n v="1"/>
    <n v="3"/>
    <n v="3"/>
    <x v="1"/>
    <n v="1"/>
    <s v="Pfizer Ancestral"/>
    <x v="1"/>
    <s v="Ancestral"/>
    <s v="monovalent"/>
    <s v="BA.4/5"/>
    <s v="BA.5"/>
    <s v="BA.5"/>
    <n v="20"/>
    <n v="30"/>
    <x v="148"/>
    <n v="629"/>
    <n v="20"/>
    <n v="20480"/>
    <n v="2.78"/>
    <m/>
    <x v="1"/>
    <m/>
  </r>
  <r>
    <n v="9"/>
    <n v="158"/>
    <x v="10"/>
    <n v="1"/>
    <n v="3"/>
    <n v="3"/>
    <x v="1"/>
    <n v="1"/>
    <s v="Pfizer Ancestral"/>
    <x v="1"/>
    <s v="Ancestral"/>
    <s v="monovalent"/>
    <s v="BA.4.6"/>
    <s v="BA.4.6"/>
    <s v="other BA Omicron"/>
    <n v="20"/>
    <n v="30"/>
    <x v="163"/>
    <n v="587"/>
    <n v="20"/>
    <n v="20480"/>
    <n v="2.0699999999999998"/>
    <m/>
    <x v="1"/>
    <m/>
  </r>
  <r>
    <n v="9"/>
    <n v="159"/>
    <x v="10"/>
    <n v="1"/>
    <n v="3"/>
    <n v="3"/>
    <x v="1"/>
    <n v="1"/>
    <s v="Pfizer Ancestral"/>
    <x v="1"/>
    <s v="Ancestral"/>
    <s v="monovalent"/>
    <s v="BA.2.75.2"/>
    <s v="BA.2"/>
    <s v="other BA Omicron"/>
    <n v="20"/>
    <n v="30"/>
    <x v="101"/>
    <n v="264"/>
    <n v="20"/>
    <n v="20480"/>
    <n v="2.1"/>
    <m/>
    <x v="1"/>
    <m/>
  </r>
  <r>
    <n v="9"/>
    <n v="160"/>
    <x v="10"/>
    <n v="1"/>
    <n v="3"/>
    <n v="3"/>
    <x v="1"/>
    <n v="1"/>
    <s v="Pfizer Ancestral"/>
    <x v="1"/>
    <s v="Ancestral"/>
    <s v="monovalent"/>
    <s v="BQ.1.1"/>
    <s v="BQ"/>
    <s v="other non BA Omicron"/>
    <n v="20"/>
    <n v="30"/>
    <x v="164"/>
    <n v="132"/>
    <n v="20"/>
    <n v="20480"/>
    <n v="2.2000000000000002"/>
    <m/>
    <x v="1"/>
    <m/>
  </r>
  <r>
    <n v="9"/>
    <n v="161"/>
    <x v="10"/>
    <n v="1"/>
    <n v="3"/>
    <n v="3"/>
    <x v="1"/>
    <n v="1"/>
    <s v="Pfizer Ancestral"/>
    <x v="1"/>
    <s v="Ancestral"/>
    <s v="monovalent"/>
    <s v="XBB.1"/>
    <s v="XBB.1"/>
    <s v="XBB"/>
    <n v="20"/>
    <n v="30"/>
    <x v="165"/>
    <n v="98"/>
    <n v="20"/>
    <n v="20480"/>
    <n v="1.78"/>
    <m/>
    <x v="1"/>
    <m/>
  </r>
  <r>
    <n v="9"/>
    <n v="162"/>
    <x v="10"/>
    <n v="1"/>
    <n v="3"/>
    <n v="3"/>
    <x v="2"/>
    <m/>
    <s v="Pfizer BA.4/5 bivalent"/>
    <x v="6"/>
    <s v="BA.5"/>
    <s v="bivalent_ancestral"/>
    <s v="USA-WA1/2020"/>
    <s v="Ancestral"/>
    <s v="Ancestral"/>
    <n v="38"/>
    <n v="30"/>
    <x v="166"/>
    <n v="3328"/>
    <n v="20"/>
    <n v="20480"/>
    <n v="5.82"/>
    <m/>
    <x v="0"/>
    <s v="don’t use mixed when inf / uninf is available"/>
  </r>
  <r>
    <n v="9"/>
    <n v="163"/>
    <x v="10"/>
    <n v="1"/>
    <n v="3"/>
    <n v="3"/>
    <x v="2"/>
    <m/>
    <s v="Pfizer BA.4/5 bivalent"/>
    <x v="6"/>
    <s v="BA.5"/>
    <s v="bivalent_ancestral"/>
    <s v="BA.4/5"/>
    <s v="BA.5"/>
    <s v="BA.5"/>
    <n v="38"/>
    <n v="30"/>
    <x v="167"/>
    <n v="856"/>
    <n v="20"/>
    <n v="20480"/>
    <n v="12.97"/>
    <m/>
    <x v="0"/>
    <s v="don’t use mixed when inf / uninf is available"/>
  </r>
  <r>
    <n v="9"/>
    <n v="164"/>
    <x v="10"/>
    <n v="1"/>
    <n v="3"/>
    <n v="3"/>
    <x v="2"/>
    <m/>
    <s v="Pfizer BA.4/5 bivalent"/>
    <x v="6"/>
    <s v="BA.5"/>
    <s v="bivalent_ancestral"/>
    <s v="BA.4.6"/>
    <s v="BA.4.6"/>
    <s v="other BA Omicron"/>
    <n v="38"/>
    <n v="30"/>
    <x v="168"/>
    <n v="905"/>
    <n v="20"/>
    <n v="20480"/>
    <n v="11.17"/>
    <m/>
    <x v="0"/>
    <s v="don’t use mixed when inf / uninf is available"/>
  </r>
  <r>
    <n v="9"/>
    <n v="165"/>
    <x v="10"/>
    <n v="1"/>
    <n v="3"/>
    <n v="3"/>
    <x v="2"/>
    <m/>
    <s v="Pfizer BA.4/5 bivalent"/>
    <x v="6"/>
    <s v="BA.5"/>
    <s v="bivalent_ancestral"/>
    <s v="BA.2.75.2"/>
    <s v="BA.2"/>
    <s v="other BA Omicron"/>
    <n v="38"/>
    <n v="30"/>
    <x v="169"/>
    <n v="196"/>
    <n v="20"/>
    <n v="20480"/>
    <n v="6.76"/>
    <m/>
    <x v="0"/>
    <s v="don’t use mixed when inf / uninf is available"/>
  </r>
  <r>
    <n v="9"/>
    <n v="166"/>
    <x v="10"/>
    <n v="1"/>
    <n v="3"/>
    <n v="3"/>
    <x v="2"/>
    <m/>
    <s v="Pfizer BA.4/5 bivalent"/>
    <x v="6"/>
    <s v="BA.5"/>
    <s v="bivalent_ancestral"/>
    <s v="BQ.1.1"/>
    <s v="BQ"/>
    <s v="other non BA Omicron"/>
    <n v="38"/>
    <n v="30"/>
    <x v="169"/>
    <n v="252"/>
    <n v="20"/>
    <n v="20480"/>
    <n v="8.69"/>
    <m/>
    <x v="0"/>
    <s v="don’t use mixed when inf / uninf is available"/>
  </r>
  <r>
    <n v="9"/>
    <n v="167"/>
    <x v="10"/>
    <n v="1"/>
    <n v="3"/>
    <n v="3"/>
    <x v="2"/>
    <m/>
    <s v="Pfizer BA.4/5 bivalent"/>
    <x v="6"/>
    <s v="BA.5"/>
    <s v="bivalent_ancestral"/>
    <s v="XBB.1"/>
    <s v="XBB.1"/>
    <s v="XBB"/>
    <n v="38"/>
    <n v="30"/>
    <x v="6"/>
    <n v="84"/>
    <n v="20"/>
    <n v="20480"/>
    <n v="4.67"/>
    <m/>
    <x v="0"/>
    <s v="don’t use mixed when inf / uninf is available"/>
  </r>
  <r>
    <n v="9"/>
    <n v="168"/>
    <x v="10"/>
    <n v="1"/>
    <n v="3"/>
    <n v="3"/>
    <x v="2"/>
    <m/>
    <s v="Pfizer Ancestral"/>
    <x v="1"/>
    <s v="Ancestral"/>
    <s v="monovalent"/>
    <s v="USA-WA1/2020"/>
    <s v="Ancestral"/>
    <s v="Ancestral"/>
    <n v="40"/>
    <n v="30"/>
    <x v="170"/>
    <n v="2605"/>
    <n v="20"/>
    <n v="20480"/>
    <n v="2.98"/>
    <m/>
    <x v="0"/>
    <s v="don’t use mixed when inf / uninf is available"/>
  </r>
  <r>
    <n v="9"/>
    <n v="169"/>
    <x v="10"/>
    <n v="1"/>
    <n v="3"/>
    <n v="3"/>
    <x v="2"/>
    <m/>
    <s v="Pfizer Ancestral"/>
    <x v="1"/>
    <s v="Ancestral"/>
    <s v="monovalent"/>
    <s v="BA.4/5"/>
    <s v="BA.5"/>
    <s v="BA.5"/>
    <n v="40"/>
    <n v="30"/>
    <x v="49"/>
    <n v="236"/>
    <n v="20"/>
    <n v="20480"/>
    <n v="2.88"/>
    <m/>
    <x v="0"/>
    <s v="don’t use mixed when inf / uninf is available"/>
  </r>
  <r>
    <n v="9"/>
    <n v="170"/>
    <x v="10"/>
    <n v="1"/>
    <n v="3"/>
    <n v="3"/>
    <x v="2"/>
    <m/>
    <s v="Pfizer Ancestral"/>
    <x v="1"/>
    <s v="Ancestral"/>
    <s v="monovalent"/>
    <s v="BA.4.6"/>
    <s v="BA.4.6"/>
    <s v="other BA Omicron"/>
    <n v="40"/>
    <n v="30"/>
    <x v="171"/>
    <n v="232"/>
    <n v="20"/>
    <n v="20480"/>
    <n v="2.2999999999999998"/>
    <m/>
    <x v="0"/>
    <s v="don’t use mixed when inf / uninf is available"/>
  </r>
  <r>
    <n v="9"/>
    <n v="171"/>
    <x v="10"/>
    <n v="1"/>
    <n v="3"/>
    <n v="3"/>
    <x v="2"/>
    <m/>
    <s v="Pfizer Ancestral"/>
    <x v="1"/>
    <s v="Ancestral"/>
    <s v="monovalent"/>
    <s v="BA.2.75.2"/>
    <s v="BA.2"/>
    <s v="other BA Omicron"/>
    <n v="40"/>
    <n v="30"/>
    <x v="172"/>
    <n v="99"/>
    <n v="20"/>
    <n v="20480"/>
    <n v="2.06"/>
    <m/>
    <x v="0"/>
    <s v="don’t use mixed when inf / uninf is available"/>
  </r>
  <r>
    <n v="9"/>
    <n v="172"/>
    <x v="10"/>
    <n v="1"/>
    <n v="3"/>
    <n v="3"/>
    <x v="2"/>
    <m/>
    <s v="Pfizer Ancestral"/>
    <x v="1"/>
    <s v="Ancestral"/>
    <s v="monovalent"/>
    <s v="BQ.1.1"/>
    <s v="BQ"/>
    <s v="other non BA Omicron"/>
    <n v="40"/>
    <n v="30"/>
    <x v="173"/>
    <n v="58"/>
    <n v="20"/>
    <n v="20480"/>
    <n v="1.87"/>
    <m/>
    <x v="0"/>
    <s v="don’t use mixed when inf / uninf is available"/>
  </r>
  <r>
    <n v="9"/>
    <n v="173"/>
    <x v="10"/>
    <n v="1"/>
    <n v="3"/>
    <n v="3"/>
    <x v="2"/>
    <m/>
    <s v="Pfizer Ancestral"/>
    <x v="1"/>
    <s v="Ancestral"/>
    <s v="monovalent"/>
    <s v="XBB.1"/>
    <s v="XBB.1"/>
    <s v="XBB"/>
    <n v="40"/>
    <n v="30"/>
    <x v="161"/>
    <n v="41"/>
    <n v="20"/>
    <n v="20480"/>
    <n v="1.52"/>
    <m/>
    <x v="0"/>
    <s v="don’t use mixed when inf / uninf is available"/>
  </r>
  <r>
    <n v="9"/>
    <n v="175"/>
    <x v="11"/>
    <n v="1"/>
    <n v="3"/>
    <n v="3"/>
    <x v="0"/>
    <n v="0"/>
    <s v="Moderna BA.1 bivalent"/>
    <x v="5"/>
    <s v="BA.1"/>
    <s v="bivalent_ancestral"/>
    <s v="BA.5"/>
    <s v="BA.5"/>
    <s v="BA.5"/>
    <n v="40"/>
    <m/>
    <x v="174"/>
    <n v="602.1"/>
    <n v="36.700000000000003"/>
    <m/>
    <n v="4.9719240297274983"/>
    <s v="Figure S6, Table S10"/>
    <x v="1"/>
    <s v="BA.5 bivalent data from this is in ChalkiasNatmed2023"/>
  </r>
  <r>
    <n v="9"/>
    <n v="177"/>
    <x v="11"/>
    <n v="1"/>
    <n v="3"/>
    <n v="3"/>
    <x v="0"/>
    <n v="0"/>
    <s v="Moderna BA.1 bivalent"/>
    <x v="5"/>
    <s v="BA.1"/>
    <s v="bivalent_ancestral"/>
    <s v="BQ.1.1"/>
    <s v="BQ"/>
    <s v="other non BA Omicron"/>
    <n v="40"/>
    <m/>
    <x v="175"/>
    <n v="161.1"/>
    <n v="36.700000000000003"/>
    <m/>
    <n v="4.1096938775510203"/>
    <s v="Figure S6, Table S10"/>
    <x v="1"/>
    <s v="BA.5 bivalent data from this is in ChalkiasNatmed2023"/>
  </r>
  <r>
    <n v="9"/>
    <n v="179"/>
    <x v="11"/>
    <n v="1"/>
    <n v="3"/>
    <n v="3"/>
    <x v="0"/>
    <n v="0"/>
    <s v="Moderna BA.1 bivalent"/>
    <x v="5"/>
    <s v="BA.1"/>
    <s v="bivalent_ancestral"/>
    <s v="XBB.1"/>
    <s v="XBB.1"/>
    <s v="XBB"/>
    <n v="40"/>
    <m/>
    <x v="176"/>
    <n v="50.6"/>
    <n v="36.700000000000003"/>
    <m/>
    <n v="3.5138888888888888"/>
    <s v="Figure S6, Table S10"/>
    <x v="1"/>
    <s v="BA.5 bivalent data from this is in ChalkiasNatmed2023"/>
  </r>
  <r>
    <n v="9"/>
    <n v="181"/>
    <x v="11"/>
    <n v="1"/>
    <n v="3"/>
    <n v="3"/>
    <x v="1"/>
    <n v="1"/>
    <s v="Moderna BA.1 bivalent"/>
    <x v="5"/>
    <s v="BA.1"/>
    <s v="bivalent_ancestral"/>
    <s v="BA.5"/>
    <s v="BA.5"/>
    <s v="BA.5"/>
    <n v="40"/>
    <m/>
    <x v="177"/>
    <n v="3116.8"/>
    <n v="36.700000000000003"/>
    <m/>
    <n v="2.9194454852004501"/>
    <s v="Figure S6, Table S10"/>
    <x v="1"/>
    <s v="BA.5 bivalent data from this is in ChalkiasNatmed2023"/>
  </r>
  <r>
    <n v="9"/>
    <n v="183"/>
    <x v="11"/>
    <n v="1"/>
    <n v="3"/>
    <n v="3"/>
    <x v="1"/>
    <n v="1"/>
    <s v="Moderna BA.1 bivalent"/>
    <x v="5"/>
    <s v="BA.1"/>
    <s v="bivalent_ancestral"/>
    <s v="BQ.1.1"/>
    <s v="BQ"/>
    <s v="other non BA Omicron"/>
    <n v="40"/>
    <m/>
    <x v="178"/>
    <n v="475.5"/>
    <n v="36.700000000000003"/>
    <m/>
    <n v="3.217185385656292"/>
    <s v="Figure S6, Table S10"/>
    <x v="1"/>
    <s v="BA.5 bivalent data from this is in ChalkiasNatmed2023"/>
  </r>
  <r>
    <n v="9"/>
    <n v="185"/>
    <x v="11"/>
    <n v="1"/>
    <n v="3"/>
    <n v="3"/>
    <x v="1"/>
    <n v="1"/>
    <s v="Moderna BA.1 bivalent"/>
    <x v="5"/>
    <s v="BA.1"/>
    <s v="bivalent_ancestral"/>
    <s v="XBB.1"/>
    <s v="XBB.1"/>
    <s v="XBB"/>
    <n v="40"/>
    <m/>
    <x v="179"/>
    <n v="214.2"/>
    <n v="36.700000000000003"/>
    <m/>
    <n v="2.8521970705725699"/>
    <s v="Figure S6, Table S10"/>
    <x v="1"/>
    <s v="BA.5 bivalent data from this is in ChalkiasNatmed2023"/>
  </r>
  <r>
    <n v="9"/>
    <n v="174"/>
    <x v="12"/>
    <n v="2"/>
    <n v="3"/>
    <n v="3"/>
    <x v="0"/>
    <n v="0"/>
    <s v="Moderna BA.4/5 bivalent"/>
    <x v="6"/>
    <s v="BA.5"/>
    <s v="bivalent_ancestral"/>
    <s v="BA.4/5"/>
    <s v="BA.5"/>
    <s v="BA.5"/>
    <n v="40"/>
    <n v="29"/>
    <x v="180"/>
    <n v="3355.4"/>
    <n v="36.700000000000003"/>
    <m/>
    <n v="27.324104234527688"/>
    <s v="Table S11"/>
    <x v="1"/>
    <m/>
  </r>
  <r>
    <n v="9"/>
    <n v="176"/>
    <x v="12"/>
    <n v="2"/>
    <n v="3"/>
    <n v="3"/>
    <x v="0"/>
    <n v="0"/>
    <s v="Moderna BA.4/5 bivalent"/>
    <x v="6"/>
    <s v="BA.5"/>
    <s v="bivalent_ancestral"/>
    <s v="BQ.1.1"/>
    <s v="BQ"/>
    <s v="other non BA Omicron"/>
    <n v="40"/>
    <n v="29"/>
    <x v="181"/>
    <n v="621.9"/>
    <n v="10"/>
    <m/>
    <n v="19.618296529968454"/>
    <s v="Table S11"/>
    <x v="1"/>
    <m/>
  </r>
  <r>
    <n v="9"/>
    <n v="178"/>
    <x v="12"/>
    <n v="2"/>
    <n v="3"/>
    <n v="3"/>
    <x v="0"/>
    <n v="0"/>
    <s v="Moderna BA.4/5 bivalent"/>
    <x v="6"/>
    <s v="BA.5"/>
    <s v="bivalent_ancestral"/>
    <s v="XBB.1"/>
    <s v="XBB.1"/>
    <s v="XBB"/>
    <n v="40"/>
    <n v="29"/>
    <x v="182"/>
    <n v="222.3"/>
    <n v="10"/>
    <m/>
    <n v="12.281767955801104"/>
    <s v="Table S11"/>
    <x v="1"/>
    <m/>
  </r>
  <r>
    <n v="9"/>
    <n v="1003"/>
    <x v="12"/>
    <n v="2"/>
    <n v="3"/>
    <n v="3"/>
    <x v="0"/>
    <n v="0"/>
    <s v="Moderna BA.4/5 bivalent"/>
    <x v="6"/>
    <s v="BA.5"/>
    <s v="bivalent_ancestral"/>
    <s v="XBB.1.5"/>
    <s v="XBB.1.5"/>
    <s v="XBB"/>
    <n v="40"/>
    <n v="29"/>
    <x v="183"/>
    <n v="298.2"/>
    <n v="10"/>
    <m/>
    <n v="18.993630573248407"/>
    <s v="Table S11"/>
    <x v="1"/>
    <m/>
  </r>
  <r>
    <n v="9"/>
    <n v="180"/>
    <x v="12"/>
    <n v="2"/>
    <n v="3"/>
    <n v="3"/>
    <x v="1"/>
    <n v="1"/>
    <s v="Moderna BA.4/5 bivalent"/>
    <x v="6"/>
    <s v="BA.5"/>
    <s v="bivalent_ancestral"/>
    <s v="BA.4/5"/>
    <s v="BA.5"/>
    <s v="BA.5"/>
    <n v="20"/>
    <n v="29"/>
    <x v="184"/>
    <n v="8871.7999999999993"/>
    <n v="36.700000000000003"/>
    <m/>
    <n v="10.641477749790091"/>
    <s v="Table S11"/>
    <x v="1"/>
    <m/>
  </r>
  <r>
    <n v="9"/>
    <n v="182"/>
    <x v="12"/>
    <n v="2"/>
    <n v="3"/>
    <n v="3"/>
    <x v="1"/>
    <n v="1"/>
    <s v="Moderna BA.4/5 bivalent"/>
    <x v="6"/>
    <s v="BA.5"/>
    <s v="bivalent_ancestral"/>
    <s v="BQ.1.1"/>
    <s v="BQ"/>
    <s v="other non BA Omicron"/>
    <n v="20"/>
    <n v="29"/>
    <x v="185"/>
    <n v="1093.5"/>
    <n v="10"/>
    <m/>
    <n v="8.7690457097032883"/>
    <s v="Table S11"/>
    <x v="1"/>
    <m/>
  </r>
  <r>
    <n v="9"/>
    <n v="184"/>
    <x v="12"/>
    <n v="2"/>
    <n v="3"/>
    <n v="3"/>
    <x v="1"/>
    <n v="1"/>
    <s v="Moderna BA.4/5 bivalent"/>
    <x v="6"/>
    <s v="BA.5"/>
    <s v="bivalent_ancestral"/>
    <s v="XBB.1"/>
    <s v="XBB.1"/>
    <s v="XBB"/>
    <n v="20"/>
    <n v="29"/>
    <x v="186"/>
    <n v="381.4"/>
    <n v="10"/>
    <m/>
    <n v="6.884476534296029"/>
    <s v="Table S11"/>
    <x v="1"/>
    <m/>
  </r>
  <r>
    <n v="9"/>
    <n v="1004"/>
    <x v="12"/>
    <n v="2"/>
    <n v="3"/>
    <n v="3"/>
    <x v="1"/>
    <n v="1"/>
    <s v="Moderna BA.4/5 bivalent"/>
    <x v="6"/>
    <s v="BA.5"/>
    <s v="bivalent_ancestral"/>
    <s v="XBB.1.5"/>
    <s v="XBB.1.5"/>
    <s v="XBB"/>
    <n v="20"/>
    <n v="29"/>
    <x v="187"/>
    <n v="556.20000000000005"/>
    <n v="10"/>
    <m/>
    <n v="7.5060728744939285"/>
    <s v="Table S11"/>
    <x v="1"/>
    <m/>
  </r>
  <r>
    <n v="9"/>
    <n v="186"/>
    <x v="12"/>
    <n v="1"/>
    <n v="3"/>
    <n v="3"/>
    <x v="0"/>
    <n v="0"/>
    <s v="Moderna Ancestral"/>
    <x v="1"/>
    <s v="Ancestral"/>
    <s v="monovalent"/>
    <s v="BA.4/5"/>
    <s v="BA.5"/>
    <s v="BA.5"/>
    <n v="259"/>
    <n v="29"/>
    <x v="188"/>
    <n v="489"/>
    <n v="36.700000000000003"/>
    <m/>
    <n v="3.5955882352941178"/>
    <s v="Figure 3"/>
    <x v="1"/>
    <m/>
  </r>
  <r>
    <n v="9"/>
    <n v="187"/>
    <x v="12"/>
    <n v="1"/>
    <n v="3"/>
    <n v="3"/>
    <x v="0"/>
    <n v="0"/>
    <s v="Moderna BA.4/5 bivalent"/>
    <x v="6"/>
    <s v="BA.5"/>
    <s v="bivalent_ancestral"/>
    <s v="BA.4/5"/>
    <s v="BA.5"/>
    <s v="BA.5"/>
    <n v="209"/>
    <n v="29"/>
    <x v="87"/>
    <n v="2325"/>
    <n v="36.700000000000003"/>
    <m/>
    <n v="26.420454545454547"/>
    <s v="Figure 3"/>
    <x v="1"/>
    <m/>
  </r>
  <r>
    <n v="9"/>
    <n v="188"/>
    <x v="12"/>
    <n v="1"/>
    <n v="3"/>
    <n v="3"/>
    <x v="0"/>
    <n v="0"/>
    <s v="Moderna Ancestral"/>
    <x v="1"/>
    <s v="Ancestral"/>
    <s v="monovalent"/>
    <s v="D614G"/>
    <s v="Ancestral"/>
    <s v="Ancestral"/>
    <n v="259"/>
    <n v="29"/>
    <x v="189"/>
    <n v="5651"/>
    <n v="18.5"/>
    <m/>
    <n v="3.7300330033003299"/>
    <s v="Figure 3"/>
    <x v="1"/>
    <m/>
  </r>
  <r>
    <n v="9"/>
    <n v="189"/>
    <x v="12"/>
    <n v="1"/>
    <n v="3"/>
    <n v="3"/>
    <x v="0"/>
    <n v="0"/>
    <s v="Moderna BA.4/5 bivalent"/>
    <x v="6"/>
    <s v="BA.5"/>
    <s v="bivalent_ancestral"/>
    <s v="D614G"/>
    <s v="Ancestral"/>
    <s v="Ancestral"/>
    <n v="209"/>
    <n v="29"/>
    <x v="190"/>
    <n v="7322"/>
    <n v="18.5"/>
    <m/>
    <n v="9.1869510664993719"/>
    <s v="Figure 3"/>
    <x v="1"/>
    <m/>
  </r>
  <r>
    <n v="9"/>
    <n v="190"/>
    <x v="12"/>
    <n v="1"/>
    <n v="3"/>
    <n v="3"/>
    <x v="1"/>
    <n v="1"/>
    <s v="Moderna Ancestral"/>
    <x v="1"/>
    <s v="Ancestral"/>
    <s v="monovalent"/>
    <s v="BA.4/5"/>
    <s v="BA.5"/>
    <s v="BA.5"/>
    <n v="99"/>
    <n v="29"/>
    <x v="191"/>
    <n v="1280"/>
    <n v="36.700000000000003"/>
    <m/>
    <n v="2.0745542949756888"/>
    <s v="Figure 3"/>
    <x v="1"/>
    <m/>
  </r>
  <r>
    <n v="9"/>
    <n v="191"/>
    <x v="12"/>
    <n v="1"/>
    <n v="3"/>
    <n v="3"/>
    <x v="1"/>
    <n v="1"/>
    <s v="Moderna BA.4/5 bivalent"/>
    <x v="6"/>
    <s v="BA.5"/>
    <s v="bivalent_ancestral"/>
    <s v="BA.4/5"/>
    <s v="BA.5"/>
    <s v="BA.5"/>
    <n v="274"/>
    <n v="29"/>
    <x v="192"/>
    <n v="6965"/>
    <n v="36.700000000000003"/>
    <m/>
    <n v="9.8098591549295779"/>
    <s v="Figure 3"/>
    <x v="1"/>
    <m/>
  </r>
  <r>
    <n v="9"/>
    <n v="192"/>
    <x v="12"/>
    <n v="1"/>
    <n v="3"/>
    <n v="3"/>
    <x v="1"/>
    <n v="1"/>
    <s v="Moderna Ancestral"/>
    <x v="1"/>
    <s v="Ancestral"/>
    <s v="monovalent"/>
    <s v="D614G"/>
    <s v="Ancestral"/>
    <s v="Ancestral"/>
    <n v="99"/>
    <n v="29"/>
    <x v="193"/>
    <n v="6979"/>
    <n v="18.5"/>
    <m/>
    <n v="1.9120547945205479"/>
    <s v="Figure 3"/>
    <x v="1"/>
    <m/>
  </r>
  <r>
    <n v="9"/>
    <n v="193"/>
    <x v="12"/>
    <n v="1"/>
    <n v="3"/>
    <n v="3"/>
    <x v="1"/>
    <n v="1"/>
    <s v="Moderna BA.4/5 bivalent"/>
    <x v="6"/>
    <s v="BA.5"/>
    <s v="bivalent_ancestral"/>
    <s v="D614G"/>
    <s v="Ancestral"/>
    <s v="Ancestral"/>
    <n v="274"/>
    <n v="29"/>
    <x v="194"/>
    <n v="11198"/>
    <n v="18.5"/>
    <m/>
    <n v="3.9415698697641677"/>
    <s v="Figure 3"/>
    <x v="1"/>
    <m/>
  </r>
  <r>
    <n v="9"/>
    <n v="194"/>
    <x v="12"/>
    <n v="1"/>
    <n v="3"/>
    <n v="3"/>
    <x v="2"/>
    <m/>
    <s v="Moderna Ancestral"/>
    <x v="1"/>
    <s v="Ancestral"/>
    <s v="monovalent"/>
    <s v="BA.4/5"/>
    <s v="BA.5"/>
    <s v="BA.5"/>
    <n v="366"/>
    <n v="29"/>
    <x v="195"/>
    <n v="643"/>
    <n v="36.700000000000003"/>
    <m/>
    <n v="3.1365853658536587"/>
    <s v="Figure 3"/>
    <x v="0"/>
    <s v="Don't use mixed when inf / uninf available"/>
  </r>
  <r>
    <n v="9"/>
    <n v="195"/>
    <x v="12"/>
    <n v="1"/>
    <n v="3"/>
    <n v="3"/>
    <x v="2"/>
    <m/>
    <s v="Moderna BA.4/5 bivalent"/>
    <x v="6"/>
    <s v="BA.5"/>
    <s v="bivalent_ancestral"/>
    <s v="BA.4/5"/>
    <s v="BA.5"/>
    <s v="BA.5"/>
    <n v="490"/>
    <n v="29"/>
    <x v="196"/>
    <n v="4289"/>
    <n v="36.700000000000003"/>
    <m/>
    <n v="15.102112676056338"/>
    <s v="Figure 3"/>
    <x v="0"/>
    <s v="Don't use mixed when inf / uninf available"/>
  </r>
  <r>
    <n v="9"/>
    <n v="196"/>
    <x v="12"/>
    <n v="1"/>
    <n v="3"/>
    <n v="3"/>
    <x v="2"/>
    <m/>
    <s v="Moderna Ancestral"/>
    <x v="1"/>
    <s v="Ancestral"/>
    <s v="monovalent"/>
    <s v="D614G"/>
    <s v="Ancestral"/>
    <s v="Ancestral"/>
    <n v="366"/>
    <n v="29"/>
    <x v="197"/>
    <n v="6050"/>
    <n v="18.5"/>
    <m/>
    <n v="3.1169500257599174"/>
    <s v="Figure 3"/>
    <x v="0"/>
    <s v="Don't use mixed when inf / uninf available"/>
  </r>
  <r>
    <n v="9"/>
    <n v="197"/>
    <x v="12"/>
    <n v="1"/>
    <n v="3"/>
    <n v="3"/>
    <x v="2"/>
    <m/>
    <s v="Moderna BA.4/5 bivalent"/>
    <x v="6"/>
    <s v="BA.5"/>
    <s v="bivalent_ancestral"/>
    <s v="D614G"/>
    <s v="Ancestral"/>
    <s v="Ancestral"/>
    <n v="490"/>
    <n v="29"/>
    <x v="198"/>
    <n v="9319"/>
    <n v="18.5"/>
    <m/>
    <n v="5.7524691358024693"/>
    <s v="Figure 3"/>
    <x v="0"/>
    <s v="Don't use mixed when inf / uninf available"/>
  </r>
  <r>
    <n v="9"/>
    <n v="198"/>
    <x v="13"/>
    <n v="1"/>
    <n v="3"/>
    <n v="3"/>
    <x v="0"/>
    <n v="0"/>
    <s v="bivalent BA.1"/>
    <x v="5"/>
    <s v="BA.1"/>
    <s v="bivalent_ancestral"/>
    <s v="D614G"/>
    <s v="Ancestral"/>
    <s v="Ancestral"/>
    <n v="12"/>
    <n v="66"/>
    <x v="43"/>
    <n v="1200.5736522270399"/>
    <n v="16"/>
    <m/>
    <m/>
    <s v="Figure 3"/>
    <x v="1"/>
    <m/>
  </r>
  <r>
    <n v="9"/>
    <n v="199"/>
    <x v="13"/>
    <n v="1"/>
    <n v="3"/>
    <n v="3"/>
    <x v="0"/>
    <n v="0"/>
    <s v="bivalent BA.1"/>
    <x v="5"/>
    <s v="BA.1"/>
    <s v="bivalent_ancestral"/>
    <s v="BA.1"/>
    <s v="BA.1"/>
    <s v="BA.1"/>
    <n v="12"/>
    <n v="66"/>
    <x v="43"/>
    <n v="233.754845229708"/>
    <n v="16"/>
    <m/>
    <m/>
    <s v="Figure 3"/>
    <x v="1"/>
    <m/>
  </r>
  <r>
    <n v="9"/>
    <n v="200"/>
    <x v="13"/>
    <n v="1"/>
    <n v="3"/>
    <n v="3"/>
    <x v="0"/>
    <n v="0"/>
    <s v="bivalent BA.1"/>
    <x v="5"/>
    <s v="BA.1"/>
    <s v="bivalent_ancestral"/>
    <s v="BA.5"/>
    <s v="BA.5"/>
    <s v="BA.5"/>
    <n v="12"/>
    <n v="66"/>
    <x v="43"/>
    <n v="203.95840455304699"/>
    <n v="16"/>
    <m/>
    <m/>
    <s v="Figure 3"/>
    <x v="1"/>
    <m/>
  </r>
  <r>
    <n v="9"/>
    <n v="201"/>
    <x v="13"/>
    <n v="1"/>
    <n v="3"/>
    <n v="3"/>
    <x v="0"/>
    <n v="0"/>
    <s v="bivalent BA.1"/>
    <x v="5"/>
    <s v="BA.1"/>
    <s v="bivalent_ancestral"/>
    <s v="XBB.1"/>
    <s v="XBB.1"/>
    <s v="XBB"/>
    <n v="12"/>
    <n v="66"/>
    <x v="43"/>
    <n v="24.0866847895802"/>
    <n v="16"/>
    <m/>
    <m/>
    <s v="Figure 3"/>
    <x v="1"/>
    <s v="Not in selected range of variants"/>
  </r>
  <r>
    <n v="9"/>
    <n v="202"/>
    <x v="13"/>
    <n v="1"/>
    <n v="3"/>
    <n v="3"/>
    <x v="0"/>
    <n v="0"/>
    <s v="bivalent BA.1"/>
    <x v="5"/>
    <s v="BA.1"/>
    <s v="bivalent_ancestral"/>
    <s v="XBB.1.5.1"/>
    <s v="XBB.1.5.1"/>
    <s v="XBB"/>
    <n v="12"/>
    <n v="66"/>
    <x v="43"/>
    <n v="39.711237374864098"/>
    <n v="16"/>
    <m/>
    <m/>
    <s v="Figure 3"/>
    <x v="1"/>
    <m/>
  </r>
  <r>
    <n v="9"/>
    <n v="203"/>
    <x v="13"/>
    <n v="1"/>
    <n v="3"/>
    <n v="3"/>
    <x v="1"/>
    <n v="1"/>
    <s v="bivalent BA.1"/>
    <x v="5"/>
    <s v="BA.1"/>
    <s v="bivalent_ancestral"/>
    <s v="D614G"/>
    <s v="Ancestral"/>
    <s v="Ancestral"/>
    <n v="5"/>
    <n v="69"/>
    <x v="43"/>
    <n v="6452.9257272639798"/>
    <n v="16"/>
    <m/>
    <m/>
    <s v="Figure 3"/>
    <x v="1"/>
    <s v="Not in selected range of variants"/>
  </r>
  <r>
    <n v="9"/>
    <n v="204"/>
    <x v="13"/>
    <n v="1"/>
    <n v="3"/>
    <n v="3"/>
    <x v="1"/>
    <n v="1"/>
    <s v="bivalent BA.1"/>
    <x v="5"/>
    <s v="BA.1"/>
    <s v="bivalent_ancestral"/>
    <s v="BA.1"/>
    <s v="BA.1"/>
    <s v="BA.1"/>
    <n v="5"/>
    <n v="69"/>
    <x v="43"/>
    <n v="1979.3618634566101"/>
    <n v="16"/>
    <m/>
    <m/>
    <s v="Figure 3"/>
    <x v="1"/>
    <s v="Not in selected range of variants"/>
  </r>
  <r>
    <n v="9"/>
    <n v="205"/>
    <x v="13"/>
    <n v="1"/>
    <n v="3"/>
    <n v="3"/>
    <x v="1"/>
    <n v="1"/>
    <s v="bivalent BA.1"/>
    <x v="5"/>
    <s v="BA.1"/>
    <s v="bivalent_ancestral"/>
    <s v="BA.5"/>
    <s v="BA.5"/>
    <s v="BA.5"/>
    <n v="5"/>
    <n v="69"/>
    <x v="43"/>
    <n v="3573.88795183402"/>
    <n v="16"/>
    <m/>
    <m/>
    <s v="Figure 3"/>
    <x v="1"/>
    <s v="Not in selected range of variants"/>
  </r>
  <r>
    <n v="9"/>
    <n v="206"/>
    <x v="13"/>
    <n v="1"/>
    <n v="3"/>
    <n v="3"/>
    <x v="1"/>
    <n v="1"/>
    <s v="bivalent BA.1"/>
    <x v="5"/>
    <s v="BA.1"/>
    <s v="bivalent_ancestral"/>
    <s v="XBB.1"/>
    <s v="XBB.1"/>
    <s v="XBB"/>
    <n v="5"/>
    <n v="69"/>
    <x v="43"/>
    <n v="422.06210015099202"/>
    <n v="16"/>
    <m/>
    <m/>
    <s v="Figure 3"/>
    <x v="1"/>
    <s v="Not in selected range of variants"/>
  </r>
  <r>
    <n v="9"/>
    <n v="207"/>
    <x v="13"/>
    <n v="1"/>
    <n v="3"/>
    <n v="3"/>
    <x v="1"/>
    <n v="1"/>
    <s v="bivalent BA.1"/>
    <x v="5"/>
    <s v="BA.1"/>
    <s v="bivalent_ancestral"/>
    <s v="XBB.1.5.1"/>
    <s v="XBB.1.5.1"/>
    <s v="XBB"/>
    <n v="5"/>
    <n v="69"/>
    <x v="43"/>
    <n v="554.38872190018697"/>
    <n v="16"/>
    <m/>
    <m/>
    <s v="Figure 3"/>
    <x v="1"/>
    <s v="Not in selected range of variants"/>
  </r>
  <r>
    <n v="9"/>
    <n v="208"/>
    <x v="13"/>
    <n v="1"/>
    <n v="3"/>
    <n v="3"/>
    <x v="0"/>
    <n v="0"/>
    <s v="bivalent BA.5"/>
    <x v="6"/>
    <s v="BA.5"/>
    <s v="bivalent_ancestral"/>
    <s v="D614G"/>
    <s v="Ancestral"/>
    <s v="Ancestral"/>
    <n v="16"/>
    <n v="42"/>
    <x v="43"/>
    <n v="2317.0640216051702"/>
    <n v="16"/>
    <m/>
    <m/>
    <s v="Figure 3"/>
    <x v="1"/>
    <m/>
  </r>
  <r>
    <n v="9"/>
    <n v="209"/>
    <x v="13"/>
    <n v="1"/>
    <n v="3"/>
    <n v="3"/>
    <x v="0"/>
    <n v="0"/>
    <s v="bivalent BA.5"/>
    <x v="6"/>
    <s v="BA.5"/>
    <s v="bivalent_ancestral"/>
    <s v="BA.1"/>
    <s v="BA.1"/>
    <s v="BA.1"/>
    <n v="16"/>
    <n v="42"/>
    <x v="43"/>
    <n v="491.98337449284298"/>
    <n v="16"/>
    <m/>
    <m/>
    <s v="Figure 3"/>
    <x v="1"/>
    <m/>
  </r>
  <r>
    <n v="9"/>
    <n v="210"/>
    <x v="13"/>
    <n v="1"/>
    <n v="3"/>
    <n v="3"/>
    <x v="0"/>
    <n v="0"/>
    <s v="bivalent BA.5"/>
    <x v="6"/>
    <s v="BA.5"/>
    <s v="bivalent_ancestral"/>
    <s v="BA.5"/>
    <s v="BA.5"/>
    <s v="BA.5"/>
    <n v="16"/>
    <n v="42"/>
    <x v="43"/>
    <n v="850.11066506377301"/>
    <n v="16"/>
    <m/>
    <m/>
    <s v="Figure 3"/>
    <x v="1"/>
    <m/>
  </r>
  <r>
    <n v="9"/>
    <n v="211"/>
    <x v="13"/>
    <n v="1"/>
    <n v="3"/>
    <n v="3"/>
    <x v="0"/>
    <n v="0"/>
    <s v="bivalent BA.5"/>
    <x v="6"/>
    <s v="BA.5"/>
    <s v="bivalent_ancestral"/>
    <s v="XBB.1"/>
    <s v="XBB.1"/>
    <s v="XBB"/>
    <n v="16"/>
    <n v="42"/>
    <x v="43"/>
    <n v="99.808853545815893"/>
    <n v="16"/>
    <m/>
    <m/>
    <s v="Figure 3"/>
    <x v="1"/>
    <m/>
  </r>
  <r>
    <n v="9"/>
    <n v="212"/>
    <x v="13"/>
    <n v="1"/>
    <n v="3"/>
    <n v="3"/>
    <x v="0"/>
    <n v="0"/>
    <s v="bivalent BA.5"/>
    <x v="6"/>
    <s v="BA.5"/>
    <s v="bivalent_ancestral"/>
    <s v="XBB.1.5.1"/>
    <s v="XBB.1.5.1"/>
    <s v="XBB"/>
    <n v="16"/>
    <n v="42"/>
    <x v="43"/>
    <n v="119.76890518279799"/>
    <n v="16"/>
    <m/>
    <m/>
    <s v="Figure 3"/>
    <x v="1"/>
    <m/>
  </r>
  <r>
    <n v="9"/>
    <n v="213"/>
    <x v="13"/>
    <n v="1"/>
    <n v="3"/>
    <n v="3"/>
    <x v="1"/>
    <n v="1"/>
    <s v="bivalent BA.5"/>
    <x v="6"/>
    <s v="BA.5"/>
    <s v="bivalent_ancestral"/>
    <s v="D614G"/>
    <s v="Ancestral"/>
    <s v="Ancestral"/>
    <n v="15"/>
    <n v="39"/>
    <x v="43"/>
    <n v="5262.9057215146704"/>
    <n v="16"/>
    <m/>
    <m/>
    <s v="Figure 3"/>
    <x v="1"/>
    <m/>
  </r>
  <r>
    <n v="9"/>
    <n v="214"/>
    <x v="13"/>
    <n v="1"/>
    <n v="3"/>
    <n v="3"/>
    <x v="1"/>
    <n v="1"/>
    <s v="bivalent BA.5"/>
    <x v="6"/>
    <s v="BA.5"/>
    <s v="bivalent_ancestral"/>
    <s v="BA.1"/>
    <s v="BA.1"/>
    <s v="BA.1"/>
    <n v="15"/>
    <n v="39"/>
    <x v="43"/>
    <n v="2656.55794460779"/>
    <n v="16"/>
    <m/>
    <m/>
    <s v="Figure 3"/>
    <x v="1"/>
    <m/>
  </r>
  <r>
    <n v="9"/>
    <n v="215"/>
    <x v="13"/>
    <n v="1"/>
    <n v="3"/>
    <n v="3"/>
    <x v="1"/>
    <n v="1"/>
    <s v="bivalent BA.5"/>
    <x v="6"/>
    <s v="BA.5"/>
    <s v="bivalent_ancestral"/>
    <s v="BA.5"/>
    <s v="BA.5"/>
    <s v="BA.5"/>
    <n v="15"/>
    <n v="39"/>
    <x v="43"/>
    <n v="2780.43691763991"/>
    <n v="16"/>
    <m/>
    <m/>
    <s v="Figure 3"/>
    <x v="1"/>
    <m/>
  </r>
  <r>
    <n v="9"/>
    <n v="216"/>
    <x v="13"/>
    <n v="1"/>
    <n v="3"/>
    <n v="3"/>
    <x v="1"/>
    <n v="1"/>
    <s v="bivalent BA.5"/>
    <x v="6"/>
    <s v="BA.5"/>
    <s v="bivalent_ancestral"/>
    <s v="XBB.1"/>
    <s v="XBB.1"/>
    <s v="XBB"/>
    <n v="15"/>
    <n v="39"/>
    <x v="43"/>
    <n v="237.274122939997"/>
    <n v="16"/>
    <m/>
    <m/>
    <s v="Figure 3"/>
    <x v="1"/>
    <m/>
  </r>
  <r>
    <n v="9"/>
    <n v="217"/>
    <x v="13"/>
    <n v="1"/>
    <n v="3"/>
    <n v="3"/>
    <x v="1"/>
    <n v="1"/>
    <s v="bivalent BA.5"/>
    <x v="6"/>
    <s v="BA.5"/>
    <s v="bivalent_ancestral"/>
    <s v="XBB.1.5.1"/>
    <s v="XBB.1.5.1"/>
    <s v="XBB"/>
    <n v="15"/>
    <n v="39"/>
    <x v="43"/>
    <n v="248.338543626383"/>
    <n v="16"/>
    <m/>
    <m/>
    <s v="Figure 3"/>
    <x v="1"/>
    <m/>
  </r>
  <r>
    <n v="9"/>
    <n v="218"/>
    <x v="14"/>
    <s v="Wu4"/>
    <n v="3"/>
    <n v="3"/>
    <x v="0"/>
    <n v="0"/>
    <s v="Ancestral"/>
    <x v="1"/>
    <s v="Ancestral"/>
    <s v="monovalent"/>
    <s v="Wu-G614"/>
    <s v="Ancestral"/>
    <s v="Ancestral"/>
    <n v="10"/>
    <m/>
    <x v="43"/>
    <n v="1605"/>
    <n v="10"/>
    <m/>
    <m/>
    <s v="Fig4A"/>
    <x v="1"/>
    <m/>
  </r>
  <r>
    <n v="9"/>
    <n v="219"/>
    <x v="14"/>
    <s v="Wu4"/>
    <n v="3"/>
    <n v="3"/>
    <x v="0"/>
    <n v="0"/>
    <s v="Ancestral"/>
    <x v="1"/>
    <s v="Ancestral"/>
    <s v="monovalent"/>
    <s v="BA.1"/>
    <s v="BA.1"/>
    <s v="BA.1"/>
    <n v="10"/>
    <m/>
    <x v="43"/>
    <n v="316"/>
    <n v="10"/>
    <m/>
    <m/>
    <s v="Fig4A"/>
    <x v="1"/>
    <m/>
  </r>
  <r>
    <n v="9"/>
    <n v="220"/>
    <x v="14"/>
    <s v="Wu4"/>
    <n v="3"/>
    <n v="3"/>
    <x v="0"/>
    <n v="0"/>
    <s v="Ancestral"/>
    <x v="1"/>
    <s v="Ancestral"/>
    <s v="monovalent"/>
    <s v="BA.5"/>
    <s v="BA.5"/>
    <s v="BA.5"/>
    <n v="10"/>
    <m/>
    <x v="43"/>
    <n v="221"/>
    <n v="10"/>
    <m/>
    <m/>
    <s v="Fig4A"/>
    <x v="1"/>
    <m/>
  </r>
  <r>
    <n v="9"/>
    <n v="221"/>
    <x v="14"/>
    <s v="Wu4"/>
    <n v="3"/>
    <n v="3"/>
    <x v="0"/>
    <n v="0"/>
    <s v="Ancestral"/>
    <x v="1"/>
    <s v="Ancestral"/>
    <s v="monovalent"/>
    <s v="XBB.1"/>
    <s v="XBB.1"/>
    <s v="XBB"/>
    <n v="10"/>
    <m/>
    <x v="43"/>
    <n v="20"/>
    <n v="10"/>
    <m/>
    <m/>
    <s v="Fig4A"/>
    <x v="1"/>
    <m/>
  </r>
  <r>
    <n v="9"/>
    <n v="1000"/>
    <x v="14"/>
    <s v="Wu4"/>
    <n v="3"/>
    <n v="3"/>
    <x v="0"/>
    <n v="0"/>
    <s v="Ancestral"/>
    <x v="1"/>
    <s v="Ancestral"/>
    <s v="monovalent"/>
    <s v="XBB.1.5"/>
    <s v="XBB.1.5"/>
    <s v="XBB"/>
    <n v="10"/>
    <m/>
    <x v="43"/>
    <n v="23"/>
    <n v="10"/>
    <m/>
    <m/>
    <s v="Fig4A"/>
    <x v="1"/>
    <m/>
  </r>
  <r>
    <n v="9"/>
    <n v="222"/>
    <x v="14"/>
    <s v="Wu/BA.5"/>
    <n v="3"/>
    <n v="3.54"/>
    <x v="0"/>
    <n v="0"/>
    <s v="bivalent BA.5"/>
    <x v="6"/>
    <s v="BA.5"/>
    <s v="bivalent_ancestral"/>
    <s v="Wu-G614"/>
    <s v="Ancestral"/>
    <s v="Ancestral"/>
    <n v="13"/>
    <m/>
    <x v="43"/>
    <n v="3233"/>
    <n v="10"/>
    <m/>
    <m/>
    <s v="Fig4A"/>
    <x v="1"/>
    <m/>
  </r>
  <r>
    <n v="9"/>
    <n v="223"/>
    <x v="14"/>
    <s v="Wu/BA.5"/>
    <n v="3"/>
    <n v="3.54"/>
    <x v="0"/>
    <n v="0"/>
    <s v="bivalent BA.5"/>
    <x v="6"/>
    <s v="BA.5"/>
    <s v="bivalent_ancestral"/>
    <s v="BA.1"/>
    <s v="BA.1"/>
    <s v="BA.1"/>
    <n v="13"/>
    <m/>
    <x v="43"/>
    <n v="995"/>
    <n v="10"/>
    <m/>
    <m/>
    <s v="Fig4A"/>
    <x v="1"/>
    <m/>
  </r>
  <r>
    <n v="9"/>
    <n v="224"/>
    <x v="14"/>
    <s v="Wu/BA.5"/>
    <n v="3"/>
    <n v="3.54"/>
    <x v="0"/>
    <n v="0"/>
    <s v="bivalent BA.5"/>
    <x v="6"/>
    <s v="BA.5"/>
    <s v="bivalent_ancestral"/>
    <s v="BA.5"/>
    <s v="BA.5"/>
    <s v="BA.5"/>
    <n v="13"/>
    <m/>
    <x v="43"/>
    <n v="871"/>
    <n v="10"/>
    <m/>
    <m/>
    <s v="Fig4A"/>
    <x v="1"/>
    <m/>
  </r>
  <r>
    <n v="9"/>
    <n v="225"/>
    <x v="14"/>
    <s v="Wu/BA.5"/>
    <n v="3"/>
    <n v="3.54"/>
    <x v="0"/>
    <n v="0"/>
    <s v="bivalent BA.5"/>
    <x v="6"/>
    <s v="BA.5"/>
    <s v="bivalent_ancestral"/>
    <s v="XBB.1"/>
    <s v="XBB.1"/>
    <s v="XBB"/>
    <n v="13"/>
    <m/>
    <x v="43"/>
    <n v="37"/>
    <n v="10"/>
    <m/>
    <m/>
    <s v="Fig4A"/>
    <x v="1"/>
    <m/>
  </r>
  <r>
    <n v="9"/>
    <n v="1001"/>
    <x v="14"/>
    <s v="Wu/BA.5"/>
    <n v="3"/>
    <n v="3.54"/>
    <x v="0"/>
    <n v="0"/>
    <s v="bivalent BA.5"/>
    <x v="6"/>
    <s v="BA.5"/>
    <s v="bivalent_ancestral"/>
    <s v="XBB.1.5"/>
    <s v="XBB.1.5"/>
    <s v="XBB"/>
    <n v="13"/>
    <m/>
    <x v="43"/>
    <n v="42"/>
    <n v="10"/>
    <m/>
    <m/>
    <s v="Fig4A"/>
    <x v="1"/>
    <m/>
  </r>
  <r>
    <n v="9"/>
    <n v="226"/>
    <x v="14"/>
    <s v="Wu/BA.1 biv"/>
    <n v="3"/>
    <n v="3"/>
    <x v="0"/>
    <n v="0"/>
    <s v="bivalent BA.1"/>
    <x v="5"/>
    <s v="BA.1"/>
    <s v="bivalent_ancestral"/>
    <s v="Wu-G614"/>
    <s v="Ancestral"/>
    <s v="Ancestral"/>
    <n v="7"/>
    <m/>
    <x v="43"/>
    <n v="13123"/>
    <n v="40"/>
    <m/>
    <m/>
    <s v="Fig 4B"/>
    <x v="1"/>
    <m/>
  </r>
  <r>
    <n v="9"/>
    <n v="227"/>
    <x v="14"/>
    <s v="Wu/BA.1 biv"/>
    <n v="3"/>
    <n v="3"/>
    <x v="0"/>
    <n v="0"/>
    <s v="bivalent BA.1"/>
    <x v="5"/>
    <s v="BA.1"/>
    <s v="bivalent_ancestral"/>
    <s v="BA.1"/>
    <s v="BA.1"/>
    <s v="BA.1"/>
    <n v="7"/>
    <m/>
    <x v="43"/>
    <n v="9396"/>
    <n v="40"/>
    <m/>
    <m/>
    <s v="Fig 4B"/>
    <x v="1"/>
    <m/>
  </r>
  <r>
    <n v="9"/>
    <n v="228"/>
    <x v="14"/>
    <s v="Wu/BA.1 biv"/>
    <n v="3"/>
    <n v="3"/>
    <x v="0"/>
    <n v="0"/>
    <s v="bivalent BA.1"/>
    <x v="5"/>
    <s v="BA.1"/>
    <s v="bivalent_ancestral"/>
    <s v="BA.5"/>
    <s v="BA.5"/>
    <s v="BA.5"/>
    <n v="7"/>
    <m/>
    <x v="43"/>
    <n v="3839"/>
    <n v="40"/>
    <m/>
    <m/>
    <s v="Fig 4B"/>
    <x v="1"/>
    <m/>
  </r>
  <r>
    <n v="9"/>
    <n v="229"/>
    <x v="14"/>
    <s v="Wu/BA.1 biv"/>
    <n v="3"/>
    <n v="3"/>
    <x v="0"/>
    <n v="0"/>
    <s v="bivalent BA.1"/>
    <x v="5"/>
    <s v="BA.1"/>
    <s v="bivalent_ancestral"/>
    <s v="XBB.1"/>
    <s v="XBB.1"/>
    <s v="XBB"/>
    <n v="7"/>
    <m/>
    <x v="43"/>
    <n v="277"/>
    <n v="40"/>
    <m/>
    <m/>
    <s v="Fig 4B"/>
    <x v="1"/>
    <m/>
  </r>
  <r>
    <n v="9"/>
    <n v="1002"/>
    <x v="14"/>
    <s v="Wu/BA.1 biv"/>
    <n v="3"/>
    <n v="3"/>
    <x v="0"/>
    <n v="0"/>
    <s v="bivalent BA.1"/>
    <x v="5"/>
    <s v="BA.1"/>
    <s v="bivalent_ancestral"/>
    <s v="XBB.1.5"/>
    <s v="XBB.1.5"/>
    <s v="XBB"/>
    <n v="7"/>
    <m/>
    <x v="43"/>
    <n v="259"/>
    <n v="40"/>
    <m/>
    <m/>
    <s v="Fig 4B"/>
    <x v="1"/>
    <m/>
  </r>
  <r>
    <n v="9"/>
    <n v="230"/>
    <x v="15"/>
    <s v="subset"/>
    <n v="3"/>
    <n v="3"/>
    <x v="0"/>
    <n v="0"/>
    <s v="Moderna Prototype"/>
    <x v="1"/>
    <s v="Ancestral"/>
    <s v="monovalent"/>
    <s v="D614G"/>
    <s v="Ancestral"/>
    <s v="Ancestral"/>
    <n v="22"/>
    <n v="15"/>
    <x v="199"/>
    <n v="3248"/>
    <n v="10"/>
    <m/>
    <n v="7.5887850467289724"/>
    <s v="Figure 3"/>
    <x v="1"/>
    <m/>
  </r>
  <r>
    <n v="9"/>
    <n v="231"/>
    <x v="15"/>
    <s v="subset"/>
    <n v="3"/>
    <n v="3"/>
    <x v="0"/>
    <n v="0"/>
    <s v="Moderna Prototype"/>
    <x v="1"/>
    <s v="Ancestral"/>
    <s v="monovalent"/>
    <s v="BA.1"/>
    <s v="BA.1"/>
    <s v="BA.1"/>
    <n v="22"/>
    <n v="15"/>
    <x v="200"/>
    <n v="1488"/>
    <n v="10"/>
    <m/>
    <n v="17.302325581395348"/>
    <s v="Figure 3"/>
    <x v="1"/>
    <m/>
  </r>
  <r>
    <n v="9"/>
    <n v="232"/>
    <x v="15"/>
    <s v="subset"/>
    <n v="3"/>
    <n v="3"/>
    <x v="0"/>
    <n v="0"/>
    <s v="Moderna Prototype"/>
    <x v="1"/>
    <s v="Ancestral"/>
    <s v="monovalent"/>
    <s v="BA.2.12.1"/>
    <s v="BA.2"/>
    <s v="other BA Omicron"/>
    <n v="22"/>
    <n v="15"/>
    <x v="167"/>
    <n v="929"/>
    <n v="10"/>
    <m/>
    <n v="14.075757575757576"/>
    <s v="Figure 3"/>
    <x v="0"/>
    <m/>
  </r>
  <r>
    <n v="9"/>
    <n v="233"/>
    <x v="15"/>
    <s v="subset"/>
    <n v="3"/>
    <n v="3"/>
    <x v="0"/>
    <n v="0"/>
    <s v="Moderna Prototype"/>
    <x v="1"/>
    <s v="Ancestral"/>
    <s v="monovalent"/>
    <s v="BA.4/5"/>
    <s v="BA.5"/>
    <s v="BA.5"/>
    <n v="22"/>
    <n v="15"/>
    <x v="201"/>
    <n v="541"/>
    <n v="10"/>
    <m/>
    <n v="7.2133333333333329"/>
    <s v="Figure 3"/>
    <x v="1"/>
    <m/>
  </r>
  <r>
    <n v="9"/>
    <n v="234"/>
    <x v="15"/>
    <s v="subset"/>
    <n v="3"/>
    <n v="3"/>
    <x v="0"/>
    <n v="0"/>
    <s v="Moderna Prototype"/>
    <x v="1"/>
    <s v="Ancestral"/>
    <s v="monovalent"/>
    <s v="BA.2.75"/>
    <s v="BA.2"/>
    <s v="other BA Omicron"/>
    <n v="22"/>
    <n v="15"/>
    <x v="43"/>
    <n v="994"/>
    <n v="10"/>
    <m/>
    <m/>
    <s v="Figure 3"/>
    <x v="0"/>
    <m/>
  </r>
  <r>
    <n v="9"/>
    <n v="235"/>
    <x v="15"/>
    <s v="subset"/>
    <n v="3"/>
    <n v="3"/>
    <x v="0"/>
    <n v="0"/>
    <s v="Moderna Prototype"/>
    <x v="1"/>
    <s v="Ancestral"/>
    <s v="monovalent"/>
    <s v="BA.4.6"/>
    <s v="BA.4.6"/>
    <s v="other BA Omicron"/>
    <n v="22"/>
    <n v="15"/>
    <x v="43"/>
    <n v="382"/>
    <n v="10"/>
    <m/>
    <m/>
    <s v="Figure 3"/>
    <x v="0"/>
    <m/>
  </r>
  <r>
    <n v="9"/>
    <n v="236"/>
    <x v="15"/>
    <s v="subset"/>
    <n v="3"/>
    <n v="3"/>
    <x v="0"/>
    <n v="0"/>
    <s v="Moderna Prototype"/>
    <x v="1"/>
    <s v="Ancestral"/>
    <s v="monovalent"/>
    <s v="BF.7"/>
    <s v="BF"/>
    <s v="other non BA Omicron"/>
    <n v="22"/>
    <n v="15"/>
    <x v="43"/>
    <n v="332"/>
    <n v="10"/>
    <m/>
    <m/>
    <s v="Figure 3"/>
    <x v="0"/>
    <m/>
  </r>
  <r>
    <n v="9"/>
    <n v="237"/>
    <x v="15"/>
    <s v="subset"/>
    <n v="3"/>
    <n v="3"/>
    <x v="0"/>
    <n v="0"/>
    <s v="Moderna Prototype"/>
    <x v="1"/>
    <s v="Ancestral"/>
    <s v="monovalent"/>
    <s v="BA.2.75.2"/>
    <s v="BA.2"/>
    <s v="other BA Omicron"/>
    <n v="22"/>
    <n v="15"/>
    <x v="43"/>
    <n v="159"/>
    <n v="10"/>
    <m/>
    <m/>
    <s v="Figure 3"/>
    <x v="0"/>
    <m/>
  </r>
  <r>
    <n v="9"/>
    <n v="238"/>
    <x v="15"/>
    <s v="subset"/>
    <n v="3"/>
    <n v="3"/>
    <x v="0"/>
    <n v="0"/>
    <s v="Moderna Prototype"/>
    <x v="1"/>
    <s v="Ancestral"/>
    <s v="monovalent"/>
    <s v="BQ.1.1"/>
    <s v="BQ"/>
    <s v="other non BA Omicron"/>
    <n v="22"/>
    <n v="15"/>
    <x v="43"/>
    <n v="115"/>
    <n v="10"/>
    <m/>
    <m/>
    <s v="Figure 3"/>
    <x v="0"/>
    <m/>
  </r>
  <r>
    <n v="9"/>
    <n v="239"/>
    <x v="15"/>
    <s v="subset"/>
    <n v="3"/>
    <n v="3"/>
    <x v="0"/>
    <n v="0"/>
    <s v="Moderna Prototype"/>
    <x v="1"/>
    <s v="Ancestral"/>
    <s v="monovalent"/>
    <s v="XBB.1"/>
    <s v="XBB.1"/>
    <s v="XBB"/>
    <n v="22"/>
    <n v="15"/>
    <x v="43"/>
    <n v="75"/>
    <n v="10"/>
    <m/>
    <m/>
    <s v="Figure 3"/>
    <x v="1"/>
    <m/>
  </r>
  <r>
    <n v="9"/>
    <n v="240"/>
    <x v="15"/>
    <s v="subset"/>
    <n v="3"/>
    <n v="3"/>
    <x v="0"/>
    <n v="0"/>
    <s v="Moderna BA.1 bivalent"/>
    <x v="5"/>
    <s v="BA.1"/>
    <s v="bivalent_ancestral"/>
    <s v="D614G"/>
    <s v="Ancestral"/>
    <s v="Ancestral"/>
    <n v="23"/>
    <n v="15"/>
    <x v="202"/>
    <n v="3948"/>
    <n v="10"/>
    <m/>
    <n v="3.8934911242603549"/>
    <s v="Figure 3"/>
    <x v="1"/>
    <m/>
  </r>
  <r>
    <n v="9"/>
    <n v="241"/>
    <x v="15"/>
    <s v="subset"/>
    <n v="3"/>
    <n v="3"/>
    <x v="0"/>
    <n v="0"/>
    <s v="Moderna BA.1 bivalent"/>
    <x v="5"/>
    <s v="BA.1"/>
    <s v="bivalent_ancestral"/>
    <s v="BA.1"/>
    <s v="BA.1"/>
    <s v="BA.1"/>
    <n v="23"/>
    <n v="15"/>
    <x v="91"/>
    <n v="2125"/>
    <n v="10"/>
    <m/>
    <n v="16.098484848484848"/>
    <s v="Figure 3"/>
    <x v="1"/>
    <m/>
  </r>
  <r>
    <n v="9"/>
    <n v="242"/>
    <x v="15"/>
    <s v="subset"/>
    <n v="3"/>
    <n v="3"/>
    <x v="0"/>
    <n v="0"/>
    <s v="Moderna BA.1 bivalent"/>
    <x v="5"/>
    <s v="BA.1"/>
    <s v="bivalent_ancestral"/>
    <s v="BA.2.12.1"/>
    <s v="BA.2"/>
    <s v="other BA Omicron"/>
    <n v="23"/>
    <n v="15"/>
    <x v="8"/>
    <n v="1502"/>
    <n v="10"/>
    <m/>
    <n v="14.169811320754716"/>
    <s v="Figure 3"/>
    <x v="0"/>
    <m/>
  </r>
  <r>
    <n v="9"/>
    <n v="243"/>
    <x v="15"/>
    <s v="subset"/>
    <n v="3"/>
    <n v="3"/>
    <x v="0"/>
    <n v="0"/>
    <s v="Moderna BA.1 bivalent"/>
    <x v="5"/>
    <s v="BA.1"/>
    <s v="bivalent_ancestral"/>
    <s v="BA.4/5"/>
    <s v="BA.5"/>
    <s v="BA.5"/>
    <n v="23"/>
    <n v="15"/>
    <x v="203"/>
    <n v="716"/>
    <n v="10"/>
    <m/>
    <n v="6.2807017543859649"/>
    <s v="Figure 3"/>
    <x v="1"/>
    <m/>
  </r>
  <r>
    <n v="9"/>
    <n v="244"/>
    <x v="15"/>
    <s v="subset"/>
    <n v="3"/>
    <n v="3"/>
    <x v="0"/>
    <n v="0"/>
    <s v="Moderna BA.1 bivalent"/>
    <x v="5"/>
    <s v="BA.1"/>
    <s v="bivalent_ancestral"/>
    <s v="BA.2.75"/>
    <s v="BA.2"/>
    <s v="other BA Omicron"/>
    <n v="23"/>
    <n v="15"/>
    <x v="204"/>
    <n v="1805"/>
    <n v="10"/>
    <m/>
    <n v="10.027777777777779"/>
    <s v="Figure 3/Table S12"/>
    <x v="0"/>
    <m/>
  </r>
  <r>
    <n v="9"/>
    <n v="245"/>
    <x v="15"/>
    <s v="subset"/>
    <n v="3"/>
    <n v="3"/>
    <x v="0"/>
    <n v="0"/>
    <s v="Moderna BA.1 bivalent"/>
    <x v="5"/>
    <s v="BA.1"/>
    <s v="bivalent_ancestral"/>
    <s v="BA.4.6"/>
    <s v="BA.4.6"/>
    <s v="other BA Omicron"/>
    <n v="23"/>
    <n v="15"/>
    <x v="43"/>
    <n v="734"/>
    <n v="10"/>
    <m/>
    <m/>
    <s v="Figure 3"/>
    <x v="0"/>
    <m/>
  </r>
  <r>
    <n v="9"/>
    <n v="246"/>
    <x v="15"/>
    <s v="subset"/>
    <n v="3"/>
    <n v="3"/>
    <x v="0"/>
    <n v="0"/>
    <s v="Moderna BA.1 bivalent"/>
    <x v="5"/>
    <s v="BA.1"/>
    <s v="bivalent_ancestral"/>
    <s v="BF.7"/>
    <s v="BF"/>
    <s v="other non BA Omicron"/>
    <n v="23"/>
    <n v="15"/>
    <x v="43"/>
    <n v="563"/>
    <n v="10"/>
    <m/>
    <m/>
    <s v="Figure 3"/>
    <x v="0"/>
    <m/>
  </r>
  <r>
    <n v="9"/>
    <n v="247"/>
    <x v="15"/>
    <s v="subset"/>
    <n v="3"/>
    <n v="3"/>
    <x v="0"/>
    <n v="0"/>
    <s v="Moderna BA.1 bivalent"/>
    <x v="5"/>
    <s v="BA.1"/>
    <s v="bivalent_ancestral"/>
    <s v="BA.2.75.2"/>
    <s v="BA.2"/>
    <s v="other BA Omicron"/>
    <n v="23"/>
    <n v="15"/>
    <x v="43"/>
    <n v="213"/>
    <n v="10"/>
    <m/>
    <m/>
    <s v="Figure 3"/>
    <x v="0"/>
    <m/>
  </r>
  <r>
    <n v="9"/>
    <n v="248"/>
    <x v="15"/>
    <s v="subset"/>
    <n v="3"/>
    <n v="3"/>
    <x v="0"/>
    <n v="0"/>
    <s v="Moderna BA.1 bivalent"/>
    <x v="5"/>
    <s v="BA.1"/>
    <s v="bivalent_ancestral"/>
    <s v="BQ.1.1"/>
    <s v="BQ"/>
    <s v="other non BA Omicron"/>
    <n v="23"/>
    <n v="15"/>
    <x v="43"/>
    <n v="194"/>
    <n v="10"/>
    <m/>
    <m/>
    <s v="Figure 3"/>
    <x v="0"/>
    <m/>
  </r>
  <r>
    <n v="9"/>
    <n v="249"/>
    <x v="15"/>
    <s v="subset"/>
    <n v="3"/>
    <n v="3"/>
    <x v="0"/>
    <n v="0"/>
    <s v="Moderna BA.1 bivalent"/>
    <x v="5"/>
    <s v="BA.1"/>
    <s v="bivalent_ancestral"/>
    <s v="XBB.1"/>
    <s v="XBB.1"/>
    <s v="XBB"/>
    <n v="23"/>
    <n v="15"/>
    <x v="43"/>
    <n v="104"/>
    <n v="10"/>
    <m/>
    <m/>
    <s v="Figure 3"/>
    <x v="1"/>
    <m/>
  </r>
  <r>
    <n v="9"/>
    <n v="291"/>
    <x v="16"/>
    <n v="1"/>
    <n v="2"/>
    <n v="2"/>
    <x v="0"/>
    <n v="0"/>
    <s v="GSKAncestral"/>
    <x v="1"/>
    <s v="Ancestral"/>
    <s v="monovalent"/>
    <s v="Ancestral"/>
    <s v="Ancestral"/>
    <s v="Ancestral"/>
    <n v="76"/>
    <n v="15"/>
    <x v="205"/>
    <n v="1168.4000000000001"/>
    <n v="20"/>
    <m/>
    <n v="13.491916859122403"/>
    <m/>
    <x v="1"/>
    <m/>
  </r>
  <r>
    <n v="9"/>
    <n v="292"/>
    <x v="16"/>
    <n v="1"/>
    <n v="2"/>
    <n v="2"/>
    <x v="0"/>
    <n v="0"/>
    <s v="GSKB.1.351"/>
    <x v="8"/>
    <s v="early VOC"/>
    <s v="monovalent"/>
    <s v="Ancestral"/>
    <s v="Ancestral"/>
    <s v="Ancestral"/>
    <n v="71"/>
    <n v="15"/>
    <x v="206"/>
    <n v="1801.4"/>
    <n v="20"/>
    <m/>
    <n v="21.445238095238096"/>
    <m/>
    <x v="1"/>
    <m/>
  </r>
  <r>
    <n v="9"/>
    <n v="293"/>
    <x v="16"/>
    <n v="2"/>
    <n v="2"/>
    <n v="2"/>
    <x v="0"/>
    <n v="0"/>
    <s v="PfizerBNT162b2"/>
    <x v="1"/>
    <s v="Ancestral"/>
    <s v="monovalent"/>
    <s v="Ancestral"/>
    <s v="Ancestral"/>
    <s v="Ancestral"/>
    <n v="76"/>
    <n v="15"/>
    <x v="207"/>
    <n v="1364.4"/>
    <n v="20"/>
    <m/>
    <n v="14.2125"/>
    <m/>
    <x v="1"/>
    <m/>
  </r>
  <r>
    <n v="9"/>
    <n v="294"/>
    <x v="16"/>
    <n v="1"/>
    <n v="2"/>
    <n v="2"/>
    <x v="0"/>
    <n v="0"/>
    <s v="GSKAncestral"/>
    <x v="1"/>
    <s v="Ancestral"/>
    <s v="monovalent"/>
    <s v="Beta"/>
    <s v="Beta"/>
    <s v="early VOC"/>
    <n v="76"/>
    <n v="15"/>
    <x v="208"/>
    <n v="416.9"/>
    <n v="20"/>
    <m/>
    <n v="10.800518134715025"/>
    <m/>
    <x v="1"/>
    <m/>
  </r>
  <r>
    <n v="9"/>
    <n v="295"/>
    <x v="16"/>
    <n v="1"/>
    <n v="2"/>
    <n v="2"/>
    <x v="0"/>
    <n v="0"/>
    <s v="GSKB.1.351"/>
    <x v="8"/>
    <s v="early VOC"/>
    <s v="monovalent"/>
    <s v="Beta"/>
    <s v="Beta"/>
    <s v="early VOC"/>
    <n v="71"/>
    <n v="15"/>
    <x v="209"/>
    <n v="1053"/>
    <n v="20"/>
    <m/>
    <n v="31.716867469879514"/>
    <m/>
    <x v="1"/>
    <m/>
  </r>
  <r>
    <n v="9"/>
    <n v="296"/>
    <x v="16"/>
    <n v="2"/>
    <n v="2"/>
    <n v="2"/>
    <x v="0"/>
    <n v="0"/>
    <s v="PfizerBNT162b2"/>
    <x v="1"/>
    <s v="Ancestral"/>
    <s v="monovalent"/>
    <s v="Beta"/>
    <s v="Beta"/>
    <s v="early VOC"/>
    <n v="76"/>
    <n v="15"/>
    <x v="208"/>
    <n v="428.4"/>
    <n v="20"/>
    <m/>
    <n v="11.098445595854921"/>
    <m/>
    <x v="1"/>
    <m/>
  </r>
  <r>
    <n v="9"/>
    <n v="297"/>
    <x v="16"/>
    <n v="1"/>
    <n v="2"/>
    <n v="2"/>
    <x v="0"/>
    <n v="0"/>
    <s v="GSKAncestral"/>
    <x v="1"/>
    <s v="Ancestral"/>
    <s v="monovalent"/>
    <s v="Delta"/>
    <s v="Delta"/>
    <s v="early VOC"/>
    <n v="76"/>
    <n v="15"/>
    <x v="210"/>
    <n v="491.3"/>
    <n v="20"/>
    <m/>
    <n v="10.703703703703704"/>
    <m/>
    <x v="1"/>
    <m/>
  </r>
  <r>
    <n v="9"/>
    <n v="298"/>
    <x v="16"/>
    <n v="1"/>
    <n v="2"/>
    <n v="2"/>
    <x v="0"/>
    <n v="0"/>
    <s v="GSKB.1.351"/>
    <x v="8"/>
    <s v="early VOC"/>
    <s v="monovalent"/>
    <s v="Delta"/>
    <s v="Delta"/>
    <s v="early VOC"/>
    <n v="71"/>
    <n v="15"/>
    <x v="175"/>
    <n v="849.4"/>
    <n v="20"/>
    <m/>
    <n v="21.668367346938773"/>
    <m/>
    <x v="1"/>
    <m/>
  </r>
  <r>
    <n v="9"/>
    <n v="299"/>
    <x v="16"/>
    <n v="2"/>
    <n v="2"/>
    <n v="2"/>
    <x v="0"/>
    <n v="0"/>
    <s v="PfizerBNT162b2"/>
    <x v="1"/>
    <s v="Ancestral"/>
    <s v="monovalent"/>
    <s v="Delta"/>
    <s v="Delta"/>
    <s v="early VOC"/>
    <n v="76"/>
    <n v="15"/>
    <x v="211"/>
    <n v="553.1"/>
    <n v="20"/>
    <m/>
    <n v="13.327710843373495"/>
    <m/>
    <x v="1"/>
    <m/>
  </r>
  <r>
    <n v="9"/>
    <n v="300"/>
    <x v="16"/>
    <n v="1"/>
    <n v="2"/>
    <n v="2"/>
    <x v="0"/>
    <n v="0"/>
    <s v="GSKAncestral"/>
    <x v="1"/>
    <s v="Ancestral"/>
    <s v="monovalent"/>
    <s v="Omicron BA.1"/>
    <s v="BA.1"/>
    <s v="BA.1"/>
    <n v="76"/>
    <n v="15"/>
    <x v="212"/>
    <n v="123.9"/>
    <n v="20"/>
    <m/>
    <n v="5.5066666666666668"/>
    <m/>
    <x v="1"/>
    <m/>
  </r>
  <r>
    <n v="9"/>
    <n v="301"/>
    <x v="16"/>
    <n v="1"/>
    <n v="2"/>
    <n v="2"/>
    <x v="0"/>
    <n v="0"/>
    <s v="GSKB.1.351"/>
    <x v="8"/>
    <s v="early VOC"/>
    <s v="monovalent"/>
    <s v="Omicron BA.1"/>
    <s v="BA.1"/>
    <s v="BA.1"/>
    <n v="71"/>
    <n v="15"/>
    <x v="213"/>
    <n v="253.2"/>
    <n v="20"/>
    <m/>
    <n v="14.551724137931036"/>
    <m/>
    <x v="1"/>
    <m/>
  </r>
  <r>
    <n v="9"/>
    <n v="302"/>
    <x v="16"/>
    <n v="2"/>
    <n v="2"/>
    <n v="2"/>
    <x v="0"/>
    <n v="0"/>
    <s v="PfizerBNT162b2"/>
    <x v="1"/>
    <s v="Ancestral"/>
    <s v="monovalent"/>
    <s v="Omicron BA.1"/>
    <s v="BA.1"/>
    <s v="BA.1"/>
    <n v="76"/>
    <n v="15"/>
    <x v="214"/>
    <n v="139.5"/>
    <n v="20"/>
    <m/>
    <n v="7.3036649214659679"/>
    <m/>
    <x v="1"/>
    <m/>
  </r>
  <r>
    <n v="9"/>
    <n v="303"/>
    <x v="17"/>
    <n v="1"/>
    <n v="3"/>
    <n v="3"/>
    <x v="0"/>
    <n v="0"/>
    <s v="ModernaPrototype (mRNA-1273)"/>
    <x v="1"/>
    <s v="Ancestral"/>
    <s v="monovalent"/>
    <s v="Ancestral"/>
    <s v="Ancestral"/>
    <s v="Ancestral"/>
    <n v="76"/>
    <n v="15"/>
    <x v="215"/>
    <n v="16976"/>
    <n v="40"/>
    <m/>
    <n v="7.3393860786856893"/>
    <m/>
    <x v="0"/>
    <s v="Data is the same as in BrancheNatMed"/>
  </r>
  <r>
    <n v="9"/>
    <n v="304"/>
    <x v="17"/>
    <n v="1"/>
    <n v="3"/>
    <n v="3"/>
    <x v="0"/>
    <n v="0"/>
    <s v="ModernaPrototype (mRNA-1273)"/>
    <x v="1"/>
    <s v="Ancestral"/>
    <s v="monovalent"/>
    <s v="Delta"/>
    <s v="Delta"/>
    <s v="early VOC"/>
    <n v="76"/>
    <n v="15"/>
    <x v="216"/>
    <n v="9327"/>
    <n v="40"/>
    <m/>
    <n v="8.1959578207381369"/>
    <m/>
    <x v="0"/>
    <s v="Data is the same as in BrancheNatMed"/>
  </r>
  <r>
    <n v="9"/>
    <n v="305"/>
    <x v="17"/>
    <n v="1"/>
    <n v="3"/>
    <n v="3"/>
    <x v="0"/>
    <n v="0"/>
    <s v="ModernaPrototype (mRNA-1273)"/>
    <x v="1"/>
    <s v="Ancestral"/>
    <s v="monovalent"/>
    <s v="Beta"/>
    <s v="Beta"/>
    <s v="early VOC"/>
    <n v="76"/>
    <n v="15"/>
    <x v="217"/>
    <n v="5982"/>
    <n v="40"/>
    <m/>
    <n v="10.876363636363637"/>
    <m/>
    <x v="0"/>
    <s v="Data is the same as in BrancheNatMed"/>
  </r>
  <r>
    <n v="9"/>
    <n v="306"/>
    <x v="17"/>
    <n v="1"/>
    <n v="3"/>
    <n v="3"/>
    <x v="0"/>
    <n v="0"/>
    <s v="ModernaPrototype (mRNA-1273)"/>
    <x v="1"/>
    <s v="Ancestral"/>
    <s v="monovalent"/>
    <s v="Omicron BA.1"/>
    <s v="BA.1"/>
    <s v="BA.1"/>
    <n v="76"/>
    <n v="15"/>
    <x v="218"/>
    <n v="1997"/>
    <n v="40"/>
    <m/>
    <n v="11.747058823529411"/>
    <m/>
    <x v="0"/>
    <s v="Data is the same as in BrancheNatMed"/>
  </r>
  <r>
    <n v="9"/>
    <n v="307"/>
    <x v="17"/>
    <n v="1"/>
    <n v="3"/>
    <n v="3"/>
    <x v="0"/>
    <n v="0"/>
    <s v="ModernaBeta + Omicron BA.1"/>
    <x v="9"/>
    <s v="BA.1"/>
    <s v="bivalent_variant"/>
    <s v="Ancestral"/>
    <s v="Ancestral"/>
    <s v="Ancestral"/>
    <n v="160"/>
    <n v="15"/>
    <x v="219"/>
    <n v="16115"/>
    <n v="40"/>
    <m/>
    <n v="5.6464611072179398"/>
    <m/>
    <x v="0"/>
    <s v="Data is the same as in BrancheNatMed"/>
  </r>
  <r>
    <n v="9"/>
    <n v="308"/>
    <x v="17"/>
    <n v="1"/>
    <n v="3"/>
    <n v="3"/>
    <x v="0"/>
    <n v="0"/>
    <s v="ModernaBeta + Omicron BA.1"/>
    <x v="9"/>
    <s v="BA.1"/>
    <s v="bivalent_variant"/>
    <s v="Delta"/>
    <s v="Delta"/>
    <s v="early VOC"/>
    <n v="160"/>
    <n v="15"/>
    <x v="220"/>
    <n v="9807"/>
    <n v="40"/>
    <m/>
    <n v="7.469154607768469"/>
    <m/>
    <x v="0"/>
    <s v="Data is the same as in BrancheNatMed"/>
  </r>
  <r>
    <n v="9"/>
    <n v="309"/>
    <x v="17"/>
    <n v="1"/>
    <n v="3"/>
    <n v="3"/>
    <x v="0"/>
    <n v="0"/>
    <s v="ModernaBeta + Omicron BA.1"/>
    <x v="9"/>
    <s v="BA.1"/>
    <s v="bivalent_variant"/>
    <s v="Beta"/>
    <s v="Beta"/>
    <s v="early VOC"/>
    <n v="160"/>
    <n v="15"/>
    <x v="221"/>
    <n v="9603"/>
    <n v="40"/>
    <m/>
    <n v="14.163716814159292"/>
    <m/>
    <x v="0"/>
    <s v="Data is the same as in BrancheNatMed"/>
  </r>
  <r>
    <n v="9"/>
    <n v="310"/>
    <x v="17"/>
    <n v="1"/>
    <n v="3"/>
    <n v="3"/>
    <x v="0"/>
    <n v="0"/>
    <s v="ModernaBeta + Omicron BA.1"/>
    <x v="9"/>
    <s v="BA.1"/>
    <s v="bivalent_variant"/>
    <s v="Omicron BA.1"/>
    <s v="BA.1"/>
    <s v="BA.1"/>
    <n v="160"/>
    <n v="15"/>
    <x v="222"/>
    <n v="3724"/>
    <n v="40"/>
    <m/>
    <n v="19.097435897435897"/>
    <m/>
    <x v="0"/>
    <s v="Data is the same as in BrancheNatMed"/>
  </r>
  <r>
    <n v="9"/>
    <n v="311"/>
    <x v="17"/>
    <n v="1"/>
    <n v="3"/>
    <n v="3"/>
    <x v="0"/>
    <n v="0"/>
    <s v="ModernaDelta + Omicron BA.1"/>
    <x v="10"/>
    <s v="BA.1"/>
    <s v="bivalent_variant"/>
    <s v="Ancestral"/>
    <s v="Ancestral"/>
    <s v="Ancestral"/>
    <n v="83"/>
    <n v="15"/>
    <x v="223"/>
    <n v="21972"/>
    <n v="40"/>
    <m/>
    <n v="7.9235485034258923"/>
    <m/>
    <x v="0"/>
    <s v="Data is the same as in BrancheNatMed"/>
  </r>
  <r>
    <n v="9"/>
    <n v="312"/>
    <x v="17"/>
    <n v="1"/>
    <n v="3"/>
    <n v="3"/>
    <x v="0"/>
    <n v="0"/>
    <s v="ModernaDelta + Omicron BA.1"/>
    <x v="10"/>
    <s v="BA.1"/>
    <s v="bivalent_variant"/>
    <s v="Delta"/>
    <s v="Delta"/>
    <s v="early VOC"/>
    <n v="83"/>
    <n v="15"/>
    <x v="224"/>
    <n v="12773"/>
    <n v="40"/>
    <m/>
    <n v="9.2625090645395218"/>
    <m/>
    <x v="0"/>
    <s v="Data is the same as in BrancheNatMed"/>
  </r>
  <r>
    <n v="9"/>
    <n v="313"/>
    <x v="17"/>
    <n v="1"/>
    <n v="3"/>
    <n v="3"/>
    <x v="0"/>
    <n v="0"/>
    <s v="ModernaDelta + Omicron BA.1"/>
    <x v="10"/>
    <s v="BA.1"/>
    <s v="bivalent_variant"/>
    <s v="Beta"/>
    <s v="Beta"/>
    <s v="early VOC"/>
    <n v="83"/>
    <n v="15"/>
    <x v="225"/>
    <n v="8608"/>
    <n v="40"/>
    <m/>
    <n v="13.062215477996965"/>
    <m/>
    <x v="0"/>
    <s v="Data is the same as in BrancheNatMed"/>
  </r>
  <r>
    <n v="9"/>
    <n v="314"/>
    <x v="17"/>
    <n v="1"/>
    <n v="3"/>
    <n v="3"/>
    <x v="0"/>
    <n v="0"/>
    <s v="ModernaDelta + Omicron BA.1"/>
    <x v="10"/>
    <s v="BA.1"/>
    <s v="bivalent_variant"/>
    <s v="Omicron BA.1"/>
    <s v="BA.1"/>
    <s v="BA.1"/>
    <n v="83"/>
    <n v="15"/>
    <x v="226"/>
    <n v="3808"/>
    <n v="40"/>
    <m/>
    <n v="18.307692307692307"/>
    <m/>
    <x v="0"/>
    <s v="Data is the same as in BrancheNatMed"/>
  </r>
  <r>
    <n v="9"/>
    <n v="315"/>
    <x v="17"/>
    <n v="1"/>
    <n v="3"/>
    <n v="3"/>
    <x v="0"/>
    <n v="0"/>
    <s v="ModernaOmicron BA.1 Vaccine"/>
    <x v="11"/>
    <s v="BA.1"/>
    <s v="monovalent"/>
    <s v="Ancestral"/>
    <s v="Ancestral"/>
    <s v="Ancestral"/>
    <n v="73"/>
    <n v="15"/>
    <x v="227"/>
    <n v="16467"/>
    <n v="40"/>
    <m/>
    <n v="5.7256606397774688"/>
    <m/>
    <x v="0"/>
    <s v="Data is the same as in BrancheNatMed"/>
  </r>
  <r>
    <n v="9"/>
    <n v="316"/>
    <x v="17"/>
    <n v="1"/>
    <n v="3"/>
    <n v="3"/>
    <x v="0"/>
    <n v="0"/>
    <s v="ModernaOmicron BA.1 Vaccine"/>
    <x v="11"/>
    <s v="BA.1"/>
    <s v="monovalent"/>
    <s v="Delta"/>
    <s v="Delta"/>
    <s v="early VOC"/>
    <n v="73"/>
    <n v="15"/>
    <x v="228"/>
    <n v="9490"/>
    <n v="40"/>
    <m/>
    <n v="6.73527324343506"/>
    <m/>
    <x v="0"/>
    <s v="Data is the same as in BrancheNatMed"/>
  </r>
  <r>
    <n v="9"/>
    <n v="317"/>
    <x v="17"/>
    <n v="1"/>
    <n v="3"/>
    <n v="3"/>
    <x v="0"/>
    <n v="0"/>
    <s v="ModernaOmicron BA.1 Vaccine"/>
    <x v="11"/>
    <s v="BA.1"/>
    <s v="monovalent"/>
    <s v="Beta"/>
    <s v="Beta"/>
    <s v="early VOC"/>
    <n v="73"/>
    <n v="15"/>
    <x v="229"/>
    <n v="8642"/>
    <n v="40"/>
    <m/>
    <n v="14.647457627118644"/>
    <m/>
    <x v="0"/>
    <s v="Data is the same as in BrancheNatMed"/>
  </r>
  <r>
    <n v="9"/>
    <n v="318"/>
    <x v="17"/>
    <n v="1"/>
    <n v="3"/>
    <n v="3"/>
    <x v="0"/>
    <n v="0"/>
    <s v="ModernaOmicron BA.1 Vaccine"/>
    <x v="11"/>
    <s v="BA.1"/>
    <s v="monovalent"/>
    <s v="Omicron BA.1"/>
    <s v="BA.1"/>
    <s v="BA.1"/>
    <n v="73"/>
    <n v="15"/>
    <x v="230"/>
    <n v="4561"/>
    <n v="40"/>
    <m/>
    <n v="21.719047619047618"/>
    <m/>
    <x v="0"/>
    <s v="Data is the same as in BrancheNatMed"/>
  </r>
  <r>
    <n v="9"/>
    <n v="319"/>
    <x v="17"/>
    <n v="1"/>
    <n v="3"/>
    <n v="3"/>
    <x v="0"/>
    <n v="0"/>
    <s v="ModernaOmicron BA.1 + Prototype"/>
    <x v="5"/>
    <s v="BA.1"/>
    <s v="monovalent"/>
    <s v="Ancestral"/>
    <s v="Ancestral"/>
    <s v="Ancestral"/>
    <n v="76"/>
    <n v="15"/>
    <x v="231"/>
    <n v="21096"/>
    <n v="40"/>
    <m/>
    <n v="8.1200923787528865"/>
    <m/>
    <x v="0"/>
    <s v="Data is the same as in BrancheNatMed"/>
  </r>
  <r>
    <n v="9"/>
    <n v="320"/>
    <x v="17"/>
    <n v="1"/>
    <n v="3"/>
    <n v="3"/>
    <x v="0"/>
    <n v="0"/>
    <s v="ModernaOmicron BA.1 + Prototype"/>
    <x v="5"/>
    <s v="BA.1"/>
    <s v="monovalent"/>
    <s v="Delta"/>
    <s v="Delta"/>
    <s v="early VOC"/>
    <n v="76"/>
    <n v="15"/>
    <x v="232"/>
    <n v="10798"/>
    <n v="40"/>
    <m/>
    <n v="8.3575851393188856"/>
    <m/>
    <x v="0"/>
    <s v="Data is the same as in BrancheNatMed"/>
  </r>
  <r>
    <n v="9"/>
    <n v="321"/>
    <x v="17"/>
    <n v="1"/>
    <n v="3"/>
    <n v="3"/>
    <x v="0"/>
    <n v="0"/>
    <s v="ModernaOmicron BA.1 + Prototype"/>
    <x v="5"/>
    <s v="BA.1"/>
    <s v="monovalent"/>
    <s v="Beta"/>
    <s v="Beta"/>
    <s v="early VOC"/>
    <n v="76"/>
    <n v="15"/>
    <x v="233"/>
    <n v="7814"/>
    <n v="40"/>
    <m/>
    <n v="12.003072196620584"/>
    <m/>
    <x v="0"/>
    <s v="Data is the same as in BrancheNatMed"/>
  </r>
  <r>
    <n v="9"/>
    <n v="322"/>
    <x v="17"/>
    <n v="1"/>
    <n v="3"/>
    <n v="3"/>
    <x v="0"/>
    <n v="0"/>
    <s v="ModernaOmicron BA.1 + Prototype"/>
    <x v="5"/>
    <s v="BA.1"/>
    <s v="monovalent"/>
    <s v="Omicron BA.1"/>
    <s v="BA.1"/>
    <s v="BA.1"/>
    <n v="76"/>
    <n v="15"/>
    <x v="234"/>
    <n v="3747"/>
    <n v="40"/>
    <m/>
    <n v="16.291304347826088"/>
    <m/>
    <x v="0"/>
    <s v="Data is the same as in BrancheNatMed"/>
  </r>
  <r>
    <n v="9"/>
    <n v="323"/>
    <x v="17"/>
    <n v="2"/>
    <n v="3"/>
    <n v="3"/>
    <x v="1"/>
    <n v="1"/>
    <s v="ModernaPrototype (mRNA-1273)"/>
    <x v="1"/>
    <s v="Ancestral"/>
    <s v="monovalent"/>
    <s v="Ancestral"/>
    <s v="Ancestral"/>
    <s v="Ancestral"/>
    <n v="21"/>
    <n v="15"/>
    <x v="235"/>
    <n v="44587"/>
    <n v="40"/>
    <m/>
    <n v="3.3991766410002286"/>
    <m/>
    <x v="0"/>
    <s v="Data is the same as in BrancheNatMed"/>
  </r>
  <r>
    <n v="9"/>
    <n v="324"/>
    <x v="17"/>
    <n v="2"/>
    <n v="3"/>
    <n v="3"/>
    <x v="1"/>
    <n v="1"/>
    <s v="ModernaPrototype (mRNA-1273)"/>
    <x v="1"/>
    <s v="Ancestral"/>
    <s v="monovalent"/>
    <s v="Delta"/>
    <s v="Delta"/>
    <s v="early VOC"/>
    <n v="21"/>
    <n v="15"/>
    <x v="236"/>
    <n v="25152"/>
    <n v="40"/>
    <m/>
    <n v="3.8190100212572125"/>
    <m/>
    <x v="0"/>
    <s v="Data is the same as in BrancheNatMed"/>
  </r>
  <r>
    <n v="9"/>
    <n v="325"/>
    <x v="17"/>
    <n v="2"/>
    <n v="3"/>
    <n v="3"/>
    <x v="1"/>
    <n v="1"/>
    <s v="ModernaPrototype (mRNA-1273)"/>
    <x v="1"/>
    <s v="Ancestral"/>
    <s v="monovalent"/>
    <s v="Beta"/>
    <s v="Beta"/>
    <s v="early VOC"/>
    <n v="21"/>
    <n v="15"/>
    <x v="237"/>
    <n v="18863"/>
    <n v="40"/>
    <m/>
    <n v="4.0776048421962816"/>
    <m/>
    <x v="0"/>
    <s v="Data is the same as in BrancheNatMed"/>
  </r>
  <r>
    <n v="9"/>
    <n v="326"/>
    <x v="17"/>
    <n v="2"/>
    <n v="3"/>
    <n v="3"/>
    <x v="1"/>
    <n v="1"/>
    <s v="ModernaPrototype (mRNA-1273)"/>
    <x v="1"/>
    <s v="Ancestral"/>
    <s v="monovalent"/>
    <s v="Omicron BA.1"/>
    <s v="BA.1"/>
    <s v="BA.1"/>
    <n v="21"/>
    <n v="15"/>
    <x v="238"/>
    <n v="7906"/>
    <n v="40"/>
    <m/>
    <n v="5.0260648442466627"/>
    <m/>
    <x v="0"/>
    <s v="Data is the same as in BrancheNatMed"/>
  </r>
  <r>
    <n v="9"/>
    <n v="327"/>
    <x v="17"/>
    <n v="2"/>
    <n v="3"/>
    <n v="3"/>
    <x v="1"/>
    <n v="1"/>
    <s v="ModernaBeta + Omicron BA.1"/>
    <x v="9"/>
    <s v="BA.1"/>
    <s v="bivalent_variant"/>
    <s v="Ancestral"/>
    <s v="Ancestral"/>
    <s v="Ancestral"/>
    <n v="38"/>
    <n v="15"/>
    <x v="239"/>
    <n v="46135"/>
    <n v="40"/>
    <m/>
    <n v="4.2236565046232721"/>
    <m/>
    <x v="0"/>
    <s v="Data is the same as in BrancheNatMed"/>
  </r>
  <r>
    <n v="9"/>
    <n v="328"/>
    <x v="17"/>
    <n v="2"/>
    <n v="3"/>
    <n v="3"/>
    <x v="1"/>
    <n v="1"/>
    <s v="ModernaBeta + Omicron BA.1"/>
    <x v="9"/>
    <s v="BA.1"/>
    <s v="bivalent_variant"/>
    <s v="Delta"/>
    <s v="Delta"/>
    <s v="early VOC"/>
    <n v="38"/>
    <n v="15"/>
    <x v="240"/>
    <n v="25847"/>
    <n v="40"/>
    <m/>
    <n v="5.3635609047520232"/>
    <m/>
    <x v="0"/>
    <s v="Data is the same as in BrancheNatMed"/>
  </r>
  <r>
    <n v="9"/>
    <n v="329"/>
    <x v="17"/>
    <n v="2"/>
    <n v="3"/>
    <n v="3"/>
    <x v="1"/>
    <n v="1"/>
    <s v="ModernaBeta + Omicron BA.1"/>
    <x v="9"/>
    <s v="BA.1"/>
    <s v="bivalent_variant"/>
    <s v="Beta"/>
    <s v="Beta"/>
    <s v="early VOC"/>
    <n v="38"/>
    <n v="15"/>
    <x v="241"/>
    <n v="35903"/>
    <n v="40"/>
    <m/>
    <n v="8.297434712271782"/>
    <m/>
    <x v="0"/>
    <s v="Data is the same as in BrancheNatMed"/>
  </r>
  <r>
    <n v="9"/>
    <n v="330"/>
    <x v="17"/>
    <n v="2"/>
    <n v="3"/>
    <n v="3"/>
    <x v="1"/>
    <n v="1"/>
    <s v="ModernaBeta + Omicron BA.1"/>
    <x v="9"/>
    <s v="BA.1"/>
    <s v="bivalent_variant"/>
    <s v="Omicron BA.1"/>
    <s v="BA.1"/>
    <s v="BA.1"/>
    <n v="38"/>
    <n v="15"/>
    <x v="242"/>
    <n v="13558"/>
    <n v="40"/>
    <m/>
    <n v="10.057863501483679"/>
    <m/>
    <x v="0"/>
    <s v="Data is the same as in BrancheNatMed"/>
  </r>
  <r>
    <n v="9"/>
    <n v="331"/>
    <x v="17"/>
    <n v="2"/>
    <n v="3"/>
    <n v="3"/>
    <x v="1"/>
    <n v="1"/>
    <s v="ModernaDelta + Omicron BA.1"/>
    <x v="10"/>
    <s v="BA.1"/>
    <s v="bivalent_variant"/>
    <s v="Ancestral"/>
    <s v="Ancestral"/>
    <s v="Ancestral"/>
    <n v="16"/>
    <n v="15"/>
    <x v="243"/>
    <n v="42845"/>
    <n v="40"/>
    <m/>
    <n v="3.5362330802244966"/>
    <m/>
    <x v="0"/>
    <s v="Data is the same as in BrancheNatMed"/>
  </r>
  <r>
    <n v="9"/>
    <n v="332"/>
    <x v="17"/>
    <n v="2"/>
    <n v="3"/>
    <n v="3"/>
    <x v="1"/>
    <n v="1"/>
    <s v="ModernaDelta + Omicron BA.1"/>
    <x v="10"/>
    <s v="BA.1"/>
    <s v="bivalent_variant"/>
    <s v="Delta"/>
    <s v="Delta"/>
    <s v="early VOC"/>
    <n v="16"/>
    <n v="15"/>
    <x v="244"/>
    <n v="29734"/>
    <n v="40"/>
    <m/>
    <n v="4.7271860095389506"/>
    <m/>
    <x v="0"/>
    <s v="Data is the same as in BrancheNatMed"/>
  </r>
  <r>
    <n v="9"/>
    <n v="333"/>
    <x v="17"/>
    <n v="2"/>
    <n v="3"/>
    <n v="3"/>
    <x v="1"/>
    <n v="1"/>
    <s v="ModernaDelta + Omicron BA.1"/>
    <x v="10"/>
    <s v="BA.1"/>
    <s v="bivalent_variant"/>
    <s v="Beta"/>
    <s v="Beta"/>
    <s v="early VOC"/>
    <n v="16"/>
    <n v="15"/>
    <x v="245"/>
    <n v="21095"/>
    <n v="40"/>
    <m/>
    <n v="6.217211906867079"/>
    <m/>
    <x v="0"/>
    <s v="Data is the same as in BrancheNatMed"/>
  </r>
  <r>
    <n v="9"/>
    <n v="334"/>
    <x v="17"/>
    <n v="2"/>
    <n v="3"/>
    <n v="3"/>
    <x v="1"/>
    <n v="1"/>
    <s v="ModernaDelta + Omicron BA.1"/>
    <x v="10"/>
    <s v="BA.1"/>
    <s v="bivalent_variant"/>
    <s v="Omicron BA.1"/>
    <s v="BA.1"/>
    <s v="BA.1"/>
    <n v="16"/>
    <n v="15"/>
    <x v="246"/>
    <n v="11385"/>
    <n v="40"/>
    <m/>
    <n v="10.192479856759176"/>
    <m/>
    <x v="0"/>
    <s v="Data is the same as in BrancheNatMed"/>
  </r>
  <r>
    <n v="9"/>
    <n v="335"/>
    <x v="17"/>
    <n v="2"/>
    <n v="3"/>
    <n v="3"/>
    <x v="1"/>
    <n v="1"/>
    <s v="ModernaOmicron BA.1 Vaccine"/>
    <x v="11"/>
    <s v="BA.1"/>
    <s v="bivalent_ancestral"/>
    <s v="Ancestral"/>
    <s v="Ancestral"/>
    <s v="Ancestral"/>
    <n v="23"/>
    <n v="15"/>
    <x v="247"/>
    <n v="31039"/>
    <n v="40"/>
    <m/>
    <n v="2.9158290277125412"/>
    <m/>
    <x v="0"/>
    <s v="Data is the same as in BrancheNatMed"/>
  </r>
  <r>
    <n v="9"/>
    <n v="336"/>
    <x v="17"/>
    <n v="2"/>
    <n v="3"/>
    <n v="3"/>
    <x v="1"/>
    <n v="1"/>
    <s v="ModernaOmicron BA.1 Vaccine"/>
    <x v="11"/>
    <s v="BA.1"/>
    <s v="bivalent_ancestral"/>
    <s v="Delta"/>
    <s v="Delta"/>
    <s v="early VOC"/>
    <n v="23"/>
    <n v="15"/>
    <x v="248"/>
    <n v="21107"/>
    <n v="40"/>
    <m/>
    <n v="3.8935620734181886"/>
    <m/>
    <x v="0"/>
    <s v="Data is the same as in BrancheNatMed"/>
  </r>
  <r>
    <n v="9"/>
    <n v="337"/>
    <x v="17"/>
    <n v="2"/>
    <n v="3"/>
    <n v="3"/>
    <x v="1"/>
    <n v="1"/>
    <s v="ModernaOmicron BA.1 Vaccine"/>
    <x v="11"/>
    <s v="BA.1"/>
    <s v="bivalent_ancestral"/>
    <s v="Beta"/>
    <s v="Beta"/>
    <s v="early VOC"/>
    <n v="23"/>
    <n v="15"/>
    <x v="249"/>
    <n v="25132"/>
    <n v="40"/>
    <m/>
    <n v="5.6911231884057969"/>
    <m/>
    <x v="0"/>
    <s v="Data is the same as in BrancheNatMed"/>
  </r>
  <r>
    <n v="9"/>
    <n v="338"/>
    <x v="17"/>
    <n v="2"/>
    <n v="3"/>
    <n v="3"/>
    <x v="1"/>
    <n v="1"/>
    <s v="ModernaOmicron BA.1 Vaccine"/>
    <x v="11"/>
    <s v="BA.1"/>
    <s v="bivalent_ancestral"/>
    <s v="Omicron BA.1"/>
    <s v="BA.1"/>
    <s v="BA.1"/>
    <n v="23"/>
    <n v="15"/>
    <x v="250"/>
    <n v="14441"/>
    <n v="40"/>
    <m/>
    <n v="7.7639784946236556"/>
    <m/>
    <x v="0"/>
    <s v="Data is the same as in BrancheNatMed"/>
  </r>
  <r>
    <n v="9"/>
    <n v="339"/>
    <x v="17"/>
    <n v="2"/>
    <n v="3"/>
    <n v="3"/>
    <x v="1"/>
    <n v="1"/>
    <s v="ModernaOmicron BA.1 + Prototype"/>
    <x v="5"/>
    <s v="BA.1"/>
    <s v="bivalent_ancestral"/>
    <s v="Ancestral"/>
    <s v="Ancestral"/>
    <s v="Ancestral"/>
    <n v="20"/>
    <n v="15"/>
    <x v="251"/>
    <n v="57011"/>
    <n v="40"/>
    <m/>
    <n v="5.2294074481746469"/>
    <m/>
    <x v="0"/>
    <s v="Data is the same as in BrancheNatMed"/>
  </r>
  <r>
    <n v="9"/>
    <n v="340"/>
    <x v="17"/>
    <n v="2"/>
    <n v="3"/>
    <n v="3"/>
    <x v="1"/>
    <n v="1"/>
    <s v="ModernaOmicron BA.1 + Prototype"/>
    <x v="5"/>
    <s v="BA.1"/>
    <s v="bivalent_ancestral"/>
    <s v="Delta"/>
    <s v="Delta"/>
    <s v="early VOC"/>
    <n v="20"/>
    <n v="15"/>
    <x v="252"/>
    <n v="33893"/>
    <n v="40"/>
    <m/>
    <n v="6.3115456238361265"/>
    <m/>
    <x v="0"/>
    <s v="Data is the same as in BrancheNatMed"/>
  </r>
  <r>
    <n v="9"/>
    <n v="341"/>
    <x v="17"/>
    <n v="2"/>
    <n v="3"/>
    <n v="3"/>
    <x v="1"/>
    <n v="1"/>
    <s v="ModernaOmicron BA.1 + Prototype"/>
    <x v="5"/>
    <s v="BA.1"/>
    <s v="bivalent_ancestral"/>
    <s v="Beta"/>
    <s v="Beta"/>
    <s v="early VOC"/>
    <n v="20"/>
    <n v="15"/>
    <x v="253"/>
    <n v="34324"/>
    <n v="40"/>
    <m/>
    <n v="8.2410564225690273"/>
    <m/>
    <x v="0"/>
    <s v="Data is the same as in BrancheNatMed"/>
  </r>
  <r>
    <n v="9"/>
    <n v="342"/>
    <x v="17"/>
    <n v="2"/>
    <n v="3"/>
    <n v="3"/>
    <x v="1"/>
    <n v="1"/>
    <s v="ModernaOmicron BA.1 + Prototype"/>
    <x v="5"/>
    <s v="BA.1"/>
    <s v="bivalent_ancestral"/>
    <s v="Omicron BA.1"/>
    <s v="BA.1"/>
    <s v="BA.1"/>
    <n v="20"/>
    <n v="15"/>
    <x v="254"/>
    <n v="19160"/>
    <n v="40"/>
    <m/>
    <n v="10.867838910947249"/>
    <m/>
    <x v="0"/>
    <s v="Data is the same as in BrancheNatMed"/>
  </r>
  <r>
    <n v="9"/>
    <n v="343"/>
    <x v="18"/>
    <n v="1"/>
    <n v="2"/>
    <n v="2"/>
    <x v="0"/>
    <n v="0.01"/>
    <s v="ModernamRNA-1273.211(50)"/>
    <x v="12"/>
    <s v="early VOC"/>
    <s v="bivalent_ancestral"/>
    <s v="Ancestral"/>
    <s v="Ancestral"/>
    <s v="Ancestral"/>
    <n v="299"/>
    <n v="29"/>
    <x v="255"/>
    <n v="2171.6999999999998"/>
    <n v="20"/>
    <m/>
    <n v="21.084466019417473"/>
    <m/>
    <x v="1"/>
    <m/>
  </r>
  <r>
    <n v="9"/>
    <n v="344"/>
    <x v="18"/>
    <n v="1"/>
    <n v="2"/>
    <n v="2"/>
    <x v="0"/>
    <n v="0.04"/>
    <s v="ModernamRNA-1273"/>
    <x v="1"/>
    <s v="Ancestral"/>
    <s v="monovalent"/>
    <s v="Ancestral"/>
    <s v="Ancestral"/>
    <s v="Ancestral"/>
    <n v="149"/>
    <n v="29"/>
    <x v="256"/>
    <n v="1951.7"/>
    <n v="20"/>
    <m/>
    <n v="12.994007989347537"/>
    <m/>
    <x v="1"/>
    <m/>
  </r>
  <r>
    <n v="9"/>
    <n v="345"/>
    <x v="18"/>
    <n v="1"/>
    <n v="2"/>
    <n v="2"/>
    <x v="0"/>
    <n v="0.01"/>
    <s v="ModernamRNA-1273.211(50)"/>
    <x v="12"/>
    <s v="early VOC"/>
    <s v="bivalent_ancestral"/>
    <s v="Beta"/>
    <s v="Beta"/>
    <s v="early VOC"/>
    <n v="299"/>
    <n v="29"/>
    <x v="257"/>
    <n v="1032.4000000000001"/>
    <n v="20"/>
    <m/>
    <n v="40.328125"/>
    <m/>
    <x v="1"/>
    <m/>
  </r>
  <r>
    <n v="9"/>
    <n v="346"/>
    <x v="18"/>
    <n v="1"/>
    <n v="2"/>
    <n v="2"/>
    <x v="0"/>
    <n v="0.04"/>
    <s v="ModernamRNA-1273"/>
    <x v="1"/>
    <s v="Ancestral"/>
    <s v="monovalent"/>
    <s v="Beta"/>
    <s v="Beta"/>
    <s v="early VOC"/>
    <n v="149"/>
    <n v="29"/>
    <x v="258"/>
    <n v="920.5"/>
    <n v="20"/>
    <m/>
    <n v="24.546666666666667"/>
    <m/>
    <x v="1"/>
    <m/>
  </r>
  <r>
    <n v="9"/>
    <n v="347"/>
    <x v="18"/>
    <n v="1"/>
    <n v="2"/>
    <n v="2"/>
    <x v="0"/>
    <n v="0.01"/>
    <s v="ModernamRNA-1273.211(50)"/>
    <x v="12"/>
    <s v="early VOC"/>
    <s v="bivalent_ancestral"/>
    <s v="Omicron BA.1"/>
    <s v="BA.1"/>
    <s v="BA.1"/>
    <n v="298"/>
    <n v="29"/>
    <x v="259"/>
    <n v="1393.1"/>
    <n v="20"/>
    <m/>
    <n v="66.023696682464447"/>
    <m/>
    <x v="1"/>
    <m/>
  </r>
  <r>
    <n v="9"/>
    <n v="348"/>
    <x v="18"/>
    <n v="1"/>
    <n v="2"/>
    <n v="2"/>
    <x v="0"/>
    <n v="0.04"/>
    <s v="ModernamRNA-1273"/>
    <x v="1"/>
    <s v="Ancestral"/>
    <s v="monovalent"/>
    <s v="Omicron BA.1"/>
    <s v="BA.1"/>
    <s v="BA.1"/>
    <n v="147"/>
    <n v="29"/>
    <x v="260"/>
    <n v="633.6"/>
    <n v="20"/>
    <m/>
    <n v="30.315789473684212"/>
    <m/>
    <x v="1"/>
    <m/>
  </r>
  <r>
    <n v="9"/>
    <n v="349"/>
    <x v="18"/>
    <n v="1"/>
    <n v="2"/>
    <n v="2"/>
    <x v="0"/>
    <n v="0.01"/>
    <s v="ModernamRNA-1273.211(50)"/>
    <x v="12"/>
    <s v="early VOC"/>
    <s v="bivalent_ancestral"/>
    <s v="Delta"/>
    <s v="Delta"/>
    <s v="early VOC"/>
    <n v="298"/>
    <n v="29"/>
    <x v="261"/>
    <n v="1504"/>
    <n v="20"/>
    <m/>
    <n v="27.749077490774905"/>
    <m/>
    <x v="1"/>
    <m/>
  </r>
  <r>
    <n v="9"/>
    <n v="350"/>
    <x v="18"/>
    <n v="1"/>
    <n v="2"/>
    <n v="2"/>
    <x v="0"/>
    <n v="0.04"/>
    <s v="ModernamRNA-1273"/>
    <x v="1"/>
    <s v="Ancestral"/>
    <s v="monovalent"/>
    <s v="Delta"/>
    <s v="Delta"/>
    <s v="early VOC"/>
    <n v="149"/>
    <n v="29"/>
    <x v="262"/>
    <n v="827.8"/>
    <n v="20"/>
    <m/>
    <n v="16.327416173570018"/>
    <m/>
    <x v="1"/>
    <m/>
  </r>
  <r>
    <n v="9"/>
    <n v="351"/>
    <x v="18"/>
    <n v="2"/>
    <n v="2"/>
    <n v="2"/>
    <x v="0"/>
    <n v="0.02"/>
    <s v="ModernamRNA-1273.211(100)"/>
    <x v="12"/>
    <s v="early VOC"/>
    <s v="bivalent_ancestral"/>
    <s v="Ancestral"/>
    <s v="Ancestral"/>
    <s v="Ancestral"/>
    <n v="578"/>
    <n v="29"/>
    <x v="263"/>
    <n v="4503"/>
    <n v="20"/>
    <m/>
    <n v="45.07507507507507"/>
    <m/>
    <x v="1"/>
    <m/>
  </r>
  <r>
    <n v="9"/>
    <n v="352"/>
    <x v="18"/>
    <n v="2"/>
    <n v="2"/>
    <n v="2"/>
    <x v="0"/>
    <n v="0.02"/>
    <s v="ModernamRNA-1273.211(100)"/>
    <x v="12"/>
    <s v="early VOC"/>
    <s v="bivalent_ancestral"/>
    <s v="Beta"/>
    <s v="Beta"/>
    <s v="early VOC"/>
    <n v="578"/>
    <n v="29"/>
    <x v="264"/>
    <n v="1641.9"/>
    <n v="20"/>
    <m/>
    <n v="68.69874476987448"/>
    <m/>
    <x v="1"/>
    <m/>
  </r>
  <r>
    <n v="9"/>
    <n v="353"/>
    <x v="19"/>
    <n v="1"/>
    <n v="3"/>
    <n v="3"/>
    <x v="0"/>
    <n v="0"/>
    <s v="ModernamRNA-1273.214(50)"/>
    <x v="5"/>
    <s v="BA.1"/>
    <s v="bivalent_ancestral"/>
    <s v="Ancestral"/>
    <s v="Ancestral"/>
    <s v="Ancestral"/>
    <n v="334"/>
    <n v="29"/>
    <x v="265"/>
    <n v="5977.3"/>
    <n v="20"/>
    <m/>
    <n v="4.7187968737664798"/>
    <m/>
    <x v="0"/>
    <s v="Now published as Chalkias NEJM"/>
  </r>
  <r>
    <n v="9"/>
    <n v="354"/>
    <x v="19"/>
    <n v="1"/>
    <n v="3"/>
    <n v="3"/>
    <x v="0"/>
    <n v="0"/>
    <s v="ModernamRNA-1273"/>
    <x v="1"/>
    <s v="Ancestral"/>
    <s v="monovalent"/>
    <s v="Ancestral"/>
    <s v="Ancestral"/>
    <s v="Ancestral"/>
    <n v="260"/>
    <n v="29"/>
    <x v="20"/>
    <n v="5649.3"/>
    <n v="21"/>
    <m/>
    <n v="3.7142011834319528"/>
    <m/>
    <x v="0"/>
    <s v="Now published as Chalkias NEJM"/>
  </r>
  <r>
    <n v="9"/>
    <n v="355"/>
    <x v="19"/>
    <n v="1"/>
    <n v="3"/>
    <n v="3"/>
    <x v="0"/>
    <n v="0"/>
    <s v="ModernamRNA-1273.214(50)"/>
    <x v="5"/>
    <s v="BA.1"/>
    <s v="bivalent_ancestral"/>
    <s v="Omicron BA.1"/>
    <s v="BA.1"/>
    <s v="BA.1"/>
    <n v="334"/>
    <n v="29"/>
    <x v="266"/>
    <n v="2372.4"/>
    <n v="20"/>
    <m/>
    <n v="7.9584032203958399"/>
    <m/>
    <x v="0"/>
    <s v="Now published as Chalkias NEJM"/>
  </r>
  <r>
    <n v="9"/>
    <n v="356"/>
    <x v="19"/>
    <n v="1"/>
    <n v="3"/>
    <n v="3"/>
    <x v="0"/>
    <n v="0"/>
    <s v="ModernamRNA-1273"/>
    <x v="1"/>
    <s v="Ancestral"/>
    <s v="monovalent"/>
    <s v="Omicron BA.1"/>
    <s v="BA.1"/>
    <s v="BA.1"/>
    <n v="260"/>
    <n v="29"/>
    <x v="26"/>
    <n v="1473.5"/>
    <n v="21"/>
    <m/>
    <n v="4.4382530120481931"/>
    <m/>
    <x v="0"/>
    <s v="Now published as Chalkias NEJM"/>
  </r>
  <r>
    <n v="9"/>
    <n v="357"/>
    <x v="19"/>
    <n v="2"/>
    <n v="3"/>
    <n v="3"/>
    <x v="1"/>
    <n v="1"/>
    <s v="ModernamRNA-1273.214(50)"/>
    <x v="5"/>
    <s v="BA.1"/>
    <s v="bivalent_ancestral"/>
    <s v="Ancestral"/>
    <s v="Ancestral"/>
    <s v="Ancestral"/>
    <n v="94"/>
    <n v="29"/>
    <x v="23"/>
    <n v="9509.7000000000007"/>
    <n v="20"/>
    <m/>
    <n v="2.5674136069114475"/>
    <m/>
    <x v="0"/>
    <s v="Now published as Chalkias NEJM"/>
  </r>
  <r>
    <n v="9"/>
    <n v="358"/>
    <x v="19"/>
    <n v="2"/>
    <n v="3"/>
    <n v="3"/>
    <x v="1"/>
    <n v="1"/>
    <s v="ModernamRNA-1273"/>
    <x v="1"/>
    <s v="Ancestral"/>
    <s v="monovalent"/>
    <s v="Ancestral"/>
    <s v="Ancestral"/>
    <s v="Ancestral"/>
    <n v="98"/>
    <n v="29"/>
    <x v="22"/>
    <n v="7003.5"/>
    <n v="21"/>
    <m/>
    <n v="1.9250962067069819"/>
    <m/>
    <x v="0"/>
    <s v="Now published as Chalkias NEJM"/>
  </r>
  <r>
    <n v="9"/>
    <n v="359"/>
    <x v="19"/>
    <n v="2"/>
    <n v="3"/>
    <n v="3"/>
    <x v="1"/>
    <n v="1"/>
    <s v="ModernamRNA-1273.214(50)"/>
    <x v="5"/>
    <s v="BA.1"/>
    <s v="bivalent_ancestral"/>
    <s v="Omicron BA.1"/>
    <s v="BA.1"/>
    <s v="BA.1"/>
    <n v="94"/>
    <n v="28"/>
    <x v="267"/>
    <n v="7676.2"/>
    <n v="20"/>
    <m/>
    <n v="4.7542425368512324"/>
    <m/>
    <x v="0"/>
    <s v="Now published as Chalkias NEJM"/>
  </r>
  <r>
    <n v="9"/>
    <n v="360"/>
    <x v="19"/>
    <n v="2"/>
    <n v="3"/>
    <n v="3"/>
    <x v="1"/>
    <n v="1"/>
    <s v="ModernamRNA-1273"/>
    <x v="1"/>
    <s v="Ancestral"/>
    <s v="monovalent"/>
    <s v="Omicron BA.1"/>
    <s v="BA.1"/>
    <s v="BA.1"/>
    <n v="98"/>
    <n v="28"/>
    <x v="268"/>
    <n v="3885.6"/>
    <n v="21"/>
    <m/>
    <n v="2.4933264887063653"/>
    <m/>
    <x v="0"/>
    <s v="Now published as Chalkias NEJM"/>
  </r>
  <r>
    <n v="9"/>
    <n v="361"/>
    <x v="19"/>
    <n v="1"/>
    <n v="3"/>
    <n v="3"/>
    <x v="0"/>
    <n v="0"/>
    <s v="ModernamRNA-1273.214(50)"/>
    <x v="5"/>
    <s v="BA.1"/>
    <s v="bivalent_ancestral"/>
    <s v="Omicron BA.4/5"/>
    <s v="BA.5"/>
    <s v="BA.5"/>
    <n v="334"/>
    <n v="28"/>
    <x v="269"/>
    <n v="727.4"/>
    <n v="10"/>
    <m/>
    <n v="6.2923875432525955"/>
    <m/>
    <x v="0"/>
    <s v="Now published as Chalkias NEJM"/>
  </r>
  <r>
    <n v="9"/>
    <n v="362"/>
    <x v="19"/>
    <n v="2"/>
    <n v="3"/>
    <n v="3"/>
    <x v="1"/>
    <n v="1"/>
    <s v="ModernamRNA-1273.214(50)"/>
    <x v="5"/>
    <s v="BA.1"/>
    <s v="bivalent_ancestral"/>
    <s v="Omicron BA.4/5"/>
    <s v="BA.5"/>
    <s v="BA.5"/>
    <n v="94"/>
    <n v="28"/>
    <x v="270"/>
    <n v="2337.4"/>
    <n v="10"/>
    <m/>
    <n v="3.2486448922863103"/>
    <m/>
    <x v="0"/>
    <s v="Now published as Chalkias NEJM"/>
  </r>
  <r>
    <n v="9"/>
    <n v="363"/>
    <x v="20"/>
    <n v="1"/>
    <n v="3"/>
    <n v="3"/>
    <x v="0"/>
    <n v="0"/>
    <s v="ModernamRNA-1273.214(50)"/>
    <x v="5"/>
    <s v="BA.1"/>
    <s v="bivalent_ancestral"/>
    <s v="Omicron BA.4/5"/>
    <s v="BA.5"/>
    <s v="BA.5"/>
    <m/>
    <n v="30"/>
    <x v="43"/>
    <n v="776"/>
    <m/>
    <m/>
    <m/>
    <m/>
    <x v="0"/>
    <s v="Do not use press releases"/>
  </r>
  <r>
    <n v="9"/>
    <n v="364"/>
    <x v="20"/>
    <n v="1"/>
    <n v="3"/>
    <n v="3"/>
    <x v="0"/>
    <n v="0"/>
    <s v="ModernamRNA-1273"/>
    <x v="1"/>
    <s v="Ancestral"/>
    <s v="monovalent"/>
    <s v="Omicron BA.4/5"/>
    <s v="BA.5"/>
    <s v="BA.5"/>
    <m/>
    <n v="30"/>
    <x v="43"/>
    <n v="458"/>
    <m/>
    <m/>
    <m/>
    <m/>
    <x v="0"/>
    <s v="Do not use press releases"/>
  </r>
  <r>
    <n v="9"/>
    <n v="365"/>
    <x v="21"/>
    <s v="all30"/>
    <n v="3"/>
    <n v="3"/>
    <x v="0"/>
    <n v="0"/>
    <s v="Pfizer Monovalent(30)"/>
    <x v="11"/>
    <s v="BA.1"/>
    <s v="monovalent"/>
    <s v="Omicron BA.1"/>
    <s v="BA.1"/>
    <s v="BA.1"/>
    <n v="169"/>
    <n v="30"/>
    <x v="271"/>
    <n v="1014.5"/>
    <m/>
    <m/>
    <n v="13.728010825439782"/>
    <s v="Slide CC-15"/>
    <x v="1"/>
    <m/>
  </r>
  <r>
    <n v="9"/>
    <n v="366"/>
    <x v="21"/>
    <s v="all60"/>
    <n v="3"/>
    <n v="3"/>
    <x v="0"/>
    <n v="0"/>
    <s v="Pfizer Monovalent(60)"/>
    <x v="11"/>
    <s v="BA.1"/>
    <s v="monovalent"/>
    <s v="Omicron BA.1"/>
    <s v="BA.1"/>
    <s v="BA.1"/>
    <n v="174"/>
    <n v="30"/>
    <x v="272"/>
    <n v="1435.2"/>
    <m/>
    <m/>
    <n v="20.357446808510637"/>
    <s v="Slide CC-15"/>
    <x v="1"/>
    <m/>
  </r>
  <r>
    <n v="9"/>
    <n v="367"/>
    <x v="21"/>
    <s v="all30"/>
    <n v="3"/>
    <n v="3"/>
    <x v="0"/>
    <n v="0"/>
    <s v="Pfizer Bivalent(30)"/>
    <x v="5"/>
    <s v="BA.1"/>
    <s v="bivalent_ancestral"/>
    <s v="Omicron BA.1"/>
    <s v="BA.1"/>
    <s v="BA.1"/>
    <n v="178"/>
    <n v="30"/>
    <x v="273"/>
    <n v="711"/>
    <m/>
    <m/>
    <n v="9.2098445595854912"/>
    <s v="Slide CC-15"/>
    <x v="1"/>
    <m/>
  </r>
  <r>
    <n v="9"/>
    <n v="368"/>
    <x v="21"/>
    <s v="all60"/>
    <n v="3"/>
    <n v="3"/>
    <x v="0"/>
    <n v="0"/>
    <s v="Pfizer Bivalent(60)"/>
    <x v="5"/>
    <s v="BA.1"/>
    <s v="bivalent_ancestral"/>
    <s v="Omicron BA.1"/>
    <s v="BA.1"/>
    <s v="BA.1"/>
    <n v="175"/>
    <n v="30"/>
    <x v="274"/>
    <n v="900.1"/>
    <m/>
    <m/>
    <n v="11.030637254901961"/>
    <s v="Slide CC-15"/>
    <x v="1"/>
    <m/>
  </r>
  <r>
    <n v="9"/>
    <n v="369"/>
    <x v="21"/>
    <s v="all30"/>
    <n v="3"/>
    <n v="3"/>
    <x v="0"/>
    <n v="0"/>
    <s v="Pfizer (30)"/>
    <x v="1"/>
    <s v="Ancestral"/>
    <s v="monovalent"/>
    <s v="Omicron BA.1"/>
    <s v="BA.1"/>
    <s v="BA.1"/>
    <n v="163"/>
    <n v="30"/>
    <x v="43"/>
    <n v="455.8"/>
    <m/>
    <m/>
    <m/>
    <s v="Slide CC-12"/>
    <x v="1"/>
    <m/>
  </r>
  <r>
    <n v="9"/>
    <n v="370"/>
    <x v="21"/>
    <s v="18-55"/>
    <n v="3"/>
    <n v="3"/>
    <x v="0"/>
    <n v="0"/>
    <s v="Pfizer Monovalent(30)"/>
    <x v="11"/>
    <s v="BA.1"/>
    <s v="monovalent"/>
    <s v="Omicron BA.1"/>
    <s v="BA.1"/>
    <s v="BA.1"/>
    <n v="132"/>
    <n v="30"/>
    <x v="43"/>
    <n v="175"/>
    <m/>
    <m/>
    <m/>
    <s v="Slide CC-8"/>
    <x v="0"/>
    <s v="Don’t use fold change data only"/>
  </r>
  <r>
    <n v="9"/>
    <n v="371"/>
    <x v="21"/>
    <s v="18-55"/>
    <n v="3"/>
    <n v="3"/>
    <x v="0"/>
    <n v="0"/>
    <s v="Pfizer (30)"/>
    <x v="1"/>
    <s v="Ancestral"/>
    <s v="monovalent"/>
    <s v="Omicron BA.1"/>
    <s v="BA.1"/>
    <s v="BA.1"/>
    <n v="141"/>
    <n v="30"/>
    <x v="43"/>
    <n v="100"/>
    <m/>
    <m/>
    <m/>
    <s v="Slide CC-8"/>
    <x v="0"/>
    <s v="Don’t use fold change data only"/>
  </r>
  <r>
    <n v="9"/>
    <n v="372"/>
    <x v="21"/>
    <s v="18-55"/>
    <n v="3"/>
    <n v="3"/>
    <x v="0"/>
    <n v="0"/>
    <s v="Pfizer Monovalent(30)"/>
    <x v="11"/>
    <s v="BA.1"/>
    <s v="monovalent"/>
    <s v="Ancestral"/>
    <s v="Ancestral"/>
    <s v="Ancestral"/>
    <n v="207"/>
    <n v="30"/>
    <x v="43"/>
    <n v="11997.1"/>
    <m/>
    <m/>
    <m/>
    <s v="Slide CC-9"/>
    <x v="1"/>
    <m/>
  </r>
  <r>
    <n v="9"/>
    <n v="373"/>
    <x v="21"/>
    <s v="18-55"/>
    <n v="3"/>
    <n v="3"/>
    <x v="0"/>
    <n v="0"/>
    <s v="Pfizer (30)"/>
    <x v="1"/>
    <s v="Ancestral"/>
    <s v="monovalent"/>
    <s v="Ancestral"/>
    <s v="Ancestral"/>
    <s v="Ancestral"/>
    <n v="227"/>
    <n v="30"/>
    <x v="43"/>
    <n v="12009.9"/>
    <m/>
    <m/>
    <m/>
    <s v="Slide CC-9"/>
    <x v="1"/>
    <m/>
  </r>
  <r>
    <n v="9"/>
    <n v="374"/>
    <x v="21"/>
    <s v="subset30"/>
    <n v="3"/>
    <n v="3"/>
    <x v="0"/>
    <n v="0"/>
    <s v="Pfizer Monovalent(30)"/>
    <x v="11"/>
    <s v="BA.1"/>
    <s v="monovalent"/>
    <s v="Ancestral"/>
    <s v="Ancestral"/>
    <s v="Ancestral"/>
    <n v="17"/>
    <n v="30"/>
    <x v="275"/>
    <n v="962.2"/>
    <m/>
    <m/>
    <n v="4.3400992331980159"/>
    <s v="Slide CC-16"/>
    <x v="1"/>
    <m/>
  </r>
  <r>
    <n v="9"/>
    <n v="375"/>
    <x v="21"/>
    <s v="subset60"/>
    <n v="3"/>
    <n v="3"/>
    <x v="0"/>
    <n v="0"/>
    <s v="Pfizer Monovalent(60)"/>
    <x v="11"/>
    <s v="BA.1"/>
    <s v="monovalent"/>
    <s v="Ancestral"/>
    <s v="Ancestral"/>
    <s v="Ancestral"/>
    <n v="18"/>
    <n v="30"/>
    <x v="276"/>
    <n v="1522.2"/>
    <m/>
    <m/>
    <n v="6.7264692885550152"/>
    <s v="Slide CC-16"/>
    <x v="1"/>
    <m/>
  </r>
  <r>
    <n v="9"/>
    <n v="376"/>
    <x v="21"/>
    <s v="subset30"/>
    <n v="3"/>
    <n v="3"/>
    <x v="0"/>
    <n v="0"/>
    <s v="Pfizer Bivalent(30)"/>
    <x v="5"/>
    <s v="BA.1"/>
    <s v="bivalent_ancestral"/>
    <s v="Ancestral"/>
    <s v="Ancestral"/>
    <s v="Ancestral"/>
    <n v="12"/>
    <n v="30"/>
    <x v="277"/>
    <n v="2560"/>
    <m/>
    <m/>
    <n v="6.9245334054638903"/>
    <s v="Slide CC-16"/>
    <x v="1"/>
    <m/>
  </r>
  <r>
    <n v="9"/>
    <n v="377"/>
    <x v="21"/>
    <s v="subset60"/>
    <n v="3"/>
    <n v="3"/>
    <x v="0"/>
    <n v="0"/>
    <s v="Pfizer Bivalent(60)"/>
    <x v="5"/>
    <s v="BA.1"/>
    <s v="bivalent_ancestral"/>
    <s v="Ancestral"/>
    <s v="Ancestral"/>
    <s v="Ancestral"/>
    <n v="18"/>
    <n v="30"/>
    <x v="278"/>
    <n v="1522.2"/>
    <m/>
    <m/>
    <n v="8.8090277777777768"/>
    <s v="Slide CC-16"/>
    <x v="1"/>
    <m/>
  </r>
  <r>
    <n v="9"/>
    <n v="378"/>
    <x v="21"/>
    <s v="subset30"/>
    <n v="3"/>
    <n v="3"/>
    <x v="0"/>
    <n v="0"/>
    <s v="Pfizer (30)"/>
    <x v="1"/>
    <s v="Ancestral"/>
    <s v="monovalent"/>
    <s v="Ancestral"/>
    <s v="Ancestral"/>
    <s v="Ancestral"/>
    <n v="17"/>
    <n v="30"/>
    <x v="279"/>
    <n v="1810.2"/>
    <m/>
    <m/>
    <n v="8.6778523489932891"/>
    <s v="Slide CC-16"/>
    <x v="1"/>
    <m/>
  </r>
  <r>
    <n v="9"/>
    <n v="379"/>
    <x v="21"/>
    <s v="subset60"/>
    <n v="3"/>
    <n v="3"/>
    <x v="0"/>
    <n v="0"/>
    <s v="Pfizer (60)"/>
    <x v="1"/>
    <s v="Ancestral"/>
    <s v="monovalent"/>
    <s v="Ancestral"/>
    <s v="Ancestral"/>
    <s v="Ancestral"/>
    <n v="20"/>
    <n v="30"/>
    <x v="280"/>
    <n v="1718.5"/>
    <m/>
    <m/>
    <n v="6.7260273972602738"/>
    <s v="Slide CC-16"/>
    <x v="1"/>
    <m/>
  </r>
  <r>
    <n v="9"/>
    <n v="380"/>
    <x v="21"/>
    <s v="subset30"/>
    <n v="3"/>
    <n v="3"/>
    <x v="0"/>
    <n v="0"/>
    <s v="Pfizer Monovalent(30)"/>
    <x v="11"/>
    <s v="BA.1"/>
    <s v="monovalent"/>
    <s v="Omicron BA.1"/>
    <s v="BA.1"/>
    <s v="BA.1"/>
    <n v="17"/>
    <n v="30"/>
    <x v="43"/>
    <n v="501.1"/>
    <n v="20"/>
    <m/>
    <m/>
    <s v="Slide CC-19"/>
    <x v="1"/>
    <m/>
  </r>
  <r>
    <n v="9"/>
    <n v="381"/>
    <x v="21"/>
    <s v="subset60"/>
    <n v="3"/>
    <n v="3"/>
    <x v="0"/>
    <n v="0"/>
    <s v="Pfizer Monovalent(60)"/>
    <x v="11"/>
    <s v="BA.1"/>
    <s v="monovalent"/>
    <s v="Omicron BA.1"/>
    <s v="BA.1"/>
    <s v="BA.1"/>
    <n v="18"/>
    <n v="30"/>
    <x v="43"/>
    <n v="822"/>
    <n v="20"/>
    <m/>
    <m/>
    <s v="Slide CC-19"/>
    <x v="1"/>
    <m/>
  </r>
  <r>
    <n v="9"/>
    <n v="382"/>
    <x v="21"/>
    <s v="subset30"/>
    <n v="3"/>
    <n v="3"/>
    <x v="0"/>
    <n v="0"/>
    <s v="Pfizer Bivalent(30)"/>
    <x v="5"/>
    <s v="BA.1"/>
    <s v="bivalent_ancestral"/>
    <s v="Omicron BA.1"/>
    <s v="BA.1"/>
    <s v="BA.1"/>
    <n v="13"/>
    <n v="30"/>
    <x v="43"/>
    <n v="771.3"/>
    <n v="20"/>
    <m/>
    <m/>
    <s v="Slide CC-19"/>
    <x v="1"/>
    <m/>
  </r>
  <r>
    <n v="9"/>
    <n v="383"/>
    <x v="21"/>
    <s v="subset60"/>
    <n v="3"/>
    <n v="3"/>
    <x v="0"/>
    <n v="0"/>
    <s v="Pfizer Bivalent(60)"/>
    <x v="5"/>
    <s v="BA.1"/>
    <s v="bivalent_ancestral"/>
    <s v="Omicron BA.1"/>
    <s v="BA.1"/>
    <s v="BA.1"/>
    <n v="18"/>
    <n v="30"/>
    <x v="43"/>
    <n v="678.1"/>
    <n v="20"/>
    <m/>
    <m/>
    <s v="Slide CC-19"/>
    <x v="1"/>
    <m/>
  </r>
  <r>
    <n v="9"/>
    <n v="384"/>
    <x v="21"/>
    <s v="subset30"/>
    <n v="3"/>
    <n v="3"/>
    <x v="0"/>
    <n v="0"/>
    <s v="Pfizer Monovalent(30)"/>
    <x v="11"/>
    <s v="BA.1"/>
    <s v="monovalent"/>
    <s v="Omicron BA.4/5"/>
    <s v="BA.5"/>
    <s v="BA.5"/>
    <n v="17"/>
    <n v="30"/>
    <x v="43"/>
    <n v="78.400000000000006"/>
    <n v="20"/>
    <m/>
    <m/>
    <s v="Slide CC-19"/>
    <x v="1"/>
    <m/>
  </r>
  <r>
    <n v="9"/>
    <n v="385"/>
    <x v="21"/>
    <s v="subset60"/>
    <n v="3"/>
    <n v="3"/>
    <x v="0"/>
    <n v="0"/>
    <s v="Pfizer Monovalent(60)"/>
    <x v="11"/>
    <s v="BA.1"/>
    <s v="monovalent"/>
    <s v="Omicron BA.4/5"/>
    <s v="BA.5"/>
    <s v="BA.5"/>
    <n v="18"/>
    <n v="30"/>
    <x v="43"/>
    <n v="145.30000000000001"/>
    <n v="20"/>
    <m/>
    <m/>
    <s v="Slide CC-19"/>
    <x v="1"/>
    <m/>
  </r>
  <r>
    <n v="9"/>
    <n v="386"/>
    <x v="21"/>
    <s v="subset30"/>
    <n v="3"/>
    <n v="3"/>
    <x v="0"/>
    <n v="0"/>
    <s v="Pfizer Bivalent(30)"/>
    <x v="5"/>
    <s v="BA.1"/>
    <s v="bivalent_ancestral"/>
    <s v="Omicron BA.4/5"/>
    <s v="BA.5"/>
    <s v="BA.5"/>
    <n v="13"/>
    <n v="30"/>
    <x v="43"/>
    <n v="226.3"/>
    <n v="20"/>
    <m/>
    <m/>
    <s v="Slide CC-19"/>
    <x v="1"/>
    <m/>
  </r>
  <r>
    <n v="9"/>
    <n v="387"/>
    <x v="21"/>
    <s v="subset60"/>
    <n v="3"/>
    <n v="3"/>
    <x v="0"/>
    <n v="0"/>
    <s v="Pfizer Bivalent(60)"/>
    <x v="5"/>
    <s v="BA.1"/>
    <s v="bivalent_ancestral"/>
    <s v="Omicron BA.4/5"/>
    <s v="BA.5"/>
    <s v="BA.5"/>
    <n v="18"/>
    <n v="30"/>
    <x v="43"/>
    <n v="137.19999999999999"/>
    <n v="20"/>
    <m/>
    <m/>
    <s v="Slide CC-19"/>
    <x v="1"/>
    <m/>
  </r>
  <r>
    <n v="9"/>
    <n v="410"/>
    <x v="22"/>
    <n v="1"/>
    <n v="2"/>
    <n v="2"/>
    <x v="0"/>
    <n v="0"/>
    <s v="mRNA-1273 (100)"/>
    <x v="1"/>
    <s v="Ancestral"/>
    <s v="monovalent"/>
    <s v="Ancestral"/>
    <s v="Ancestral"/>
    <s v="Ancestral"/>
    <n v="20"/>
    <n v="29"/>
    <x v="281"/>
    <n v="6990"/>
    <n v="10"/>
    <m/>
    <n v="76.813186813186817"/>
    <m/>
    <x v="1"/>
    <m/>
  </r>
  <r>
    <n v="9"/>
    <n v="411"/>
    <x v="22"/>
    <n v="1"/>
    <n v="2"/>
    <n v="2"/>
    <x v="0"/>
    <n v="0"/>
    <s v="mRNA-1273 (100)"/>
    <x v="1"/>
    <s v="Ancestral"/>
    <s v="monovalent"/>
    <s v="Delta"/>
    <s v="Delta"/>
    <s v="early VOC"/>
    <n v="20"/>
    <n v="29"/>
    <x v="172"/>
    <n v="2994"/>
    <n v="10"/>
    <m/>
    <n v="62.375"/>
    <m/>
    <x v="1"/>
    <m/>
  </r>
  <r>
    <n v="9"/>
    <n v="412"/>
    <x v="22"/>
    <n v="1"/>
    <n v="2"/>
    <n v="2"/>
    <x v="0"/>
    <n v="0"/>
    <s v="mRNA-1273 (100)"/>
    <x v="1"/>
    <s v="Ancestral"/>
    <s v="monovalent"/>
    <s v="Omicron BA.1"/>
    <s v="BA.1"/>
    <s v="BA.1"/>
    <n v="20"/>
    <n v="29"/>
    <x v="161"/>
    <n v="2228"/>
    <n v="10"/>
    <m/>
    <n v="82.518518518518519"/>
    <m/>
    <x v="1"/>
    <m/>
  </r>
  <r>
    <n v="9"/>
    <n v="413"/>
    <x v="22"/>
    <n v="2"/>
    <n v="2"/>
    <n v="2"/>
    <x v="0"/>
    <n v="0"/>
    <s v="mRNA-1273.211 (50)"/>
    <x v="12"/>
    <s v="early VOC"/>
    <s v="bivalent_ancestral"/>
    <s v="Ancestral"/>
    <s v="Ancestral"/>
    <s v="Ancestral"/>
    <n v="20"/>
    <n v="29"/>
    <x v="171"/>
    <n v="1799"/>
    <n v="10"/>
    <m/>
    <n v="17.811881188118811"/>
    <m/>
    <x v="1"/>
    <m/>
  </r>
  <r>
    <n v="9"/>
    <n v="414"/>
    <x v="22"/>
    <n v="2"/>
    <n v="2"/>
    <n v="2"/>
    <x v="0"/>
    <n v="0"/>
    <s v="mRNA-1273.211 (50)"/>
    <x v="12"/>
    <s v="early VOC"/>
    <s v="bivalent_ancestral"/>
    <s v="Beta"/>
    <s v="Beta"/>
    <s v="early VOC"/>
    <n v="20"/>
    <n v="29"/>
    <x v="11"/>
    <n v="891"/>
    <n v="10"/>
    <m/>
    <n v="31.821428571428573"/>
    <m/>
    <x v="1"/>
    <m/>
  </r>
  <r>
    <n v="9"/>
    <n v="415"/>
    <x v="22"/>
    <n v="2"/>
    <n v="2"/>
    <n v="2"/>
    <x v="0"/>
    <n v="0"/>
    <s v="mRNA-1273.211 (50)"/>
    <x v="12"/>
    <s v="early VOC"/>
    <s v="bivalent_ancestral"/>
    <s v="Omicron BA.1"/>
    <s v="BA.1"/>
    <s v="BA.1"/>
    <n v="20"/>
    <n v="29"/>
    <x v="282"/>
    <n v="822"/>
    <n v="10"/>
    <m/>
    <n v="39.142857142857146"/>
    <m/>
    <x v="1"/>
    <m/>
  </r>
  <r>
    <n v="9"/>
    <n v="416"/>
    <x v="22"/>
    <n v="1"/>
    <n v="2"/>
    <n v="2"/>
    <x v="0"/>
    <n v="0"/>
    <s v="mRNA-1273.211 (100)"/>
    <x v="12"/>
    <s v="early VOC"/>
    <s v="bivalent_ancestral"/>
    <s v="Ancestral"/>
    <s v="Ancestral"/>
    <s v="Ancestral"/>
    <n v="20"/>
    <n v="29"/>
    <x v="200"/>
    <n v="4790"/>
    <n v="10"/>
    <m/>
    <n v="55.697674418604649"/>
    <m/>
    <x v="1"/>
    <m/>
  </r>
  <r>
    <n v="9"/>
    <n v="417"/>
    <x v="22"/>
    <n v="1"/>
    <n v="2"/>
    <n v="2"/>
    <x v="0"/>
    <n v="0"/>
    <s v="mRNA-1273.211 (100)"/>
    <x v="12"/>
    <s v="early VOC"/>
    <s v="bivalent_ancestral"/>
    <s v="Beta"/>
    <s v="Beta"/>
    <s v="early VOC"/>
    <n v="20"/>
    <n v="29"/>
    <x v="44"/>
    <n v="2125"/>
    <n v="10"/>
    <m/>
    <n v="106.25"/>
    <m/>
    <x v="1"/>
    <m/>
  </r>
  <r>
    <n v="9"/>
    <n v="418"/>
    <x v="22"/>
    <n v="1"/>
    <n v="2"/>
    <n v="2"/>
    <x v="0"/>
    <n v="0"/>
    <s v="mRNA-1273.211 (100)"/>
    <x v="12"/>
    <s v="early VOC"/>
    <s v="bivalent_ancestral"/>
    <s v="Omicron BA.1"/>
    <s v="BA.1"/>
    <s v="BA.1"/>
    <n v="20"/>
    <n v="29"/>
    <x v="283"/>
    <n v="2115"/>
    <n v="10"/>
    <m/>
    <n v="141"/>
    <m/>
    <x v="1"/>
    <m/>
  </r>
  <r>
    <n v="9"/>
    <n v="419"/>
    <x v="22"/>
    <n v="1"/>
    <n v="2"/>
    <n v="2"/>
    <x v="0"/>
    <n v="0"/>
    <s v="mRNA-1273.213 (100)"/>
    <x v="13"/>
    <s v="early VOC"/>
    <s v="bivalent_variant"/>
    <s v="Omicron BA.1"/>
    <s v="BA.1"/>
    <s v="BA.1"/>
    <n v="20"/>
    <n v="29"/>
    <x v="11"/>
    <n v="2163"/>
    <n v="10"/>
    <m/>
    <n v="77.25"/>
    <m/>
    <x v="1"/>
    <m/>
  </r>
  <r>
    <n v="9"/>
    <n v="420"/>
    <x v="23"/>
    <n v="1"/>
    <n v="2"/>
    <n v="2"/>
    <x v="0"/>
    <n v="0"/>
    <s v="BNT162b2 or mRNA-1273"/>
    <x v="1"/>
    <s v="Ancestral"/>
    <s v="monovalent"/>
    <s v="Ancestral"/>
    <s v="Ancestral"/>
    <s v="Ancestral"/>
    <n v="14"/>
    <n v="39.200000000000003"/>
    <x v="43"/>
    <n v="4452"/>
    <n v="100"/>
    <m/>
    <m/>
    <s v="Figure 1"/>
    <x v="1"/>
    <m/>
  </r>
  <r>
    <n v="9"/>
    <n v="421"/>
    <x v="23"/>
    <n v="1"/>
    <n v="2"/>
    <n v="2"/>
    <x v="0"/>
    <n v="0"/>
    <s v="BNT162b2 or mRNA-1273"/>
    <x v="1"/>
    <s v="Ancestral"/>
    <s v="monovalent"/>
    <s v="Omicron BA.1"/>
    <s v="BA.1"/>
    <s v="BA.1"/>
    <n v="14"/>
    <n v="39.200000000000003"/>
    <x v="43"/>
    <n v="939"/>
    <n v="100"/>
    <m/>
    <m/>
    <s v="Figure 1"/>
    <x v="1"/>
    <m/>
  </r>
  <r>
    <n v="9"/>
    <n v="422"/>
    <x v="23"/>
    <n v="1"/>
    <n v="2"/>
    <n v="2"/>
    <x v="0"/>
    <n v="0"/>
    <s v="BNT162b2 or mRNA-1273"/>
    <x v="1"/>
    <s v="Ancestral"/>
    <s v="monovalent"/>
    <s v="Omicron BA.2"/>
    <s v="BA.2"/>
    <s v="other BA Omicron"/>
    <n v="14"/>
    <n v="39.200000000000003"/>
    <x v="43"/>
    <n v="941"/>
    <n v="100"/>
    <m/>
    <m/>
    <s v="Figure 1"/>
    <x v="1"/>
    <m/>
  </r>
  <r>
    <n v="9"/>
    <n v="423"/>
    <x v="23"/>
    <n v="1"/>
    <n v="2"/>
    <n v="2"/>
    <x v="0"/>
    <n v="0"/>
    <s v="BNT162b2 or mRNA-1273"/>
    <x v="1"/>
    <s v="Ancestral"/>
    <s v="monovalent"/>
    <s v="Omicron BA.4/5"/>
    <s v="BA.5"/>
    <s v="BA.5"/>
    <n v="14"/>
    <n v="39.200000000000003"/>
    <x v="43"/>
    <n v="531"/>
    <n v="100"/>
    <m/>
    <m/>
    <s v="Figure 1"/>
    <x v="1"/>
    <m/>
  </r>
  <r>
    <n v="9"/>
    <n v="424"/>
    <x v="23"/>
    <n v="1"/>
    <n v="2"/>
    <n v="2"/>
    <x v="0"/>
    <n v="0"/>
    <s v="BNT162b2 or mRNA-1273"/>
    <x v="1"/>
    <s v="Ancestral"/>
    <s v="monovalent"/>
    <s v="Omicron BA.4.6"/>
    <s v="BA.4.6"/>
    <s v="other BA Omicron"/>
    <n v="14"/>
    <n v="39.200000000000003"/>
    <x v="43"/>
    <n v="334"/>
    <n v="100"/>
    <m/>
    <m/>
    <s v="Figure 1"/>
    <x v="1"/>
    <m/>
  </r>
  <r>
    <n v="9"/>
    <n v="425"/>
    <x v="23"/>
    <n v="1"/>
    <n v="2"/>
    <n v="2"/>
    <x v="0"/>
    <n v="0"/>
    <s v="BNT162b2 or mRNA-1273"/>
    <x v="1"/>
    <s v="Ancestral"/>
    <s v="monovalent"/>
    <s v="Omicron BA.2.75"/>
    <s v="BA.2.75"/>
    <s v="other BA Omicron"/>
    <n v="14"/>
    <n v="39.200000000000003"/>
    <x v="43"/>
    <n v="571"/>
    <n v="100"/>
    <m/>
    <m/>
    <s v="Figure 1"/>
    <x v="1"/>
    <m/>
  </r>
  <r>
    <n v="9"/>
    <n v="426"/>
    <x v="23"/>
    <n v="1"/>
    <n v="2"/>
    <n v="2"/>
    <x v="0"/>
    <n v="0"/>
    <s v="BNT162b2 or mRNA-1273"/>
    <x v="1"/>
    <s v="Ancestral"/>
    <s v="monovalent"/>
    <s v="Omicron BA.2.75.2"/>
    <s v="BA.2.75.2"/>
    <s v="other BA Omicron"/>
    <n v="14"/>
    <n v="39.200000000000003"/>
    <x v="43"/>
    <n v="156"/>
    <n v="100"/>
    <m/>
    <m/>
    <s v="Figure 1"/>
    <x v="1"/>
    <m/>
  </r>
  <r>
    <n v="9"/>
    <n v="427"/>
    <x v="23"/>
    <n v="1"/>
    <n v="3"/>
    <n v="3"/>
    <x v="0"/>
    <n v="0"/>
    <s v="BNT162b2 or mRNA-1273"/>
    <x v="1"/>
    <s v="Ancestral"/>
    <s v="monovalent"/>
    <s v="Ancestral"/>
    <s v="Ancestral"/>
    <s v="Ancestral"/>
    <n v="19"/>
    <n v="24"/>
    <x v="43"/>
    <n v="12054"/>
    <n v="100"/>
    <m/>
    <m/>
    <s v="Figure 1"/>
    <x v="1"/>
    <m/>
  </r>
  <r>
    <n v="9"/>
    <n v="428"/>
    <x v="23"/>
    <n v="1"/>
    <n v="3"/>
    <n v="3"/>
    <x v="0"/>
    <n v="0"/>
    <s v="BNT162b2 or mRNA-1273"/>
    <x v="1"/>
    <s v="Ancestral"/>
    <s v="monovalent"/>
    <s v="Omicron BA.1"/>
    <s v="BA.1"/>
    <s v="BA.1"/>
    <n v="19"/>
    <n v="24"/>
    <x v="43"/>
    <n v="2340"/>
    <n v="100"/>
    <m/>
    <m/>
    <s v="Figure 1"/>
    <x v="1"/>
    <m/>
  </r>
  <r>
    <n v="9"/>
    <n v="429"/>
    <x v="23"/>
    <n v="1"/>
    <n v="3"/>
    <n v="3"/>
    <x v="0"/>
    <n v="0"/>
    <s v="BNT162b2 or mRNA-1273"/>
    <x v="1"/>
    <s v="Ancestral"/>
    <s v="monovalent"/>
    <s v="Omicron BA.2"/>
    <s v="BA.2"/>
    <s v="other BA Omicron"/>
    <n v="19"/>
    <n v="24"/>
    <x v="43"/>
    <n v="2956"/>
    <n v="100"/>
    <m/>
    <m/>
    <s v="Figure 1"/>
    <x v="1"/>
    <m/>
  </r>
  <r>
    <n v="9"/>
    <n v="430"/>
    <x v="23"/>
    <n v="1"/>
    <n v="3"/>
    <n v="3"/>
    <x v="0"/>
    <n v="0"/>
    <s v="BNT162b2 or mRNA-1273"/>
    <x v="1"/>
    <s v="Ancestral"/>
    <s v="monovalent"/>
    <s v="Omicron BA.4/5"/>
    <s v="BA.5"/>
    <s v="BA.5"/>
    <n v="19"/>
    <n v="24"/>
    <x v="43"/>
    <n v="1366"/>
    <n v="100"/>
    <m/>
    <m/>
    <s v="Figure 1"/>
    <x v="1"/>
    <m/>
  </r>
  <r>
    <n v="9"/>
    <n v="431"/>
    <x v="23"/>
    <n v="1"/>
    <n v="3"/>
    <n v="3"/>
    <x v="0"/>
    <n v="0"/>
    <s v="BNT162b2 or mRNA-1273"/>
    <x v="1"/>
    <s v="Ancestral"/>
    <s v="monovalent"/>
    <s v="Omicron BA.4.6"/>
    <s v="BA.4.6"/>
    <s v="other BA Omicron"/>
    <n v="19"/>
    <n v="24"/>
    <x v="43"/>
    <n v="1003"/>
    <n v="100"/>
    <m/>
    <m/>
    <s v="Figure 1"/>
    <x v="1"/>
    <m/>
  </r>
  <r>
    <n v="9"/>
    <n v="432"/>
    <x v="23"/>
    <n v="1"/>
    <n v="3"/>
    <n v="3"/>
    <x v="0"/>
    <n v="0"/>
    <s v="BNT162b2 or mRNA-1273"/>
    <x v="1"/>
    <s v="Ancestral"/>
    <s v="monovalent"/>
    <s v="Omicron BA.2.75"/>
    <s v="BA.2.75"/>
    <s v="other BA Omicron"/>
    <n v="19"/>
    <n v="24"/>
    <x v="43"/>
    <n v="1628"/>
    <n v="100"/>
    <m/>
    <m/>
    <s v="Figure 1"/>
    <x v="1"/>
    <m/>
  </r>
  <r>
    <n v="9"/>
    <n v="433"/>
    <x v="23"/>
    <n v="1"/>
    <n v="3"/>
    <n v="3"/>
    <x v="0"/>
    <n v="0"/>
    <s v="BNT162b2 or mRNA-1273"/>
    <x v="1"/>
    <s v="Ancestral"/>
    <s v="monovalent"/>
    <s v="Omicron BA.2.75.2"/>
    <s v="BA.2.75.2"/>
    <s v="other BA Omicron"/>
    <n v="19"/>
    <n v="24"/>
    <x v="43"/>
    <n v="274"/>
    <n v="100"/>
    <m/>
    <m/>
    <s v="Figure 1"/>
    <x v="1"/>
    <m/>
  </r>
  <r>
    <n v="9"/>
    <n v="434"/>
    <x v="23"/>
    <n v="1"/>
    <n v="3"/>
    <n v="3"/>
    <x v="0"/>
    <n v="0"/>
    <s v="mRNA Ancestral + Omicron BA.5"/>
    <x v="6"/>
    <s v="BA.5"/>
    <s v="bivalent_ancestral"/>
    <s v="Ancestral"/>
    <s v="Ancestral"/>
    <s v="Ancestral"/>
    <n v="21"/>
    <n v="26.4"/>
    <x v="43"/>
    <n v="8488"/>
    <n v="100"/>
    <m/>
    <m/>
    <s v="Figure 1"/>
    <x v="1"/>
    <m/>
  </r>
  <r>
    <n v="9"/>
    <n v="435"/>
    <x v="23"/>
    <n v="1"/>
    <n v="3"/>
    <n v="3"/>
    <x v="0"/>
    <n v="0"/>
    <s v="mRNA Ancestral + Omicron BA.5"/>
    <x v="6"/>
    <s v="BA.5"/>
    <s v="bivalent_ancestral"/>
    <s v="Omicron BA.1"/>
    <s v="BA.1"/>
    <s v="BA.1"/>
    <n v="21"/>
    <n v="26.4"/>
    <x v="43"/>
    <n v="2133"/>
    <n v="100"/>
    <m/>
    <m/>
    <s v="Figure 1"/>
    <x v="1"/>
    <m/>
  </r>
  <r>
    <n v="9"/>
    <n v="436"/>
    <x v="23"/>
    <n v="1"/>
    <n v="3"/>
    <n v="3"/>
    <x v="0"/>
    <n v="0"/>
    <s v="mRNA Ancestral + Omicron BA.5"/>
    <x v="6"/>
    <s v="BA.5"/>
    <s v="bivalent_ancestral"/>
    <s v="Omicron BA.2"/>
    <s v="BA.2"/>
    <s v="other BA Omicron"/>
    <n v="21"/>
    <n v="26.4"/>
    <x v="43"/>
    <n v="2534"/>
    <n v="100"/>
    <m/>
    <m/>
    <s v="Figure 1"/>
    <x v="1"/>
    <m/>
  </r>
  <r>
    <n v="9"/>
    <n v="437"/>
    <x v="23"/>
    <n v="1"/>
    <n v="3"/>
    <n v="3"/>
    <x v="0"/>
    <n v="0"/>
    <s v="mRNA Ancestral + Omicron BA.5"/>
    <x v="6"/>
    <s v="BA.5"/>
    <s v="bivalent_ancestral"/>
    <s v="Omicron BA.4/5"/>
    <s v="BA.5"/>
    <s v="BA.5"/>
    <n v="21"/>
    <n v="26.4"/>
    <x v="43"/>
    <n v="1649"/>
    <n v="100"/>
    <m/>
    <m/>
    <s v="Figure 1"/>
    <x v="1"/>
    <m/>
  </r>
  <r>
    <n v="9"/>
    <n v="438"/>
    <x v="23"/>
    <n v="1"/>
    <n v="3"/>
    <n v="3"/>
    <x v="0"/>
    <n v="0"/>
    <s v="mRNA Ancestral + Omicron BA.5"/>
    <x v="6"/>
    <s v="BA.5"/>
    <s v="bivalent_ancestral"/>
    <s v="Omicron BA.4.6"/>
    <s v="BA.4.6"/>
    <s v="other BA Omicron"/>
    <n v="21"/>
    <n v="26.4"/>
    <x v="43"/>
    <n v="1142"/>
    <n v="100"/>
    <m/>
    <m/>
    <s v="Figure 1"/>
    <x v="1"/>
    <m/>
  </r>
  <r>
    <n v="9"/>
    <n v="439"/>
    <x v="23"/>
    <n v="1"/>
    <n v="3"/>
    <n v="3"/>
    <x v="0"/>
    <n v="0"/>
    <s v="mRNA Ancestral + Omicron BA.5"/>
    <x v="6"/>
    <s v="BA.5"/>
    <s v="bivalent_ancestral"/>
    <s v="Omicron BA.2.75"/>
    <s v="BA.2.75"/>
    <s v="other BA Omicron"/>
    <n v="21"/>
    <n v="26.4"/>
    <x v="43"/>
    <n v="1385"/>
    <n v="100"/>
    <m/>
    <m/>
    <s v="Figure 1"/>
    <x v="1"/>
    <m/>
  </r>
  <r>
    <n v="9"/>
    <n v="440"/>
    <x v="23"/>
    <n v="1"/>
    <n v="3"/>
    <n v="3"/>
    <x v="0"/>
    <n v="0"/>
    <s v="mRNA Ancestral + Omicron BA.5"/>
    <x v="6"/>
    <s v="BA.5"/>
    <s v="bivalent_ancestral"/>
    <s v="Omicron BA.2.75.2"/>
    <s v="BA.2.75.2"/>
    <s v="other BA Omicron"/>
    <n v="21"/>
    <n v="26.4"/>
    <x v="43"/>
    <n v="345"/>
    <n v="100"/>
    <m/>
    <m/>
    <s v="Figure 1"/>
    <x v="1"/>
    <m/>
  </r>
  <r>
    <n v="9"/>
    <n v="441"/>
    <x v="24"/>
    <n v="3"/>
    <n v="3"/>
    <n v="3"/>
    <x v="2"/>
    <m/>
    <s v="Pfizer Ancestral + Omicron BA.5"/>
    <x v="6"/>
    <s v="BA.5"/>
    <s v="bivalent_ancestral"/>
    <s v="Ancestral"/>
    <s v="Ancestral"/>
    <s v="Ancestral"/>
    <n v="8"/>
    <n v="21"/>
    <x v="284"/>
    <n v="31759"/>
    <n v="20"/>
    <m/>
    <n v="7.583333333333333"/>
    <s v="Figure S1"/>
    <x v="0"/>
    <s v="Do not use data split by vaccine type"/>
  </r>
  <r>
    <n v="9"/>
    <n v="442"/>
    <x v="24"/>
    <n v="3"/>
    <n v="3"/>
    <n v="3"/>
    <x v="2"/>
    <m/>
    <s v="Pfizer Ancestral + Omicron BA.5"/>
    <x v="6"/>
    <s v="BA.5"/>
    <s v="bivalent_ancestral"/>
    <s v="Omicron BA.1"/>
    <s v="BA.1"/>
    <s v="BA.1"/>
    <n v="8"/>
    <n v="21"/>
    <x v="45"/>
    <n v="3170"/>
    <n v="20"/>
    <m/>
    <n v="20.451612903225808"/>
    <s v="Figure S1"/>
    <x v="0"/>
    <s v="Do not use data split by vaccine type"/>
  </r>
  <r>
    <n v="9"/>
    <n v="443"/>
    <x v="24"/>
    <n v="3"/>
    <n v="3"/>
    <n v="3"/>
    <x v="2"/>
    <m/>
    <s v="Pfizer Ancestral + Omicron BA.5"/>
    <x v="6"/>
    <s v="BA.5"/>
    <s v="bivalent_ancestral"/>
    <s v="Omicron BA.2"/>
    <s v="BA.2"/>
    <s v="other BA Omicron"/>
    <n v="8"/>
    <n v="21"/>
    <x v="285"/>
    <n v="4029"/>
    <n v="20"/>
    <m/>
    <n v="14.545126353790614"/>
    <s v="Figure S1"/>
    <x v="0"/>
    <s v="Do not use data split by vaccine type"/>
  </r>
  <r>
    <n v="9"/>
    <n v="444"/>
    <x v="24"/>
    <n v="3"/>
    <n v="3"/>
    <n v="3"/>
    <x v="2"/>
    <m/>
    <s v="Pfizer Ancestral + Omicron BA.5"/>
    <x v="6"/>
    <s v="BA.5"/>
    <s v="bivalent_ancestral"/>
    <s v="Omicron BA.5"/>
    <s v="BA.5"/>
    <s v="BA.5"/>
    <n v="8"/>
    <n v="21"/>
    <x v="286"/>
    <n v="3929"/>
    <n v="20"/>
    <m/>
    <n v="18.533018867924529"/>
    <s v="Figure S1"/>
    <x v="0"/>
    <s v="Do not use data split by vaccine type"/>
  </r>
  <r>
    <n v="9"/>
    <n v="445"/>
    <x v="24"/>
    <n v="4"/>
    <n v="3"/>
    <n v="3"/>
    <x v="2"/>
    <m/>
    <s v="Moderna Ancestral + Omicron BA.5"/>
    <x v="6"/>
    <s v="BA.5"/>
    <s v="bivalent_ancestral"/>
    <s v="Ancestral"/>
    <s v="Ancestral"/>
    <s v="Ancestral"/>
    <n v="10"/>
    <n v="21"/>
    <x v="287"/>
    <n v="50955"/>
    <n v="20"/>
    <m/>
    <n v="15.993408662900189"/>
    <s v="Figure S1"/>
    <x v="0"/>
    <s v="Do not use data split by vaccine type"/>
  </r>
  <r>
    <n v="9"/>
    <n v="446"/>
    <x v="24"/>
    <n v="4"/>
    <n v="3"/>
    <n v="3"/>
    <x v="2"/>
    <m/>
    <s v="Moderna Ancestral + Omicron BA.5"/>
    <x v="6"/>
    <s v="BA.5"/>
    <s v="bivalent_ancestral"/>
    <s v="Omicron BA.1"/>
    <s v="BA.1"/>
    <s v="BA.1"/>
    <n v="10"/>
    <n v="21"/>
    <x v="288"/>
    <n v="4875"/>
    <n v="20"/>
    <m/>
    <n v="20.74468085106383"/>
    <s v="Figure S1"/>
    <x v="0"/>
    <s v="Do not use data split by vaccine type"/>
  </r>
  <r>
    <n v="9"/>
    <n v="447"/>
    <x v="24"/>
    <n v="4"/>
    <n v="3"/>
    <n v="3"/>
    <x v="2"/>
    <m/>
    <s v="Moderna Ancestral + Omicron BA.5"/>
    <x v="6"/>
    <s v="BA.5"/>
    <s v="bivalent_ancestral"/>
    <s v="Omicron BA.2"/>
    <s v="BA.2"/>
    <s v="other BA Omicron"/>
    <n v="10"/>
    <n v="21"/>
    <x v="289"/>
    <n v="5196"/>
    <n v="20"/>
    <m/>
    <n v="15.464285714285714"/>
    <s v="Figure S1"/>
    <x v="0"/>
    <s v="Do not use data split by vaccine type"/>
  </r>
  <r>
    <n v="9"/>
    <n v="448"/>
    <x v="24"/>
    <n v="4"/>
    <n v="3"/>
    <n v="3"/>
    <x v="2"/>
    <m/>
    <s v="Moderna Ancestral + Omicron BA.5"/>
    <x v="6"/>
    <s v="BA.5"/>
    <s v="bivalent_ancestral"/>
    <s v="Omicron BA.5"/>
    <s v="BA.5"/>
    <s v="BA.5"/>
    <n v="10"/>
    <n v="21"/>
    <x v="200"/>
    <n v="3693"/>
    <n v="20"/>
    <m/>
    <n v="42.941860465116278"/>
    <s v="Figure S1"/>
    <x v="0"/>
    <s v="Do not use data split by vaccine type"/>
  </r>
  <r>
    <n v="9"/>
    <n v="449"/>
    <x v="24"/>
    <n v="1"/>
    <n v="3"/>
    <n v="2.9"/>
    <x v="2"/>
    <n v="0.33"/>
    <s v="BNT162b2 or mRNA-1273"/>
    <x v="1"/>
    <s v="Ancestral"/>
    <s v="monovalent"/>
    <s v="Ancestral"/>
    <s v="Ancestral"/>
    <s v="Ancestral"/>
    <n v="15"/>
    <n v="32"/>
    <x v="290"/>
    <n v="21507"/>
    <n v="20"/>
    <m/>
    <n v="4.1383490475274201"/>
    <s v="Figure 1"/>
    <x v="1"/>
    <m/>
  </r>
  <r>
    <n v="9"/>
    <n v="450"/>
    <x v="24"/>
    <n v="1"/>
    <n v="3"/>
    <n v="2.9"/>
    <x v="2"/>
    <n v="0.33"/>
    <s v="BNT162b2 or mRNA-1273"/>
    <x v="1"/>
    <s v="Ancestral"/>
    <s v="monovalent"/>
    <s v="Omicron BA.1"/>
    <s v="BA.1"/>
    <s v="BA.1"/>
    <n v="15"/>
    <n v="32"/>
    <x v="291"/>
    <n v="3224"/>
    <n v="20"/>
    <m/>
    <n v="10.501628664495113"/>
    <s v="Figure 1"/>
    <x v="1"/>
    <m/>
  </r>
  <r>
    <n v="9"/>
    <n v="451"/>
    <x v="24"/>
    <n v="1"/>
    <n v="3"/>
    <n v="2.9"/>
    <x v="2"/>
    <n v="0.33"/>
    <s v="BNT162b2 or mRNA-1273"/>
    <x v="1"/>
    <s v="Ancestral"/>
    <s v="monovalent"/>
    <s v="Omicron BA.2"/>
    <s v="BA.2"/>
    <s v="other BA Omicron"/>
    <n v="15"/>
    <n v="32"/>
    <x v="292"/>
    <n v="2590"/>
    <n v="20"/>
    <m/>
    <n v="7.5072463768115938"/>
    <s v="Figure 1"/>
    <x v="1"/>
    <m/>
  </r>
  <r>
    <n v="9"/>
    <n v="452"/>
    <x v="24"/>
    <n v="1"/>
    <n v="3"/>
    <n v="2.9"/>
    <x v="2"/>
    <n v="0.33"/>
    <s v="BNT162b2 or mRNA-1273"/>
    <x v="1"/>
    <s v="Ancestral"/>
    <s v="monovalent"/>
    <s v="Omicron BA.5"/>
    <s v="BA.5"/>
    <s v="BA.5"/>
    <n v="15"/>
    <n v="32"/>
    <x v="293"/>
    <n v="2829"/>
    <n v="20"/>
    <m/>
    <n v="15.375"/>
    <s v="Figure 1"/>
    <x v="1"/>
    <m/>
  </r>
  <r>
    <n v="9"/>
    <n v="453"/>
    <x v="24"/>
    <n v="1"/>
    <n v="3"/>
    <n v="3.1"/>
    <x v="2"/>
    <n v="0.33"/>
    <s v="mRNA Ancestral + Omicron BA.5"/>
    <x v="6"/>
    <s v="BA.5"/>
    <s v="bivalent_ancestral"/>
    <s v="Ancestral"/>
    <s v="Ancestral"/>
    <s v="Ancestral"/>
    <n v="18"/>
    <n v="21"/>
    <x v="294"/>
    <n v="40515"/>
    <n v="20"/>
    <m/>
    <n v="11.151940545004129"/>
    <s v="Figure 1"/>
    <x v="1"/>
    <m/>
  </r>
  <r>
    <n v="9"/>
    <n v="454"/>
    <x v="24"/>
    <n v="1"/>
    <n v="3"/>
    <n v="3.1"/>
    <x v="2"/>
    <n v="0.33"/>
    <s v="mRNA Ancestral + Omicron BA.5"/>
    <x v="6"/>
    <s v="BA.5"/>
    <s v="bivalent_ancestral"/>
    <s v="Omicron BA.1"/>
    <s v="BA.1"/>
    <s v="BA.1"/>
    <n v="18"/>
    <n v="21"/>
    <x v="295"/>
    <n v="3315"/>
    <n v="20"/>
    <m/>
    <n v="15.490654205607477"/>
    <s v="Figure 1"/>
    <x v="1"/>
    <m/>
  </r>
  <r>
    <n v="9"/>
    <n v="455"/>
    <x v="24"/>
    <n v="1"/>
    <n v="3"/>
    <n v="3.1"/>
    <x v="2"/>
    <n v="0.33"/>
    <s v="mRNA Ancestral + Omicron BA.5"/>
    <x v="6"/>
    <s v="BA.5"/>
    <s v="bivalent_ancestral"/>
    <s v="Omicron BA.2"/>
    <s v="BA.2"/>
    <s v="other BA Omicron"/>
    <n v="18"/>
    <n v="21"/>
    <x v="285"/>
    <n v="4938"/>
    <n v="20"/>
    <m/>
    <n v="17.826714801444044"/>
    <s v="Figure 1"/>
    <x v="1"/>
    <m/>
  </r>
  <r>
    <n v="9"/>
    <n v="456"/>
    <x v="24"/>
    <n v="1"/>
    <n v="3"/>
    <n v="3.1"/>
    <x v="2"/>
    <n v="0.33"/>
    <s v="mRNA Ancestral + Omicron BA.5"/>
    <x v="6"/>
    <s v="BA.5"/>
    <s v="bivalent_ancestral"/>
    <s v="Omicron BA.5"/>
    <s v="BA.5"/>
    <s v="BA.5"/>
    <n v="18"/>
    <n v="21"/>
    <x v="286"/>
    <n v="3693"/>
    <n v="20"/>
    <m/>
    <n v="17.419811320754718"/>
    <s v="Figure 1"/>
    <x v="1"/>
    <m/>
  </r>
  <r>
    <n v="9"/>
    <n v="457"/>
    <x v="24"/>
    <n v="1"/>
    <n v="3"/>
    <n v="2.9"/>
    <x v="2"/>
    <n v="0.33"/>
    <s v="BNT162b2 or mRNA-1273"/>
    <x v="1"/>
    <s v="Ancestral"/>
    <s v="monovalent"/>
    <s v="OmicronBF.7"/>
    <s v="BF.7"/>
    <s v="other non BA Omicron"/>
    <n v="15"/>
    <n v="32"/>
    <x v="296"/>
    <n v="2276"/>
    <n v="20"/>
    <m/>
    <n v="13.62874251497006"/>
    <s v="Figure 1C"/>
    <x v="1"/>
    <m/>
  </r>
  <r>
    <n v="9"/>
    <n v="458"/>
    <x v="24"/>
    <n v="1"/>
    <n v="3"/>
    <n v="2.9"/>
    <x v="2"/>
    <n v="0.33"/>
    <s v="BNT162b2 or mRNA-1273"/>
    <x v="1"/>
    <s v="Ancestral"/>
    <s v="monovalent"/>
    <s v="Omicron BA.2.75.2"/>
    <s v="BA.2.75.2"/>
    <s v="other BA Omicron"/>
    <n v="15"/>
    <n v="32"/>
    <x v="297"/>
    <n v="745"/>
    <n v="20"/>
    <m/>
    <n v="6.3675213675213671"/>
    <s v="Figure 1C"/>
    <x v="1"/>
    <m/>
  </r>
  <r>
    <n v="9"/>
    <n v="459"/>
    <x v="24"/>
    <n v="1"/>
    <n v="3"/>
    <n v="2.9"/>
    <x v="2"/>
    <n v="0.33"/>
    <s v="BNT162b2 or mRNA-1273"/>
    <x v="1"/>
    <s v="Ancestral"/>
    <s v="monovalent"/>
    <s v="OmicronBQ.1.1"/>
    <s v="BQ.1.1"/>
    <s v="other non BA Omicron"/>
    <n v="15"/>
    <n v="32"/>
    <x v="298"/>
    <n v="406"/>
    <n v="20"/>
    <m/>
    <n v="8.2857142857142865"/>
    <s v="Figure 1C"/>
    <x v="1"/>
    <m/>
  </r>
  <r>
    <n v="9"/>
    <n v="460"/>
    <x v="24"/>
    <n v="1"/>
    <n v="3"/>
    <n v="2.9"/>
    <x v="2"/>
    <n v="0.33"/>
    <s v="BNT162b2 or mRNA-1273"/>
    <x v="1"/>
    <s v="Ancestral"/>
    <s v="monovalent"/>
    <s v="OmicronXBB.1"/>
    <s v="XBB.1"/>
    <s v="XBB"/>
    <n v="15"/>
    <n v="32"/>
    <x v="11"/>
    <n v="170"/>
    <n v="20"/>
    <m/>
    <n v="6.0714285714285712"/>
    <s v="Figure 1C"/>
    <x v="1"/>
    <m/>
  </r>
  <r>
    <n v="9"/>
    <n v="461"/>
    <x v="24"/>
    <n v="1"/>
    <n v="3"/>
    <n v="3.1"/>
    <x v="2"/>
    <n v="0.33"/>
    <s v="mRNA Ancestral + Omicron BA.5"/>
    <x v="6"/>
    <s v="BA.5"/>
    <s v="bivalent_ancestral"/>
    <s v="OmicronBF.7"/>
    <s v="BF.7"/>
    <s v="other non BA Omicron"/>
    <n v="18"/>
    <n v="21"/>
    <x v="299"/>
    <n v="2399"/>
    <n v="20"/>
    <m/>
    <n v="18.31297709923664"/>
    <s v="Figure 1D"/>
    <x v="1"/>
    <m/>
  </r>
  <r>
    <n v="9"/>
    <n v="462"/>
    <x v="24"/>
    <n v="1"/>
    <n v="3"/>
    <n v="3.1"/>
    <x v="2"/>
    <n v="0.33"/>
    <s v="mRNA Ancestral + Omicron BA.5"/>
    <x v="6"/>
    <s v="BA.5"/>
    <s v="bivalent_ancestral"/>
    <s v="Omicron BA.2.75.2"/>
    <s v="BA.2.75.2"/>
    <s v="other BA Omicron"/>
    <n v="18"/>
    <n v="21"/>
    <x v="7"/>
    <n v="883"/>
    <n v="20"/>
    <m/>
    <n v="26.757575757575758"/>
    <s v="Figure 1D"/>
    <x v="1"/>
    <m/>
  </r>
  <r>
    <n v="9"/>
    <n v="463"/>
    <x v="24"/>
    <n v="1"/>
    <n v="3"/>
    <n v="3.1"/>
    <x v="2"/>
    <n v="0.33"/>
    <s v="mRNA Ancestral + Omicron BA.5"/>
    <x v="6"/>
    <s v="BA.5"/>
    <s v="bivalent_ancestral"/>
    <s v="OmicronBQ.1.1"/>
    <s v="BQ.1.1"/>
    <s v="other non BA Omicron"/>
    <n v="18"/>
    <n v="21"/>
    <x v="300"/>
    <n v="508"/>
    <n v="20"/>
    <m/>
    <n v="11.28888888888889"/>
    <s v="Figure 1D"/>
    <x v="1"/>
    <m/>
  </r>
  <r>
    <n v="9"/>
    <n v="464"/>
    <x v="24"/>
    <n v="1"/>
    <n v="3"/>
    <n v="3.1"/>
    <x v="2"/>
    <n v="0.33"/>
    <s v="mRNA Ancestral + Omicron BA.5"/>
    <x v="6"/>
    <s v="BA.5"/>
    <s v="bivalent_ancestral"/>
    <s v="OmicronXBB.1"/>
    <s v="XBB.1"/>
    <s v="XBB"/>
    <n v="18"/>
    <n v="21"/>
    <x v="44"/>
    <n v="175"/>
    <n v="20"/>
    <m/>
    <n v="8.75"/>
    <s v="Figure 1D"/>
    <x v="1"/>
    <m/>
  </r>
  <r>
    <n v="9"/>
    <n v="465"/>
    <x v="24"/>
    <n v="2"/>
    <n v="2"/>
    <n v="2"/>
    <x v="0"/>
    <n v="0"/>
    <s v="Pfizer"/>
    <x v="1"/>
    <s v="Ancestral"/>
    <s v="monovalent"/>
    <s v="Ancestral"/>
    <s v="Ancestral"/>
    <s v="Ancestral"/>
    <n v="16"/>
    <n v="20"/>
    <x v="301"/>
    <n v="45695"/>
    <n v="20"/>
    <m/>
    <n v="94.411157024793383"/>
    <s v="Figure 1B"/>
    <x v="1"/>
    <m/>
  </r>
  <r>
    <n v="9"/>
    <n v="466"/>
    <x v="24"/>
    <n v="2"/>
    <n v="2"/>
    <n v="2"/>
    <x v="0"/>
    <n v="0"/>
    <s v="Pfizer"/>
    <x v="1"/>
    <s v="Ancestral"/>
    <s v="monovalent"/>
    <s v="Omicron BA.4/5"/>
    <s v="BA.5"/>
    <s v="BA.5"/>
    <n v="16"/>
    <n v="20"/>
    <x v="44"/>
    <n v="887"/>
    <n v="20"/>
    <m/>
    <n v="44.35"/>
    <s v="Figure 1B"/>
    <x v="1"/>
    <m/>
  </r>
  <r>
    <n v="9"/>
    <n v="467"/>
    <x v="24"/>
    <n v="2"/>
    <n v="2"/>
    <n v="2"/>
    <x v="0"/>
    <n v="0"/>
    <s v="Pfizer"/>
    <x v="1"/>
    <s v="Ancestral"/>
    <s v="monovalent"/>
    <s v="OmicronBF.7"/>
    <s v="BF.7"/>
    <s v="other non BA Omicron"/>
    <n v="16"/>
    <n v="20"/>
    <x v="44"/>
    <n v="595"/>
    <n v="20"/>
    <m/>
    <n v="29.75"/>
    <s v="Figure 1B"/>
    <x v="1"/>
    <m/>
  </r>
  <r>
    <n v="9"/>
    <n v="468"/>
    <x v="24"/>
    <n v="2"/>
    <n v="2"/>
    <n v="2"/>
    <x v="0"/>
    <n v="0"/>
    <s v="Pfizer"/>
    <x v="1"/>
    <s v="Ancestral"/>
    <s v="monovalent"/>
    <s v="Omicron BA.2.75.2"/>
    <s v="BA.2.75.2"/>
    <s v="other BA Omicron"/>
    <n v="16"/>
    <n v="20"/>
    <x v="44"/>
    <n v="387"/>
    <n v="20"/>
    <m/>
    <n v="19.350000000000001"/>
    <s v="Figure 1B"/>
    <x v="1"/>
    <m/>
  </r>
  <r>
    <n v="9"/>
    <n v="469"/>
    <x v="24"/>
    <n v="2"/>
    <n v="2"/>
    <n v="2"/>
    <x v="0"/>
    <n v="0"/>
    <s v="Pfizer"/>
    <x v="1"/>
    <s v="Ancestral"/>
    <s v="monovalent"/>
    <s v="OmicronBQ.1.1"/>
    <s v="BQ.1.1"/>
    <s v="other non BA Omicron"/>
    <n v="16"/>
    <n v="20"/>
    <x v="44"/>
    <n v="261"/>
    <n v="20"/>
    <m/>
    <n v="13.05"/>
    <s v="Figure 1B"/>
    <x v="1"/>
    <m/>
  </r>
  <r>
    <n v="9"/>
    <n v="470"/>
    <x v="24"/>
    <n v="2"/>
    <n v="2"/>
    <n v="2"/>
    <x v="0"/>
    <n v="0"/>
    <s v="Pfizer"/>
    <x v="1"/>
    <s v="Ancestral"/>
    <s v="monovalent"/>
    <s v="OmicronXBB.1"/>
    <s v="XBB.1"/>
    <s v="XBB"/>
    <n v="16"/>
    <n v="20"/>
    <x v="44"/>
    <n v="105"/>
    <n v="20"/>
    <m/>
    <n v="5.25"/>
    <s v="Figure 1B"/>
    <x v="1"/>
    <m/>
  </r>
  <r>
    <n v="9"/>
    <n v="471"/>
    <x v="25"/>
    <n v="1"/>
    <n v="3"/>
    <n v="3"/>
    <x v="0"/>
    <n v="0"/>
    <s v="BNT162b2 or mRNA-1273"/>
    <x v="1"/>
    <s v="Ancestral"/>
    <s v="monovalent"/>
    <s v="Ancestral"/>
    <s v="Ancestral"/>
    <s v="Ancestral"/>
    <n v="25"/>
    <n v="45"/>
    <x v="43"/>
    <n v="1533"/>
    <n v="20"/>
    <m/>
    <m/>
    <s v="Figure 1"/>
    <x v="1"/>
    <m/>
  </r>
  <r>
    <n v="9"/>
    <n v="472"/>
    <x v="25"/>
    <n v="1"/>
    <n v="3"/>
    <n v="3"/>
    <x v="0"/>
    <n v="0"/>
    <s v="BNT162b2 or mRNA-1273"/>
    <x v="1"/>
    <s v="Ancestral"/>
    <s v="monovalent"/>
    <s v="Omicron BA.4/5"/>
    <s v="BA.5"/>
    <s v="BA.5"/>
    <n v="25"/>
    <n v="45"/>
    <x v="43"/>
    <n v="95"/>
    <n v="20"/>
    <m/>
    <m/>
    <s v="Figure 1"/>
    <x v="1"/>
    <m/>
  </r>
  <r>
    <n v="9"/>
    <n v="473"/>
    <x v="25"/>
    <n v="1"/>
    <n v="3"/>
    <n v="3"/>
    <x v="0"/>
    <n v="0"/>
    <s v="BNT162b2 or mRNA-1273"/>
    <x v="1"/>
    <s v="Ancestral"/>
    <s v="monovalent"/>
    <s v="OmicronBF.7"/>
    <s v="BF.7"/>
    <s v="other non BA Omicron"/>
    <n v="25"/>
    <n v="45"/>
    <x v="43"/>
    <n v="69"/>
    <n v="20"/>
    <m/>
    <m/>
    <s v="Figure 1"/>
    <x v="1"/>
    <m/>
  </r>
  <r>
    <n v="9"/>
    <n v="474"/>
    <x v="25"/>
    <n v="1"/>
    <n v="3"/>
    <n v="3"/>
    <x v="0"/>
    <n v="0"/>
    <s v="BNT162b2 or mRNA-1273"/>
    <x v="1"/>
    <s v="Ancestral"/>
    <s v="monovalent"/>
    <s v="Omicron BA.4.6"/>
    <s v="BA.4.6"/>
    <s v="other BA Omicron"/>
    <n v="25"/>
    <n v="45"/>
    <x v="43"/>
    <n v="62"/>
    <n v="20"/>
    <m/>
    <m/>
    <s v="Figure 1"/>
    <x v="1"/>
    <m/>
  </r>
  <r>
    <n v="9"/>
    <n v="475"/>
    <x v="25"/>
    <n v="1"/>
    <n v="3"/>
    <n v="3"/>
    <x v="0"/>
    <n v="0"/>
    <s v="BNT162b2 or mRNA-1273"/>
    <x v="1"/>
    <s v="Ancestral"/>
    <s v="monovalent"/>
    <s v="Omicron BA.2.75.2"/>
    <s v="BA.2.75.2"/>
    <s v="other BA Omicron"/>
    <n v="25"/>
    <n v="45"/>
    <x v="43"/>
    <n v="26"/>
    <n v="20"/>
    <m/>
    <m/>
    <s v="Figure 1"/>
    <x v="1"/>
    <m/>
  </r>
  <r>
    <n v="9"/>
    <n v="476"/>
    <x v="25"/>
    <n v="1"/>
    <n v="3"/>
    <n v="3"/>
    <x v="0"/>
    <n v="0"/>
    <s v="BNT162b2 or mRNA-1273"/>
    <x v="1"/>
    <s v="Ancestral"/>
    <s v="monovalent"/>
    <s v="OmicronBQ.1.1"/>
    <s v="BQ.1.1"/>
    <s v="other non BA Omicron"/>
    <n v="25"/>
    <n v="45"/>
    <x v="43"/>
    <n v="22"/>
    <n v="20"/>
    <m/>
    <m/>
    <s v="Figure 1"/>
    <x v="1"/>
    <m/>
  </r>
  <r>
    <n v="9"/>
    <n v="477"/>
    <x v="25"/>
    <n v="1"/>
    <n v="3"/>
    <n v="3"/>
    <x v="0"/>
    <n v="0"/>
    <s v="BNT162b2 or mRNA-1273"/>
    <x v="1"/>
    <s v="Ancestral"/>
    <s v="monovalent"/>
    <s v="OmicronXBB.1"/>
    <s v="XBB.1"/>
    <s v="XBB"/>
    <n v="25"/>
    <n v="45"/>
    <x v="43"/>
    <n v="15"/>
    <n v="20"/>
    <m/>
    <m/>
    <s v="Figure 1"/>
    <x v="1"/>
    <m/>
  </r>
  <r>
    <n v="9"/>
    <n v="478"/>
    <x v="25"/>
    <n v="1"/>
    <n v="3"/>
    <n v="3.6"/>
    <x v="0"/>
    <n v="0"/>
    <s v="mRNA Ancestral + Omicron BA.5"/>
    <x v="6"/>
    <s v="BA.5"/>
    <s v="bivalent_ancestral"/>
    <s v="Ancestral"/>
    <s v="Ancestral"/>
    <s v="Ancestral"/>
    <n v="29"/>
    <n v="23.2"/>
    <x v="43"/>
    <n v="3620"/>
    <n v="20"/>
    <m/>
    <m/>
    <s v="Figure 1"/>
    <x v="1"/>
    <m/>
  </r>
  <r>
    <n v="9"/>
    <n v="479"/>
    <x v="25"/>
    <n v="1"/>
    <n v="3"/>
    <n v="3.6"/>
    <x v="0"/>
    <n v="0"/>
    <s v="mRNA Ancestral + Omicron BA.5"/>
    <x v="6"/>
    <s v="BA.5"/>
    <s v="bivalent_ancestral"/>
    <s v="Omicron BA.4/5"/>
    <s v="BA.5"/>
    <s v="BA.5"/>
    <n v="29"/>
    <n v="23.2"/>
    <x v="43"/>
    <n v="298"/>
    <n v="20"/>
    <m/>
    <m/>
    <s v="Figure 1"/>
    <x v="1"/>
    <m/>
  </r>
  <r>
    <n v="9"/>
    <n v="480"/>
    <x v="25"/>
    <n v="1"/>
    <n v="3"/>
    <n v="3.6"/>
    <x v="0"/>
    <n v="0"/>
    <s v="mRNA Ancestral + Omicron BA.5"/>
    <x v="6"/>
    <s v="BA.5"/>
    <s v="bivalent_ancestral"/>
    <s v="OmicronBF.7"/>
    <s v="BF.7"/>
    <s v="other non BA Omicron"/>
    <n v="29"/>
    <n v="23.2"/>
    <x v="43"/>
    <n v="305"/>
    <n v="20"/>
    <m/>
    <m/>
    <s v="Figure 1"/>
    <x v="1"/>
    <m/>
  </r>
  <r>
    <n v="9"/>
    <n v="481"/>
    <x v="25"/>
    <n v="1"/>
    <n v="3"/>
    <n v="3.6"/>
    <x v="0"/>
    <n v="0"/>
    <s v="mRNA Ancestral + Omicron BA.5"/>
    <x v="6"/>
    <s v="BA.5"/>
    <s v="bivalent_ancestral"/>
    <s v="Omicron BA.4.6"/>
    <s v="BA.4.6"/>
    <s v="other BA Omicron"/>
    <n v="29"/>
    <n v="23.2"/>
    <x v="43"/>
    <n v="183"/>
    <n v="20"/>
    <m/>
    <m/>
    <s v="Figure 1"/>
    <x v="1"/>
    <m/>
  </r>
  <r>
    <n v="9"/>
    <n v="482"/>
    <x v="25"/>
    <n v="1"/>
    <n v="3"/>
    <n v="3.6"/>
    <x v="0"/>
    <n v="0"/>
    <s v="mRNA Ancestral + Omicron BA.5"/>
    <x v="6"/>
    <s v="BA.5"/>
    <s v="bivalent_ancestral"/>
    <s v="Omicron BA.2.75.2"/>
    <s v="BA.2.75.2"/>
    <s v="other BA Omicron"/>
    <n v="29"/>
    <n v="23.2"/>
    <x v="43"/>
    <n v="98"/>
    <n v="20"/>
    <m/>
    <m/>
    <s v="Figure 1"/>
    <x v="1"/>
    <m/>
  </r>
  <r>
    <n v="9"/>
    <n v="483"/>
    <x v="25"/>
    <n v="1"/>
    <n v="3"/>
    <n v="3.6"/>
    <x v="0"/>
    <n v="0"/>
    <s v="mRNA Ancestral + Omicron BA.5"/>
    <x v="6"/>
    <s v="BA.5"/>
    <s v="bivalent_ancestral"/>
    <s v="OmicronBQ.1.1"/>
    <s v="BQ.1.1"/>
    <s v="other non BA Omicron"/>
    <n v="29"/>
    <n v="23.2"/>
    <x v="43"/>
    <n v="73"/>
    <n v="20"/>
    <m/>
    <m/>
    <s v="Figure 1"/>
    <x v="1"/>
    <m/>
  </r>
  <r>
    <n v="9"/>
    <n v="484"/>
    <x v="25"/>
    <n v="1"/>
    <n v="3"/>
    <n v="3.6"/>
    <x v="0"/>
    <n v="0"/>
    <s v="mRNA Ancestral + Omicron BA.5"/>
    <x v="6"/>
    <s v="BA.5"/>
    <s v="bivalent_ancestral"/>
    <s v="OmicronXBB.1"/>
    <s v="XBB.1"/>
    <s v="XBB"/>
    <n v="29"/>
    <n v="23.2"/>
    <x v="43"/>
    <n v="35"/>
    <n v="20"/>
    <m/>
    <m/>
    <s v="Figure 1"/>
    <x v="1"/>
    <m/>
  </r>
  <r>
    <n v="9"/>
    <n v="485"/>
    <x v="25"/>
    <n v="1"/>
    <n v="3"/>
    <n v="3.1"/>
    <x v="1"/>
    <n v="1"/>
    <s v="mRNA Ancestral + Omicron BA.5"/>
    <x v="6"/>
    <s v="BA.5"/>
    <s v="bivalent_ancestral"/>
    <s v="Ancestral"/>
    <s v="Ancestral"/>
    <s v="Ancestral"/>
    <n v="23"/>
    <n v="22.3"/>
    <x v="43"/>
    <n v="5776"/>
    <n v="20"/>
    <m/>
    <m/>
    <s v="Figure 1"/>
    <x v="1"/>
    <m/>
  </r>
  <r>
    <n v="9"/>
    <n v="486"/>
    <x v="25"/>
    <n v="1"/>
    <n v="3"/>
    <n v="3.1"/>
    <x v="1"/>
    <n v="1"/>
    <s v="mRNA Ancestral + Omicron BA.5"/>
    <x v="6"/>
    <s v="BA.5"/>
    <s v="bivalent_ancestral"/>
    <s v="Omicron BA.4/5"/>
    <s v="BA.5"/>
    <s v="BA.5"/>
    <n v="23"/>
    <n v="22.3"/>
    <x v="43"/>
    <n v="1558"/>
    <n v="20"/>
    <m/>
    <m/>
    <s v="Figure 1"/>
    <x v="1"/>
    <m/>
  </r>
  <r>
    <n v="9"/>
    <n v="487"/>
    <x v="25"/>
    <n v="1"/>
    <n v="3"/>
    <n v="3.1"/>
    <x v="1"/>
    <n v="1"/>
    <s v="mRNA Ancestral + Omicron BA.5"/>
    <x v="6"/>
    <s v="BA.5"/>
    <s v="bivalent_ancestral"/>
    <s v="OmicronBF.7"/>
    <s v="BF.7"/>
    <s v="other non BA Omicron"/>
    <n v="23"/>
    <n v="22.3"/>
    <x v="43"/>
    <n v="1223"/>
    <n v="20"/>
    <m/>
    <m/>
    <s v="Figure 1"/>
    <x v="1"/>
    <m/>
  </r>
  <r>
    <n v="9"/>
    <n v="488"/>
    <x v="25"/>
    <n v="1"/>
    <n v="3"/>
    <n v="3.1"/>
    <x v="1"/>
    <n v="1"/>
    <s v="mRNA Ancestral + Omicron BA.5"/>
    <x v="6"/>
    <s v="BA.5"/>
    <s v="bivalent_ancestral"/>
    <s v="Omicron BA.4.6"/>
    <s v="BA.4.6"/>
    <s v="other BA Omicron"/>
    <n v="23"/>
    <n v="22.3"/>
    <x v="43"/>
    <n v="744"/>
    <n v="20"/>
    <m/>
    <m/>
    <s v="Figure 1"/>
    <x v="1"/>
    <m/>
  </r>
  <r>
    <n v="9"/>
    <n v="489"/>
    <x v="25"/>
    <n v="1"/>
    <n v="3"/>
    <n v="3.1"/>
    <x v="1"/>
    <n v="1"/>
    <s v="mRNA Ancestral + Omicron BA.5"/>
    <x v="6"/>
    <s v="BA.5"/>
    <s v="bivalent_ancestral"/>
    <s v="Omicron BA.2.75.2"/>
    <s v="BA.2.75.2"/>
    <s v="other BA Omicron"/>
    <n v="23"/>
    <n v="22.3"/>
    <x v="43"/>
    <n v="367"/>
    <n v="20"/>
    <m/>
    <m/>
    <s v="Figure 1"/>
    <x v="1"/>
    <m/>
  </r>
  <r>
    <n v="9"/>
    <n v="490"/>
    <x v="25"/>
    <n v="1"/>
    <n v="3"/>
    <n v="3.1"/>
    <x v="1"/>
    <n v="1"/>
    <s v="mRNA Ancestral + Omicron BA.5"/>
    <x v="6"/>
    <s v="BA.5"/>
    <s v="bivalent_ancestral"/>
    <s v="OmicronBQ.1.1"/>
    <s v="BQ.1.1"/>
    <s v="other non BA Omicron"/>
    <n v="23"/>
    <n v="22.3"/>
    <x v="43"/>
    <n v="267"/>
    <n v="20"/>
    <m/>
    <m/>
    <s v="Figure 1"/>
    <x v="1"/>
    <m/>
  </r>
  <r>
    <n v="9"/>
    <n v="491"/>
    <x v="25"/>
    <n v="1"/>
    <n v="3"/>
    <n v="3.1"/>
    <x v="1"/>
    <n v="1"/>
    <s v="mRNA Ancestral + Omicron BA.5"/>
    <x v="6"/>
    <s v="BA.5"/>
    <s v="bivalent_ancestral"/>
    <s v="OmicronXBB.1"/>
    <s v="XBB.1"/>
    <s v="XBB"/>
    <n v="23"/>
    <n v="22.3"/>
    <x v="43"/>
    <n v="103"/>
    <n v="20"/>
    <m/>
    <m/>
    <s v="Figure 1"/>
    <x v="1"/>
    <m/>
  </r>
  <r>
    <n v="9"/>
    <n v="492"/>
    <x v="26"/>
    <n v="1"/>
    <n v="3"/>
    <n v="3"/>
    <x v="0"/>
    <n v="0"/>
    <s v="mRNA"/>
    <x v="1"/>
    <s v="Ancestral"/>
    <s v="monovalent"/>
    <s v="Ancestral"/>
    <s v="Ancestral"/>
    <s v="Ancestral"/>
    <n v="24"/>
    <m/>
    <x v="43"/>
    <n v="1812"/>
    <n v="20"/>
    <m/>
    <m/>
    <m/>
    <x v="0"/>
    <s v="Updated version as DavidGardinerNEJM"/>
  </r>
  <r>
    <n v="9"/>
    <n v="493"/>
    <x v="26"/>
    <n v="1"/>
    <n v="3"/>
    <n v="3"/>
    <x v="0"/>
    <n v="0"/>
    <s v="mRNA"/>
    <x v="1"/>
    <s v="Ancestral"/>
    <s v="monovalent"/>
    <s v="Omicron BA.1"/>
    <s v="BA.1"/>
    <s v="BA.1"/>
    <n v="24"/>
    <m/>
    <x v="43"/>
    <n v="205"/>
    <n v="20"/>
    <m/>
    <m/>
    <m/>
    <x v="0"/>
    <s v="Updated version as DavidGardinerNEJM"/>
  </r>
  <r>
    <n v="9"/>
    <n v="494"/>
    <x v="26"/>
    <n v="1"/>
    <n v="3"/>
    <n v="3"/>
    <x v="0"/>
    <n v="0"/>
    <s v="mRNA"/>
    <x v="1"/>
    <s v="Ancestral"/>
    <s v="monovalent"/>
    <s v="Omicron BA.4/5"/>
    <s v="BA.5"/>
    <s v="BA.5"/>
    <n v="24"/>
    <m/>
    <x v="43"/>
    <n v="142"/>
    <n v="20"/>
    <m/>
    <m/>
    <m/>
    <x v="0"/>
    <s v="Updated version as DavidGardinerNEJM"/>
  </r>
  <r>
    <n v="9"/>
    <n v="495"/>
    <x v="26"/>
    <n v="1"/>
    <n v="3"/>
    <n v="3"/>
    <x v="0"/>
    <n v="0"/>
    <s v="mRNA"/>
    <x v="1"/>
    <s v="Ancestral"/>
    <s v="monovalent"/>
    <s v="BA.2.75.2"/>
    <s v="BA.2.75.2"/>
    <s v="other BA Omicron"/>
    <n v="24"/>
    <m/>
    <x v="43"/>
    <n v="65"/>
    <n v="20"/>
    <m/>
    <m/>
    <m/>
    <x v="0"/>
    <s v="Updated version as DavidGardinerNEJM"/>
  </r>
  <r>
    <n v="9"/>
    <n v="496"/>
    <x v="26"/>
    <n v="1"/>
    <n v="3"/>
    <n v="3"/>
    <x v="0"/>
    <n v="0"/>
    <s v="mRNA"/>
    <x v="1"/>
    <s v="Ancestral"/>
    <s v="monovalent"/>
    <s v="BQ.1.1"/>
    <s v="BQ.1.1"/>
    <s v="other non BA Omicron"/>
    <n v="24"/>
    <m/>
    <x v="43"/>
    <n v="53"/>
    <n v="20"/>
    <m/>
    <m/>
    <m/>
    <x v="0"/>
    <s v="Updated version as DavidGardinerNEJM"/>
  </r>
  <r>
    <n v="9"/>
    <n v="497"/>
    <x v="26"/>
    <n v="1"/>
    <n v="3"/>
    <n v="3"/>
    <x v="0"/>
    <n v="0"/>
    <s v="mRNA"/>
    <x v="6"/>
    <s v="BA.5"/>
    <s v="bivalent_ancestral"/>
    <s v="Ancestral"/>
    <s v="Ancestral"/>
    <s v="Ancestral"/>
    <n v="12"/>
    <m/>
    <x v="43"/>
    <n v="2312"/>
    <n v="20"/>
    <m/>
    <m/>
    <m/>
    <x v="0"/>
    <s v="Updated version as DavidGardinerNEJM"/>
  </r>
  <r>
    <n v="9"/>
    <n v="498"/>
    <x v="26"/>
    <n v="1"/>
    <n v="3"/>
    <n v="3"/>
    <x v="0"/>
    <n v="0"/>
    <s v="mRNA"/>
    <x v="6"/>
    <s v="BA.5"/>
    <s v="bivalent_ancestral"/>
    <s v="Omicron BA.1"/>
    <s v="BA.1"/>
    <s v="BA.1"/>
    <n v="12"/>
    <m/>
    <x v="43"/>
    <n v="618"/>
    <n v="20"/>
    <m/>
    <m/>
    <m/>
    <x v="0"/>
    <s v="Updated version as DavidGardinerNEJM"/>
  </r>
  <r>
    <n v="9"/>
    <n v="499"/>
    <x v="26"/>
    <n v="1"/>
    <n v="3"/>
    <n v="3"/>
    <x v="0"/>
    <n v="0"/>
    <s v="mRNA"/>
    <x v="6"/>
    <s v="BA.5"/>
    <s v="bivalent_ancestral"/>
    <s v="Omicron BA.4/5"/>
    <s v="BA.5"/>
    <s v="BA.5"/>
    <n v="12"/>
    <m/>
    <x v="43"/>
    <n v="576"/>
    <n v="20"/>
    <m/>
    <m/>
    <m/>
    <x v="0"/>
    <s v="Updated version as DavidGardinerNEJM"/>
  </r>
  <r>
    <n v="9"/>
    <n v="500"/>
    <x v="26"/>
    <n v="1"/>
    <n v="3"/>
    <n v="3"/>
    <x v="0"/>
    <n v="0"/>
    <s v="mRNA"/>
    <x v="6"/>
    <s v="BA.5"/>
    <s v="bivalent_ancestral"/>
    <s v="BA.2.75.2"/>
    <s v="BA.2.75.2"/>
    <s v="other BA Omicron"/>
    <n v="12"/>
    <m/>
    <x v="43"/>
    <n v="201"/>
    <n v="20"/>
    <m/>
    <m/>
    <m/>
    <x v="0"/>
    <s v="Updated version as DavidGardinerNEJM"/>
  </r>
  <r>
    <n v="1"/>
    <n v="501"/>
    <x v="27"/>
    <n v="1"/>
    <n v="2"/>
    <n v="2"/>
    <x v="0"/>
    <n v="0"/>
    <s v="Pfizer"/>
    <x v="1"/>
    <s v="Ancestral"/>
    <s v="monovalent"/>
    <s v="B.1"/>
    <s v="Ancestral"/>
    <s v="Ancestral"/>
    <n v="16"/>
    <s v="&lt;2mo"/>
    <x v="43"/>
    <n v="2622"/>
    <n v="12.5"/>
    <m/>
    <m/>
    <s v="Figure B"/>
    <x v="1"/>
    <m/>
  </r>
  <r>
    <n v="1"/>
    <n v="502"/>
    <x v="27"/>
    <n v="1"/>
    <n v="3"/>
    <n v="3"/>
    <x v="0"/>
    <n v="0"/>
    <s v="Pfizer"/>
    <x v="1"/>
    <s v="Ancestral"/>
    <s v="monovalent"/>
    <s v="B.1"/>
    <s v="Ancestral"/>
    <s v="Ancestral"/>
    <n v="11"/>
    <s v="&lt;2mo"/>
    <x v="43"/>
    <n v="2675"/>
    <n v="12.5"/>
    <m/>
    <m/>
    <s v="Figure B"/>
    <x v="1"/>
    <m/>
  </r>
  <r>
    <n v="1"/>
    <n v="503"/>
    <x v="27"/>
    <n v="1"/>
    <n v="3"/>
    <n v="3"/>
    <x v="0"/>
    <n v="0"/>
    <s v="Pfizer"/>
    <x v="6"/>
    <s v="BA.5"/>
    <s v="bivalent_ancestral"/>
    <s v="B.1"/>
    <s v="Ancestral"/>
    <s v="Ancestral"/>
    <n v="21"/>
    <s v="&lt;2mo"/>
    <x v="43"/>
    <n v="1934"/>
    <n v="12.5"/>
    <m/>
    <m/>
    <s v="Figure B"/>
    <x v="1"/>
    <m/>
  </r>
  <r>
    <n v="1"/>
    <n v="504"/>
    <x v="27"/>
    <n v="1"/>
    <n v="2"/>
    <n v="2"/>
    <x v="0"/>
    <n v="0"/>
    <s v="Pfizer"/>
    <x v="1"/>
    <s v="Ancestral"/>
    <s v="monovalent"/>
    <s v="BA.1"/>
    <s v="BA.1"/>
    <s v="BA.1"/>
    <n v="16"/>
    <s v="&lt;2mo"/>
    <x v="43"/>
    <n v="351"/>
    <n v="12.5"/>
    <m/>
    <m/>
    <s v="Figure B"/>
    <x v="1"/>
    <m/>
  </r>
  <r>
    <n v="1"/>
    <n v="505"/>
    <x v="27"/>
    <n v="1"/>
    <n v="3"/>
    <n v="3"/>
    <x v="0"/>
    <n v="0"/>
    <s v="Pfizer"/>
    <x v="1"/>
    <s v="Ancestral"/>
    <s v="monovalent"/>
    <s v="BA.1"/>
    <s v="BA.1"/>
    <s v="BA.1"/>
    <n v="11"/>
    <s v="&lt;2mo"/>
    <x v="43"/>
    <n v="392"/>
    <n v="12.5"/>
    <m/>
    <m/>
    <s v="Figure B"/>
    <x v="1"/>
    <m/>
  </r>
  <r>
    <n v="1"/>
    <n v="506"/>
    <x v="27"/>
    <n v="1"/>
    <n v="3"/>
    <n v="3"/>
    <x v="0"/>
    <n v="0"/>
    <s v="Pfizer"/>
    <x v="6"/>
    <s v="BA.5"/>
    <s v="bivalent_ancestral"/>
    <s v="BA.1"/>
    <s v="BA.1"/>
    <s v="BA.1"/>
    <n v="21"/>
    <s v="&lt;2mo"/>
    <x v="43"/>
    <n v="405"/>
    <n v="12.5"/>
    <m/>
    <m/>
    <s v="Figure B"/>
    <x v="1"/>
    <m/>
  </r>
  <r>
    <n v="1"/>
    <n v="507"/>
    <x v="27"/>
    <n v="1"/>
    <n v="2"/>
    <n v="2"/>
    <x v="0"/>
    <n v="0"/>
    <s v="Pfizer"/>
    <x v="1"/>
    <s v="Ancestral"/>
    <s v="monovalent"/>
    <s v="BA.5"/>
    <s v="BA.5"/>
    <s v="BA.5"/>
    <n v="16"/>
    <s v="&lt;2mo"/>
    <x v="43"/>
    <n v="131"/>
    <n v="12.5"/>
    <m/>
    <m/>
    <s v="Figure B"/>
    <x v="1"/>
    <m/>
  </r>
  <r>
    <n v="1"/>
    <n v="508"/>
    <x v="27"/>
    <n v="1"/>
    <n v="3"/>
    <n v="3"/>
    <x v="0"/>
    <n v="0"/>
    <s v="Pfizer"/>
    <x v="1"/>
    <s v="Ancestral"/>
    <s v="monovalent"/>
    <s v="BA.5"/>
    <s v="BA.5"/>
    <s v="BA.5"/>
    <n v="11"/>
    <s v="&lt;2mo"/>
    <x v="43"/>
    <n v="251"/>
    <n v="12.5"/>
    <m/>
    <m/>
    <s v="Figure B"/>
    <x v="1"/>
    <m/>
  </r>
  <r>
    <n v="1"/>
    <n v="509"/>
    <x v="27"/>
    <n v="1"/>
    <n v="3"/>
    <n v="3"/>
    <x v="0"/>
    <n v="0"/>
    <s v="Pfizer"/>
    <x v="6"/>
    <s v="BA.5"/>
    <s v="bivalent_ancestral"/>
    <s v="BA.5"/>
    <s v="BA.5"/>
    <s v="BA.5"/>
    <n v="21"/>
    <s v="&lt;2mo"/>
    <x v="43"/>
    <n v="282"/>
    <n v="12.5"/>
    <m/>
    <m/>
    <s v="Figure B"/>
    <x v="1"/>
    <m/>
  </r>
  <r>
    <n v="1"/>
    <n v="510"/>
    <x v="27"/>
    <n v="1"/>
    <n v="2"/>
    <n v="2"/>
    <x v="0"/>
    <n v="0"/>
    <s v="Pfizer"/>
    <x v="1"/>
    <s v="Ancestral"/>
    <s v="monovalent"/>
    <s v="BQ.1.1"/>
    <s v="BQ.1.1"/>
    <s v="other non BA Omicron"/>
    <n v="16"/>
    <s v="&lt;2mo"/>
    <x v="43"/>
    <n v="17"/>
    <n v="12.5"/>
    <m/>
    <m/>
    <s v="Figure B"/>
    <x v="1"/>
    <m/>
  </r>
  <r>
    <n v="1"/>
    <n v="511"/>
    <x v="27"/>
    <n v="1"/>
    <n v="3"/>
    <n v="3"/>
    <x v="0"/>
    <n v="0"/>
    <s v="Pfizer"/>
    <x v="1"/>
    <s v="Ancestral"/>
    <s v="monovalent"/>
    <s v="BQ.1.1"/>
    <s v="BQ.1.1"/>
    <s v="other non BA Omicron"/>
    <n v="11"/>
    <s v="&lt;2mo"/>
    <x v="43"/>
    <n v="29"/>
    <n v="12.5"/>
    <m/>
    <m/>
    <s v="Figure B"/>
    <x v="1"/>
    <m/>
  </r>
  <r>
    <n v="1"/>
    <n v="512"/>
    <x v="27"/>
    <n v="1"/>
    <n v="3"/>
    <n v="3"/>
    <x v="0"/>
    <n v="0"/>
    <s v="Pfizer"/>
    <x v="6"/>
    <s v="BA.5"/>
    <s v="bivalent_ancestral"/>
    <s v="BQ.1.1"/>
    <s v="BQ.1.1"/>
    <s v="other non BA Omicron"/>
    <n v="21"/>
    <s v="&lt;2mo"/>
    <x v="43"/>
    <n v="32"/>
    <n v="12.5"/>
    <m/>
    <m/>
    <s v="Figure B"/>
    <x v="1"/>
    <m/>
  </r>
  <r>
    <n v="9"/>
    <n v="513"/>
    <x v="28"/>
    <n v="1"/>
    <n v="2"/>
    <n v="2"/>
    <x v="0"/>
    <n v="0"/>
    <s v="mRNA"/>
    <x v="1"/>
    <s v="Ancestral"/>
    <s v="monovalent"/>
    <s v="BA.5"/>
    <s v="BA.5"/>
    <s v="BA.5"/>
    <n v="62"/>
    <n v="17"/>
    <x v="43"/>
    <n v="68"/>
    <n v="12"/>
    <m/>
    <m/>
    <s v="Table 2"/>
    <x v="1"/>
    <m/>
  </r>
  <r>
    <n v="9"/>
    <n v="514"/>
    <x v="28"/>
    <n v="1"/>
    <n v="3"/>
    <n v="3"/>
    <x v="0"/>
    <n v="0"/>
    <s v="mRNA"/>
    <x v="1"/>
    <s v="Ancestral"/>
    <s v="monovalent"/>
    <s v="BA.5"/>
    <s v="BA.5"/>
    <s v="BA.5"/>
    <n v="58"/>
    <n v="17"/>
    <x v="43"/>
    <n v="195"/>
    <n v="12"/>
    <m/>
    <m/>
    <s v="Table 2"/>
    <x v="1"/>
    <m/>
  </r>
  <r>
    <n v="9"/>
    <n v="515"/>
    <x v="28"/>
    <n v="1"/>
    <n v="4"/>
    <n v="4"/>
    <x v="0"/>
    <n v="0"/>
    <s v="mRNA"/>
    <x v="6"/>
    <s v="BA.5"/>
    <s v="bivalent_ancestral"/>
    <s v="BA.5"/>
    <s v="BA.5"/>
    <s v="BA.5"/>
    <n v="37"/>
    <n v="17"/>
    <x v="43"/>
    <n v="1136"/>
    <n v="12"/>
    <m/>
    <m/>
    <s v="Table 2"/>
    <x v="1"/>
    <m/>
  </r>
  <r>
    <n v="9"/>
    <n v="516"/>
    <x v="28"/>
    <n v="1"/>
    <n v="2"/>
    <n v="2"/>
    <x v="1"/>
    <n v="1"/>
    <s v="mRNA"/>
    <x v="1"/>
    <s v="Ancestral"/>
    <s v="monovalent"/>
    <s v="BA.5"/>
    <s v="BA.5"/>
    <s v="BA.5"/>
    <n v="59"/>
    <n v="17"/>
    <x v="43"/>
    <n v="299"/>
    <n v="12"/>
    <m/>
    <m/>
    <s v="Table 2"/>
    <x v="1"/>
    <m/>
  </r>
  <r>
    <n v="9"/>
    <n v="517"/>
    <x v="28"/>
    <n v="1"/>
    <n v="3"/>
    <n v="3"/>
    <x v="1"/>
    <n v="1"/>
    <s v="mRNA"/>
    <x v="1"/>
    <s v="Ancestral"/>
    <s v="monovalent"/>
    <s v="BA.5"/>
    <s v="BA.5"/>
    <s v="BA.5"/>
    <n v="79"/>
    <n v="17"/>
    <x v="43"/>
    <n v="1181"/>
    <n v="12"/>
    <m/>
    <m/>
    <s v="Table 2"/>
    <x v="1"/>
    <m/>
  </r>
  <r>
    <n v="9"/>
    <n v="518"/>
    <x v="28"/>
    <n v="1"/>
    <n v="4"/>
    <n v="4"/>
    <x v="1"/>
    <n v="1"/>
    <s v="mRNA"/>
    <x v="6"/>
    <s v="BA.5"/>
    <s v="bivalent_ancestral"/>
    <s v="BA.5"/>
    <s v="BA.5"/>
    <s v="BA.5"/>
    <n v="85"/>
    <n v="17"/>
    <x v="43"/>
    <n v="2075"/>
    <n v="12"/>
    <m/>
    <m/>
    <s v="Table 2"/>
    <x v="1"/>
    <m/>
  </r>
  <r>
    <n v="9"/>
    <n v="519"/>
    <x v="28"/>
    <n v="1"/>
    <n v="2"/>
    <n v="2"/>
    <x v="0"/>
    <n v="0"/>
    <s v="mRNA"/>
    <x v="1"/>
    <s v="Ancestral"/>
    <s v="monovalent"/>
    <s v="Ancestral"/>
    <s v="Ancestral"/>
    <s v="Ancestral"/>
    <n v="107"/>
    <n v="17"/>
    <x v="43"/>
    <n v="425"/>
    <n v="12"/>
    <m/>
    <m/>
    <s v="Table 2"/>
    <x v="1"/>
    <m/>
  </r>
  <r>
    <n v="9"/>
    <n v="520"/>
    <x v="28"/>
    <n v="1"/>
    <n v="3"/>
    <n v="3"/>
    <x v="0"/>
    <n v="0"/>
    <s v="mRNA"/>
    <x v="1"/>
    <s v="Ancestral"/>
    <s v="monovalent"/>
    <s v="Ancestral"/>
    <s v="Ancestral"/>
    <s v="Ancestral"/>
    <n v="58"/>
    <n v="17"/>
    <x v="43"/>
    <n v="840"/>
    <n v="12"/>
    <m/>
    <m/>
    <s v="Table 2"/>
    <x v="1"/>
    <m/>
  </r>
  <r>
    <n v="9"/>
    <n v="521"/>
    <x v="28"/>
    <n v="1"/>
    <n v="4"/>
    <n v="4"/>
    <x v="0"/>
    <n v="0"/>
    <s v="mRNA"/>
    <x v="6"/>
    <s v="BA.5"/>
    <s v="bivalent_ancestral"/>
    <s v="Ancestral"/>
    <s v="Ancestral"/>
    <s v="Ancestral"/>
    <n v="37"/>
    <n v="17"/>
    <x v="43"/>
    <n v="2068"/>
    <n v="12"/>
    <m/>
    <m/>
    <s v="Table 2"/>
    <x v="1"/>
    <m/>
  </r>
  <r>
    <n v="9"/>
    <n v="522"/>
    <x v="28"/>
    <n v="1"/>
    <n v="2"/>
    <n v="2"/>
    <x v="1"/>
    <n v="1"/>
    <s v="mRNA"/>
    <x v="1"/>
    <s v="Ancestral"/>
    <s v="monovalent"/>
    <s v="Ancestral"/>
    <s v="Ancestral"/>
    <s v="Ancestral"/>
    <n v="87"/>
    <n v="17"/>
    <x v="43"/>
    <n v="1073"/>
    <n v="12"/>
    <m/>
    <m/>
    <s v="Table 2"/>
    <x v="1"/>
    <m/>
  </r>
  <r>
    <n v="9"/>
    <n v="523"/>
    <x v="28"/>
    <n v="1"/>
    <n v="3"/>
    <n v="3"/>
    <x v="1"/>
    <n v="1"/>
    <s v="mRNA"/>
    <x v="1"/>
    <s v="Ancestral"/>
    <s v="monovalent"/>
    <s v="Ancestral"/>
    <s v="Ancestral"/>
    <s v="Ancestral"/>
    <n v="79"/>
    <n v="17"/>
    <x v="43"/>
    <n v="1487"/>
    <n v="12"/>
    <m/>
    <m/>
    <s v="Table 2"/>
    <x v="1"/>
    <m/>
  </r>
  <r>
    <n v="9"/>
    <n v="524"/>
    <x v="28"/>
    <n v="1"/>
    <n v="4"/>
    <n v="4"/>
    <x v="1"/>
    <n v="1"/>
    <s v="mRNA"/>
    <x v="6"/>
    <s v="BA.5"/>
    <s v="bivalent_ancestral"/>
    <s v="Ancestral"/>
    <s v="Ancestral"/>
    <s v="Ancestral"/>
    <n v="85"/>
    <n v="17"/>
    <x v="43"/>
    <n v="2701"/>
    <n v="12"/>
    <m/>
    <m/>
    <s v="Table 2"/>
    <x v="1"/>
    <m/>
  </r>
  <r>
    <n v="1"/>
    <n v="525"/>
    <x v="29"/>
    <n v="1"/>
    <n v="3"/>
    <n v="3"/>
    <x v="0"/>
    <n v="0"/>
    <s v="recombinant fusion protein"/>
    <x v="6"/>
    <s v="BA.5"/>
    <s v="bivalent_ancestral"/>
    <s v="Ancestral"/>
    <s v="Ancestral"/>
    <s v="Ancestral"/>
    <n v="24"/>
    <n v="14"/>
    <x v="302"/>
    <n v="1327"/>
    <n v="10"/>
    <m/>
    <m/>
    <s v="Figure 2"/>
    <x v="1"/>
    <m/>
  </r>
  <r>
    <n v="9"/>
    <n v="526"/>
    <x v="29"/>
    <n v="1"/>
    <n v="3"/>
    <n v="3"/>
    <x v="0"/>
    <n v="0"/>
    <s v="recombinant fusion protein"/>
    <x v="13"/>
    <s v="early VOC"/>
    <s v="bivalent_variant"/>
    <s v="Ancestral"/>
    <s v="Ancestral"/>
    <s v="Ancestral"/>
    <n v="11"/>
    <n v="14"/>
    <x v="303"/>
    <n v="5609"/>
    <n v="10"/>
    <m/>
    <m/>
    <s v="Figure 2"/>
    <x v="1"/>
    <m/>
  </r>
  <r>
    <n v="9"/>
    <n v="527"/>
    <x v="29"/>
    <n v="1"/>
    <n v="3"/>
    <n v="3"/>
    <x v="0"/>
    <n v="0"/>
    <s v="recombinant fusion protein"/>
    <x v="14"/>
    <s v="Ancestral"/>
    <s v="monovalent"/>
    <s v="Ancestral"/>
    <s v="Ancestral"/>
    <s v="Ancestral"/>
    <n v="12"/>
    <n v="14"/>
    <x v="7"/>
    <n v="645"/>
    <n v="10"/>
    <m/>
    <m/>
    <s v="Figure 2"/>
    <x v="1"/>
    <m/>
  </r>
  <r>
    <n v="9"/>
    <n v="528"/>
    <x v="29"/>
    <n v="1"/>
    <n v="3"/>
    <n v="3"/>
    <x v="0"/>
    <n v="0"/>
    <s v="inactivated"/>
    <x v="15"/>
    <s v="Ancestral"/>
    <s v="monovalent"/>
    <s v="Ancestral"/>
    <s v="Ancestral"/>
    <s v="Ancestral"/>
    <n v="9"/>
    <n v="14"/>
    <x v="86"/>
    <n v="501"/>
    <n v="10"/>
    <m/>
    <m/>
    <s v="Figure 2"/>
    <x v="1"/>
    <m/>
  </r>
  <r>
    <n v="1"/>
    <n v="529"/>
    <x v="29"/>
    <n v="1"/>
    <n v="3"/>
    <n v="3"/>
    <x v="0"/>
    <n v="0"/>
    <s v="recombinant fusion protein"/>
    <x v="6"/>
    <s v="BA.5"/>
    <s v="bivalent_ancestral"/>
    <s v="BA.5"/>
    <s v="BA.5"/>
    <s v="BA.5"/>
    <n v="24"/>
    <n v="14"/>
    <x v="304"/>
    <n v="500"/>
    <n v="10"/>
    <m/>
    <m/>
    <s v="Figure 2"/>
    <x v="1"/>
    <m/>
  </r>
  <r>
    <n v="9"/>
    <n v="530"/>
    <x v="29"/>
    <n v="1"/>
    <n v="3"/>
    <n v="3"/>
    <x v="0"/>
    <n v="0"/>
    <s v="recombinant fusion protein"/>
    <x v="13"/>
    <s v="early VOC"/>
    <s v="bivalent_variant"/>
    <s v="BA.5"/>
    <s v="BA.5"/>
    <s v="BA.5"/>
    <n v="11"/>
    <n v="14"/>
    <x v="305"/>
    <n v="192"/>
    <n v="10"/>
    <m/>
    <m/>
    <s v="Figure 2"/>
    <x v="1"/>
    <m/>
  </r>
  <r>
    <n v="9"/>
    <n v="531"/>
    <x v="29"/>
    <n v="1"/>
    <n v="3"/>
    <n v="3"/>
    <x v="0"/>
    <n v="0"/>
    <s v="recombinant fusion protein"/>
    <x v="14"/>
    <s v="Ancestral"/>
    <s v="monovalent"/>
    <s v="BA.5"/>
    <s v="BA.5"/>
    <s v="BA.5"/>
    <n v="12"/>
    <n v="14"/>
    <x v="306"/>
    <n v="136"/>
    <n v="10"/>
    <m/>
    <m/>
    <s v="Figure 2"/>
    <x v="1"/>
    <m/>
  </r>
  <r>
    <n v="9"/>
    <n v="532"/>
    <x v="29"/>
    <n v="1"/>
    <n v="3"/>
    <n v="3"/>
    <x v="0"/>
    <n v="0"/>
    <s v="inactivated"/>
    <x v="15"/>
    <s v="Ancestral"/>
    <s v="monovalent"/>
    <s v="BA.5"/>
    <s v="BA.5"/>
    <s v="BA.5"/>
    <n v="9"/>
    <n v="14"/>
    <x v="305"/>
    <n v="16"/>
    <n v="10"/>
    <m/>
    <m/>
    <s v="Figure 2"/>
    <x v="1"/>
    <m/>
  </r>
  <r>
    <n v="1"/>
    <n v="533"/>
    <x v="29"/>
    <n v="1"/>
    <n v="3"/>
    <n v="3"/>
    <x v="0"/>
    <n v="0"/>
    <s v="recombinant fusion protein"/>
    <x v="6"/>
    <s v="BA.5"/>
    <s v="bivalent_ancestral"/>
    <s v="BA.1"/>
    <s v="BA.1"/>
    <s v="BA.1"/>
    <n v="24"/>
    <n v="14"/>
    <x v="43"/>
    <n v="622"/>
    <n v="10"/>
    <m/>
    <m/>
    <s v="Figure 3"/>
    <x v="1"/>
    <m/>
  </r>
  <r>
    <n v="9"/>
    <n v="534"/>
    <x v="29"/>
    <n v="1"/>
    <n v="3"/>
    <n v="3"/>
    <x v="0"/>
    <n v="0"/>
    <s v="recombinant fusion protein"/>
    <x v="13"/>
    <s v="early VOC"/>
    <s v="bivalent_variant"/>
    <s v="BA.1"/>
    <s v="BA.1"/>
    <s v="BA.1"/>
    <n v="11"/>
    <n v="14"/>
    <x v="43"/>
    <n v="489"/>
    <n v="10"/>
    <m/>
    <m/>
    <s v="Figure 3"/>
    <x v="1"/>
    <m/>
  </r>
  <r>
    <n v="9"/>
    <n v="535"/>
    <x v="29"/>
    <n v="1"/>
    <n v="3"/>
    <n v="3"/>
    <x v="0"/>
    <n v="0"/>
    <s v="recombinant fusion protein"/>
    <x v="14"/>
    <s v="Ancestral"/>
    <s v="monovalent"/>
    <s v="BA.1"/>
    <s v="BA.1"/>
    <s v="BA.1"/>
    <n v="12"/>
    <n v="14"/>
    <x v="43"/>
    <n v="220"/>
    <n v="10"/>
    <m/>
    <m/>
    <s v="Figure 3"/>
    <x v="1"/>
    <m/>
  </r>
  <r>
    <n v="9"/>
    <n v="536"/>
    <x v="29"/>
    <n v="1"/>
    <n v="3"/>
    <n v="3"/>
    <x v="0"/>
    <n v="0"/>
    <s v="inactivated"/>
    <x v="15"/>
    <s v="Ancestral"/>
    <s v="monovalent"/>
    <s v="BA.1"/>
    <s v="BA.1"/>
    <s v="BA.1"/>
    <n v="9"/>
    <n v="14"/>
    <x v="43"/>
    <n v="38"/>
    <n v="10"/>
    <m/>
    <m/>
    <s v="Figure 3"/>
    <x v="1"/>
    <m/>
  </r>
  <r>
    <n v="1"/>
    <n v="541"/>
    <x v="30"/>
    <n v="1"/>
    <n v="2"/>
    <n v="2"/>
    <x v="0"/>
    <n v="0"/>
    <s v="mRNA"/>
    <x v="1"/>
    <s v="Ancestral"/>
    <s v="monovalent"/>
    <s v="Ancestral"/>
    <s v="Ancestral"/>
    <s v="Ancestral"/>
    <n v="16"/>
    <n v="28"/>
    <x v="43"/>
    <n v="3451"/>
    <n v="10"/>
    <m/>
    <m/>
    <s v="Figure 3"/>
    <x v="1"/>
    <m/>
  </r>
  <r>
    <n v="1"/>
    <n v="542"/>
    <x v="30"/>
    <n v="1"/>
    <n v="3"/>
    <n v="3"/>
    <x v="0"/>
    <n v="0"/>
    <s v="mRNA"/>
    <x v="6"/>
    <s v="BA.5"/>
    <s v="bivalent_ancestral"/>
    <s v="Ancestral"/>
    <s v="Ancestral"/>
    <s v="Ancestral"/>
    <n v="11"/>
    <n v="31.5"/>
    <x v="43"/>
    <n v="4867"/>
    <n v="30"/>
    <m/>
    <m/>
    <s v="Figure 3"/>
    <x v="1"/>
    <m/>
  </r>
  <r>
    <n v="1"/>
    <n v="543"/>
    <x v="30"/>
    <n v="1"/>
    <n v="2"/>
    <n v="2"/>
    <x v="0"/>
    <n v="0"/>
    <s v="mRNA"/>
    <x v="1"/>
    <s v="Ancestral"/>
    <s v="monovalent"/>
    <s v="BA.1"/>
    <s v="BA.1"/>
    <s v="BA.1"/>
    <n v="16"/>
    <n v="28"/>
    <x v="43"/>
    <n v="647"/>
    <n v="10"/>
    <m/>
    <m/>
    <s v="Figure 3"/>
    <x v="1"/>
    <m/>
  </r>
  <r>
    <n v="1"/>
    <n v="544"/>
    <x v="30"/>
    <n v="1"/>
    <n v="3"/>
    <n v="3"/>
    <x v="0"/>
    <n v="0"/>
    <s v="mRNA"/>
    <x v="6"/>
    <s v="BA.5"/>
    <s v="bivalent_ancestral"/>
    <s v="BA.1"/>
    <s v="BA.1"/>
    <s v="BA.1"/>
    <n v="11"/>
    <n v="31.5"/>
    <x v="43"/>
    <n v="1904"/>
    <n v="30"/>
    <m/>
    <m/>
    <s v="Figure 3"/>
    <x v="1"/>
    <m/>
  </r>
  <r>
    <n v="1"/>
    <n v="545"/>
    <x v="30"/>
    <n v="1"/>
    <n v="2"/>
    <n v="2"/>
    <x v="0"/>
    <n v="0"/>
    <s v="mRNA"/>
    <x v="1"/>
    <s v="Ancestral"/>
    <s v="monovalent"/>
    <s v="BA.5"/>
    <s v="BA.5"/>
    <s v="BA.5"/>
    <n v="16"/>
    <n v="28"/>
    <x v="43"/>
    <n v="174"/>
    <n v="10"/>
    <m/>
    <m/>
    <s v="Figure 3"/>
    <x v="1"/>
    <m/>
  </r>
  <r>
    <n v="1"/>
    <n v="546"/>
    <x v="30"/>
    <n v="1"/>
    <n v="3"/>
    <n v="3"/>
    <x v="0"/>
    <n v="0"/>
    <s v="mRNA"/>
    <x v="6"/>
    <s v="BA.5"/>
    <s v="bivalent_ancestral"/>
    <s v="BA.5"/>
    <s v="BA.5"/>
    <s v="BA.5"/>
    <n v="11"/>
    <n v="31.5"/>
    <x v="43"/>
    <n v="1247"/>
    <n v="30"/>
    <m/>
    <m/>
    <s v="Figure 3"/>
    <x v="1"/>
    <m/>
  </r>
  <r>
    <n v="1"/>
    <n v="547"/>
    <x v="30"/>
    <n v="1"/>
    <n v="2"/>
    <n v="2"/>
    <x v="0"/>
    <n v="0"/>
    <s v="mRNA"/>
    <x v="1"/>
    <s v="Ancestral"/>
    <s v="monovalent"/>
    <s v="XBB"/>
    <s v="XBB"/>
    <s v="XBB"/>
    <n v="16"/>
    <n v="28"/>
    <x v="43"/>
    <n v="10"/>
    <n v="10"/>
    <m/>
    <m/>
    <s v="Figure 3"/>
    <x v="1"/>
    <m/>
  </r>
  <r>
    <n v="1"/>
    <n v="548"/>
    <x v="30"/>
    <n v="1"/>
    <n v="3"/>
    <n v="3"/>
    <x v="0"/>
    <n v="0"/>
    <s v="mRNA"/>
    <x v="6"/>
    <s v="BA.5"/>
    <s v="bivalent_ancestral"/>
    <s v="XBB"/>
    <s v="XBB"/>
    <s v="XBB"/>
    <n v="11"/>
    <n v="31.5"/>
    <x v="43"/>
    <n v="71"/>
    <n v="30"/>
    <m/>
    <m/>
    <s v="Figure 3"/>
    <x v="1"/>
    <m/>
  </r>
  <r>
    <n v="1"/>
    <n v="549"/>
    <x v="30"/>
    <n v="1"/>
    <n v="2"/>
    <n v="2"/>
    <x v="0"/>
    <n v="0"/>
    <s v="mRNA"/>
    <x v="1"/>
    <s v="Ancestral"/>
    <s v="monovalent"/>
    <s v="XBB.1"/>
    <s v="XBB.1"/>
    <s v="XBB"/>
    <n v="16"/>
    <n v="28"/>
    <x v="43"/>
    <n v="9"/>
    <n v="10"/>
    <m/>
    <m/>
    <s v="Figure 3"/>
    <x v="1"/>
    <m/>
  </r>
  <r>
    <n v="1"/>
    <n v="550"/>
    <x v="30"/>
    <n v="1"/>
    <n v="3"/>
    <n v="3"/>
    <x v="0"/>
    <n v="0"/>
    <s v="mRNA"/>
    <x v="6"/>
    <s v="BA.5"/>
    <s v="bivalent_ancestral"/>
    <s v="XBB.1"/>
    <s v="XBB.1"/>
    <s v="XBB"/>
    <n v="11"/>
    <n v="31.5"/>
    <x v="43"/>
    <n v="39"/>
    <n v="30"/>
    <m/>
    <m/>
    <s v="Figure 3"/>
    <x v="1"/>
    <m/>
  </r>
  <r>
    <n v="9"/>
    <n v="551"/>
    <x v="31"/>
    <n v="1"/>
    <n v="2"/>
    <n v="2"/>
    <x v="0"/>
    <n v="0"/>
    <s v="mRNA"/>
    <x v="1"/>
    <s v="Ancestral"/>
    <s v="monovalent"/>
    <s v="D614G"/>
    <s v="Ancestral"/>
    <s v="Ancestral"/>
    <n v="14"/>
    <n v="39"/>
    <x v="43"/>
    <n v="7687"/>
    <n v="100"/>
    <m/>
    <m/>
    <s v="Figure 2"/>
    <x v="1"/>
    <m/>
  </r>
  <r>
    <n v="9"/>
    <n v="552"/>
    <x v="31"/>
    <n v="1"/>
    <n v="2"/>
    <n v="2"/>
    <x v="0"/>
    <n v="0"/>
    <s v="mRNA"/>
    <x v="1"/>
    <s v="Ancestral"/>
    <s v="monovalent"/>
    <s v="BA.5"/>
    <s v="BA.5"/>
    <s v="BA.5"/>
    <n v="14"/>
    <n v="39"/>
    <x v="43"/>
    <n v="628"/>
    <n v="100"/>
    <m/>
    <m/>
    <s v="Figure 2"/>
    <x v="1"/>
    <m/>
  </r>
  <r>
    <n v="9"/>
    <n v="553"/>
    <x v="31"/>
    <n v="1"/>
    <n v="2"/>
    <n v="2"/>
    <x v="0"/>
    <n v="0"/>
    <s v="mRNA"/>
    <x v="1"/>
    <s v="Ancestral"/>
    <s v="monovalent"/>
    <s v="BQ.1.1"/>
    <s v="BQ.1.1"/>
    <s v="other non BA Omicron"/>
    <n v="14"/>
    <n v="39"/>
    <x v="43"/>
    <n v="139"/>
    <n v="100"/>
    <m/>
    <m/>
    <s v="Figure 2"/>
    <x v="1"/>
    <m/>
  </r>
  <r>
    <n v="9"/>
    <n v="554"/>
    <x v="31"/>
    <n v="1"/>
    <n v="2"/>
    <n v="2"/>
    <x v="0"/>
    <n v="0"/>
    <s v="mRNA"/>
    <x v="1"/>
    <s v="Ancestral"/>
    <s v="monovalent"/>
    <s v="XBB"/>
    <s v="XBB"/>
    <s v="XBB"/>
    <n v="14"/>
    <n v="39"/>
    <x v="43"/>
    <n v="111"/>
    <n v="100"/>
    <m/>
    <m/>
    <s v="Figure 2"/>
    <x v="1"/>
    <m/>
  </r>
  <r>
    <n v="9"/>
    <n v="555"/>
    <x v="31"/>
    <n v="1"/>
    <n v="2"/>
    <n v="2"/>
    <x v="0"/>
    <n v="0"/>
    <s v="mRNA"/>
    <x v="1"/>
    <s v="Ancestral"/>
    <s v="monovalent"/>
    <s v="XBB.1"/>
    <s v="XBB.1"/>
    <s v="XBB"/>
    <n v="14"/>
    <n v="39"/>
    <x v="43"/>
    <n v="108"/>
    <n v="100"/>
    <m/>
    <m/>
    <s v="Figure 2"/>
    <x v="1"/>
    <m/>
  </r>
  <r>
    <n v="9"/>
    <n v="556"/>
    <x v="31"/>
    <n v="1"/>
    <n v="3"/>
    <n v="3"/>
    <x v="0"/>
    <n v="0"/>
    <s v="mRNA"/>
    <x v="1"/>
    <s v="Ancestral"/>
    <s v="monovalent"/>
    <s v="D614G"/>
    <s v="Ancestral"/>
    <s v="Ancestral"/>
    <n v="19"/>
    <n v="24"/>
    <x v="43"/>
    <n v="21182"/>
    <n v="100"/>
    <m/>
    <m/>
    <s v="Figure 2"/>
    <x v="1"/>
    <m/>
  </r>
  <r>
    <n v="9"/>
    <n v="557"/>
    <x v="31"/>
    <n v="1"/>
    <n v="3"/>
    <n v="3"/>
    <x v="0"/>
    <n v="0"/>
    <s v="mRNA"/>
    <x v="1"/>
    <s v="Ancestral"/>
    <s v="monovalent"/>
    <s v="BA.5"/>
    <s v="BA.5"/>
    <s v="BA.5"/>
    <n v="19"/>
    <n v="24"/>
    <x v="43"/>
    <n v="1540"/>
    <n v="100"/>
    <m/>
    <m/>
    <s v="Figure 2"/>
    <x v="1"/>
    <m/>
  </r>
  <r>
    <n v="9"/>
    <n v="558"/>
    <x v="31"/>
    <n v="1"/>
    <n v="3"/>
    <n v="3"/>
    <x v="0"/>
    <n v="0"/>
    <s v="mRNA"/>
    <x v="1"/>
    <s v="Ancestral"/>
    <s v="monovalent"/>
    <s v="BQ.1.1"/>
    <s v="BQ.1.1"/>
    <s v="other non BA Omicron"/>
    <n v="19"/>
    <n v="24"/>
    <x v="43"/>
    <n v="261"/>
    <n v="100"/>
    <m/>
    <m/>
    <s v="Figure 2"/>
    <x v="1"/>
    <m/>
  </r>
  <r>
    <n v="9"/>
    <n v="559"/>
    <x v="31"/>
    <n v="1"/>
    <n v="3"/>
    <n v="3"/>
    <x v="0"/>
    <n v="0"/>
    <s v="mRNA"/>
    <x v="1"/>
    <s v="Ancestral"/>
    <s v="monovalent"/>
    <s v="XBB"/>
    <s v="XBB"/>
    <s v="XBB"/>
    <n v="19"/>
    <n v="24"/>
    <x v="43"/>
    <n v="147"/>
    <n v="100"/>
    <m/>
    <m/>
    <s v="Figure 2"/>
    <x v="1"/>
    <m/>
  </r>
  <r>
    <n v="9"/>
    <n v="560"/>
    <x v="31"/>
    <n v="1"/>
    <n v="3"/>
    <n v="3"/>
    <x v="0"/>
    <n v="0"/>
    <s v="mRNA"/>
    <x v="1"/>
    <s v="Ancestral"/>
    <s v="monovalent"/>
    <s v="XBB.1"/>
    <s v="XBB.1"/>
    <s v="XBB"/>
    <n v="19"/>
    <n v="24"/>
    <x v="43"/>
    <n v="137"/>
    <n v="100"/>
    <m/>
    <m/>
    <s v="Figure 2"/>
    <x v="1"/>
    <m/>
  </r>
  <r>
    <n v="9"/>
    <n v="561"/>
    <x v="31"/>
    <n v="1"/>
    <n v="3"/>
    <n v="3"/>
    <x v="0"/>
    <n v="0"/>
    <s v="mRNA"/>
    <x v="6"/>
    <s v="BA.5"/>
    <s v="bivalent_ancestral"/>
    <s v="D614G"/>
    <s v="Ancestral"/>
    <s v="Ancestral"/>
    <n v="21"/>
    <n v="26"/>
    <x v="43"/>
    <n v="13736"/>
    <n v="100"/>
    <m/>
    <m/>
    <s v="Figure 2"/>
    <x v="1"/>
    <m/>
  </r>
  <r>
    <n v="9"/>
    <n v="562"/>
    <x v="31"/>
    <n v="1"/>
    <n v="3"/>
    <n v="3"/>
    <x v="0"/>
    <n v="0"/>
    <s v="mRNA"/>
    <x v="6"/>
    <s v="BA.5"/>
    <s v="bivalent_ancestral"/>
    <s v="BA.5"/>
    <s v="BA.5"/>
    <s v="BA.5"/>
    <n v="21"/>
    <n v="26"/>
    <x v="43"/>
    <n v="1688"/>
    <n v="100"/>
    <m/>
    <m/>
    <s v="Figure 2"/>
    <x v="1"/>
    <m/>
  </r>
  <r>
    <n v="9"/>
    <n v="563"/>
    <x v="31"/>
    <n v="1"/>
    <n v="3"/>
    <n v="3"/>
    <x v="0"/>
    <n v="0"/>
    <s v="mRNA"/>
    <x v="6"/>
    <s v="BA.5"/>
    <s v="bivalent_ancestral"/>
    <s v="BQ.1.1"/>
    <s v="BQ.1.1"/>
    <s v="other non BA Omicron"/>
    <n v="21"/>
    <n v="26"/>
    <x v="43"/>
    <n v="337"/>
    <n v="100"/>
    <m/>
    <m/>
    <s v="Figure 2"/>
    <x v="1"/>
    <m/>
  </r>
  <r>
    <n v="9"/>
    <n v="564"/>
    <x v="31"/>
    <n v="1"/>
    <n v="3"/>
    <n v="3"/>
    <x v="0"/>
    <n v="0"/>
    <s v="mRNA"/>
    <x v="6"/>
    <s v="BA.5"/>
    <s v="bivalent_ancestral"/>
    <s v="XBB"/>
    <s v="XBB"/>
    <s v="XBB"/>
    <n v="21"/>
    <n v="26"/>
    <x v="43"/>
    <n v="209"/>
    <n v="100"/>
    <m/>
    <m/>
    <s v="Figure 2"/>
    <x v="1"/>
    <m/>
  </r>
  <r>
    <n v="9"/>
    <n v="565"/>
    <x v="31"/>
    <n v="1"/>
    <n v="3"/>
    <n v="3"/>
    <x v="0"/>
    <n v="0"/>
    <s v="mRNA"/>
    <x v="6"/>
    <s v="BA.5"/>
    <s v="bivalent_ancestral"/>
    <s v="XBB.1"/>
    <s v="XBB.1"/>
    <s v="XBB"/>
    <n v="21"/>
    <n v="26"/>
    <x v="43"/>
    <n v="162"/>
    <n v="100"/>
    <m/>
    <m/>
    <s v="Figure 2"/>
    <x v="1"/>
    <m/>
  </r>
  <r>
    <n v="1"/>
    <n v="3001"/>
    <x v="15"/>
    <n v="1"/>
    <n v="3"/>
    <n v="3"/>
    <x v="0"/>
    <n v="0"/>
    <s v="Moderna Prototype"/>
    <x v="1"/>
    <s v="Ancestral"/>
    <s v="monovalent"/>
    <s v="D614G"/>
    <s v="Ancestral"/>
    <s v="Ancestral"/>
    <n v="73"/>
    <n v="29"/>
    <x v="307"/>
    <n v="12600"/>
    <n v="40"/>
    <m/>
    <m/>
    <s v="Table S6"/>
    <x v="1"/>
    <m/>
  </r>
  <r>
    <n v="1"/>
    <n v="3002"/>
    <x v="15"/>
    <n v="1"/>
    <n v="3"/>
    <n v="3"/>
    <x v="0"/>
    <n v="0"/>
    <s v="Moderna Prototype"/>
    <x v="1"/>
    <s v="Ancestral"/>
    <s v="monovalent"/>
    <s v="BA.1"/>
    <s v="BA.1"/>
    <s v="BA.1"/>
    <n v="73"/>
    <n v="29"/>
    <x v="308"/>
    <n v="1343"/>
    <n v="40"/>
    <m/>
    <m/>
    <s v="Table S6"/>
    <x v="1"/>
    <m/>
  </r>
  <r>
    <n v="1"/>
    <n v="3003"/>
    <x v="15"/>
    <n v="1"/>
    <n v="3"/>
    <n v="3"/>
    <x v="0"/>
    <n v="0"/>
    <s v="Moderna Prototype"/>
    <x v="1"/>
    <s v="Ancestral"/>
    <s v="monovalent"/>
    <s v="BA.4/5"/>
    <s v="BA.5"/>
    <s v="BA.5"/>
    <n v="73"/>
    <n v="29"/>
    <x v="309"/>
    <n v="722"/>
    <n v="40"/>
    <m/>
    <m/>
    <s v="Table S6"/>
    <x v="1"/>
    <m/>
  </r>
  <r>
    <n v="1"/>
    <n v="3004"/>
    <x v="15"/>
    <n v="1"/>
    <n v="3"/>
    <n v="3"/>
    <x v="0"/>
    <n v="0"/>
    <s v="Moderna Prototype"/>
    <x v="1"/>
    <s v="Ancestral"/>
    <s v="monovalent"/>
    <s v="Beta"/>
    <s v="Beta"/>
    <s v="early VOC"/>
    <n v="73"/>
    <n v="29"/>
    <x v="310"/>
    <n v="3535"/>
    <n v="40"/>
    <m/>
    <m/>
    <s v="Table S6"/>
    <x v="1"/>
    <m/>
  </r>
  <r>
    <n v="1"/>
    <n v="3005"/>
    <x v="15"/>
    <n v="1"/>
    <n v="3"/>
    <n v="3"/>
    <x v="0"/>
    <n v="0"/>
    <s v="Moderna Prototype"/>
    <x v="1"/>
    <s v="Ancestral"/>
    <s v="monovalent"/>
    <s v="Delta"/>
    <s v="Delta"/>
    <s v="early VOC"/>
    <n v="73"/>
    <n v="29"/>
    <x v="311"/>
    <n v="6181"/>
    <n v="40"/>
    <m/>
    <m/>
    <s v="Table S6"/>
    <x v="1"/>
    <m/>
  </r>
  <r>
    <n v="1"/>
    <n v="3006"/>
    <x v="15"/>
    <n v="1"/>
    <n v="3"/>
    <n v="3"/>
    <x v="0"/>
    <n v="0"/>
    <s v="Moderna Beta+BA.1 bivalent"/>
    <x v="9"/>
    <s v="Early VOC_BA.1"/>
    <s v="bivalent_early VOC_BA.1"/>
    <s v="D614G"/>
    <s v="Ancestral"/>
    <s v="Ancestral"/>
    <n v="154"/>
    <n v="29"/>
    <x v="312"/>
    <n v="12277"/>
    <n v="40"/>
    <m/>
    <m/>
    <s v="Table S6"/>
    <x v="1"/>
    <m/>
  </r>
  <r>
    <n v="1"/>
    <n v="3007"/>
    <x v="15"/>
    <n v="1"/>
    <n v="3"/>
    <n v="3"/>
    <x v="0"/>
    <n v="0"/>
    <s v="Moderna Beta+BA.1 bivalent"/>
    <x v="9"/>
    <s v="Early VOC_BA.1"/>
    <s v="bivalent_early VOC_BA.1"/>
    <s v="BA.1"/>
    <s v="BA.1"/>
    <s v="BA.1"/>
    <n v="154"/>
    <n v="29"/>
    <x v="313"/>
    <n v="2827"/>
    <n v="40"/>
    <m/>
    <m/>
    <s v="Table S6"/>
    <x v="1"/>
    <m/>
  </r>
  <r>
    <n v="1"/>
    <n v="3008"/>
    <x v="15"/>
    <n v="1"/>
    <n v="3"/>
    <n v="3"/>
    <x v="0"/>
    <n v="0"/>
    <s v="Moderna Beta+BA.1 bivalent"/>
    <x v="9"/>
    <s v="Early VOC_BA.1"/>
    <s v="bivalent_early VOC_BA.1"/>
    <s v="BA.4/5"/>
    <s v="BA.5"/>
    <s v="BA.5"/>
    <n v="154"/>
    <n v="29"/>
    <x v="314"/>
    <n v="1240"/>
    <n v="40"/>
    <m/>
    <m/>
    <s v="Table S6"/>
    <x v="1"/>
    <m/>
  </r>
  <r>
    <n v="1"/>
    <n v="3009"/>
    <x v="15"/>
    <n v="1"/>
    <n v="3"/>
    <n v="3"/>
    <x v="0"/>
    <n v="0"/>
    <s v="Moderna Beta+BA.1 bivalent"/>
    <x v="9"/>
    <s v="Early VOC_BA.1"/>
    <s v="bivalent_early VOC_BA.1"/>
    <s v="Beta"/>
    <s v="Beta"/>
    <s v="early VOC"/>
    <n v="154"/>
    <n v="29"/>
    <x v="315"/>
    <n v="7016"/>
    <n v="40"/>
    <m/>
    <m/>
    <s v="Table S6"/>
    <x v="1"/>
    <m/>
  </r>
  <r>
    <n v="1"/>
    <n v="3010"/>
    <x v="15"/>
    <n v="1"/>
    <n v="3"/>
    <n v="3"/>
    <x v="0"/>
    <n v="0"/>
    <s v="Moderna Beta+BA.1 bivalent"/>
    <x v="9"/>
    <s v="Early VOC_BA.1"/>
    <s v="bivalent_early VOC_BA.1"/>
    <s v="Delta"/>
    <s v="Delta"/>
    <s v="early VOC"/>
    <n v="154"/>
    <n v="29"/>
    <x v="316"/>
    <n v="7076"/>
    <n v="40"/>
    <m/>
    <m/>
    <s v="Table S6"/>
    <x v="1"/>
    <m/>
  </r>
  <r>
    <n v="1"/>
    <n v="3011"/>
    <x v="15"/>
    <n v="1"/>
    <n v="3"/>
    <n v="3"/>
    <x v="0"/>
    <n v="0"/>
    <s v="Moderna Delta+BA.1 bivalent"/>
    <x v="10"/>
    <s v="Early VOC_BA.1"/>
    <s v="bivalent_early VOC_BA.1"/>
    <s v="D614G"/>
    <s v="Ancestral"/>
    <s v="Ancestral"/>
    <n v="79"/>
    <n v="29"/>
    <x v="317"/>
    <n v="16001"/>
    <n v="40"/>
    <m/>
    <m/>
    <s v="Table S6"/>
    <x v="1"/>
    <m/>
  </r>
  <r>
    <n v="1"/>
    <n v="3012"/>
    <x v="15"/>
    <n v="1"/>
    <n v="3"/>
    <n v="3"/>
    <x v="0"/>
    <n v="0"/>
    <s v="Moderna Delta+BA.1 bivalent"/>
    <x v="10"/>
    <s v="Early VOC_BA.1"/>
    <s v="bivalent_early VOC_BA.1"/>
    <s v="BA.1"/>
    <s v="BA.1"/>
    <s v="BA.1"/>
    <n v="79"/>
    <n v="29"/>
    <x v="318"/>
    <n v="2684"/>
    <n v="40"/>
    <m/>
    <m/>
    <s v="Table S6"/>
    <x v="1"/>
    <m/>
  </r>
  <r>
    <n v="1"/>
    <n v="3013"/>
    <x v="15"/>
    <n v="1"/>
    <n v="3"/>
    <n v="3"/>
    <x v="0"/>
    <n v="0"/>
    <s v="Moderna Delta+BA.1 bivalent"/>
    <x v="10"/>
    <s v="Early VOC_BA.1"/>
    <s v="bivalent_early VOC_BA.1"/>
    <s v="BA.4/5"/>
    <s v="BA.5"/>
    <s v="BA.5"/>
    <n v="79"/>
    <n v="29"/>
    <x v="319"/>
    <n v="1384"/>
    <n v="40"/>
    <m/>
    <m/>
    <s v="Table S6"/>
    <x v="1"/>
    <m/>
  </r>
  <r>
    <n v="1"/>
    <n v="3014"/>
    <x v="15"/>
    <n v="1"/>
    <n v="3"/>
    <n v="3"/>
    <x v="0"/>
    <n v="0"/>
    <s v="Moderna Delta+BA.1 bivalent"/>
    <x v="10"/>
    <s v="Early VOC_BA.1"/>
    <s v="bivalent_early VOC_BA.1"/>
    <s v="Beta"/>
    <s v="Beta"/>
    <s v="early VOC"/>
    <n v="79"/>
    <n v="29"/>
    <x v="320"/>
    <n v="5783"/>
    <n v="40"/>
    <m/>
    <m/>
    <s v="Table S6"/>
    <x v="1"/>
    <m/>
  </r>
  <r>
    <n v="1"/>
    <n v="3015"/>
    <x v="15"/>
    <n v="1"/>
    <n v="3"/>
    <n v="3"/>
    <x v="0"/>
    <n v="0"/>
    <s v="Moderna Delta+BA.1 bivalent"/>
    <x v="10"/>
    <s v="Early VOC_BA.1"/>
    <s v="bivalent_early VOC_BA.1"/>
    <s v="Delta"/>
    <s v="Delta"/>
    <s v="early VOC"/>
    <n v="79"/>
    <n v="29"/>
    <x v="321"/>
    <n v="9342"/>
    <n v="40"/>
    <m/>
    <m/>
    <s v="Table S6"/>
    <x v="1"/>
    <m/>
  </r>
  <r>
    <n v="1"/>
    <n v="3016"/>
    <x v="15"/>
    <n v="1"/>
    <n v="3"/>
    <n v="3"/>
    <x v="0"/>
    <n v="0"/>
    <s v="Moderna BA.1 monovalent"/>
    <x v="11"/>
    <s v="BA.1"/>
    <s v="monovalent"/>
    <s v="D614G"/>
    <s v="Ancestral"/>
    <s v="Ancestral"/>
    <n v="72"/>
    <n v="29"/>
    <x v="107"/>
    <n v="11963"/>
    <n v="40"/>
    <m/>
    <m/>
    <s v="Table S6"/>
    <x v="1"/>
    <m/>
  </r>
  <r>
    <n v="1"/>
    <n v="3017"/>
    <x v="15"/>
    <n v="1"/>
    <n v="3"/>
    <n v="3"/>
    <x v="0"/>
    <n v="0"/>
    <s v="Moderna BA.1 monovalent"/>
    <x v="11"/>
    <s v="BA.1"/>
    <s v="monovalent"/>
    <s v="BA.1"/>
    <s v="BA.1"/>
    <s v="BA.1"/>
    <n v="72"/>
    <n v="29"/>
    <x v="322"/>
    <n v="3005"/>
    <n v="40"/>
    <m/>
    <m/>
    <s v="Table S6"/>
    <x v="1"/>
    <m/>
  </r>
  <r>
    <n v="1"/>
    <n v="3018"/>
    <x v="15"/>
    <n v="1"/>
    <n v="3"/>
    <n v="3"/>
    <x v="0"/>
    <n v="0"/>
    <s v="Moderna BA.1 monovalent"/>
    <x v="11"/>
    <s v="BA.1"/>
    <s v="monovalent"/>
    <s v="BA.4/5"/>
    <s v="BA.5"/>
    <s v="BA.5"/>
    <n v="72"/>
    <n v="29"/>
    <x v="82"/>
    <n v="1190"/>
    <n v="40"/>
    <m/>
    <m/>
    <s v="Table S6"/>
    <x v="1"/>
    <m/>
  </r>
  <r>
    <n v="1"/>
    <n v="3019"/>
    <x v="15"/>
    <n v="1"/>
    <n v="3"/>
    <n v="3"/>
    <x v="0"/>
    <n v="0"/>
    <s v="Moderna BA.1 monovalent"/>
    <x v="11"/>
    <s v="BA.1"/>
    <s v="monovalent"/>
    <s v="Beta"/>
    <s v="Beta"/>
    <s v="early VOC"/>
    <n v="72"/>
    <n v="29"/>
    <x v="323"/>
    <n v="5792"/>
    <n v="40"/>
    <m/>
    <m/>
    <s v="Table S6"/>
    <x v="1"/>
    <m/>
  </r>
  <r>
    <n v="1"/>
    <n v="3020"/>
    <x v="15"/>
    <n v="1"/>
    <n v="3"/>
    <n v="3"/>
    <x v="0"/>
    <n v="0"/>
    <s v="Moderna BA.1 monovalent"/>
    <x v="11"/>
    <s v="BA.1"/>
    <s v="monovalent"/>
    <s v="Delta"/>
    <s v="Delta"/>
    <s v="early VOC"/>
    <n v="72"/>
    <n v="29"/>
    <x v="324"/>
    <n v="6902"/>
    <n v="40"/>
    <m/>
    <m/>
    <s v="Table S6"/>
    <x v="1"/>
    <m/>
  </r>
  <r>
    <n v="1"/>
    <n v="3021"/>
    <x v="15"/>
    <n v="1"/>
    <n v="3"/>
    <n v="3"/>
    <x v="0"/>
    <n v="0"/>
    <s v="Moderna BA.1 bivalent"/>
    <x v="5"/>
    <s v="BA.1"/>
    <s v="bivalent_ancestral"/>
    <s v="D614G"/>
    <s v="Ancestral"/>
    <s v="Ancestral"/>
    <n v="70"/>
    <n v="29"/>
    <x v="325"/>
    <n v="15635"/>
    <n v="40"/>
    <m/>
    <m/>
    <s v="Table S6"/>
    <x v="1"/>
    <m/>
  </r>
  <r>
    <n v="2"/>
    <n v="3022"/>
    <x v="15"/>
    <n v="1"/>
    <n v="3"/>
    <n v="3"/>
    <x v="0"/>
    <n v="0"/>
    <s v="Moderna BA.1 bivalent"/>
    <x v="5"/>
    <s v="BA.1"/>
    <s v="bivalent_ancestral"/>
    <s v="BA.1"/>
    <s v="BA.1"/>
    <s v="BA.1"/>
    <n v="70"/>
    <n v="29"/>
    <x v="326"/>
    <n v="2928"/>
    <n v="40"/>
    <m/>
    <m/>
    <s v="Table S6"/>
    <x v="1"/>
    <m/>
  </r>
  <r>
    <n v="1"/>
    <n v="3023"/>
    <x v="15"/>
    <n v="1"/>
    <n v="3"/>
    <n v="3"/>
    <x v="0"/>
    <n v="0"/>
    <s v="Moderna BA.1 bivalent"/>
    <x v="5"/>
    <s v="BA.1"/>
    <s v="bivalent_ancestral"/>
    <s v="BA.4/5"/>
    <s v="BA.5"/>
    <s v="BA.5"/>
    <n v="70"/>
    <n v="29"/>
    <x v="255"/>
    <n v="1322"/>
    <n v="40"/>
    <m/>
    <m/>
    <s v="Table S6"/>
    <x v="1"/>
    <m/>
  </r>
  <r>
    <n v="1"/>
    <n v="3024"/>
    <x v="15"/>
    <n v="1"/>
    <n v="3"/>
    <n v="3"/>
    <x v="0"/>
    <n v="0"/>
    <s v="Moderna BA.1 bivalent"/>
    <x v="5"/>
    <s v="BA.1"/>
    <s v="bivalent_ancestral"/>
    <s v="Beta"/>
    <s v="Beta"/>
    <s v="early VOC"/>
    <n v="70"/>
    <n v="29"/>
    <x v="327"/>
    <n v="5744"/>
    <n v="40"/>
    <m/>
    <m/>
    <s v="Table S6"/>
    <x v="1"/>
    <m/>
  </r>
  <r>
    <n v="1"/>
    <n v="3025"/>
    <x v="15"/>
    <n v="1"/>
    <n v="3"/>
    <n v="3"/>
    <x v="0"/>
    <n v="0"/>
    <s v="Moderna BA.1 bivalent"/>
    <x v="5"/>
    <s v="BA.1"/>
    <s v="bivalent_ancestral"/>
    <s v="Delta"/>
    <s v="Delta"/>
    <s v="early VOC"/>
    <n v="70"/>
    <n v="29"/>
    <x v="328"/>
    <n v="8175"/>
    <n v="40"/>
    <m/>
    <m/>
    <s v="Table S6"/>
    <x v="1"/>
    <m/>
  </r>
  <r>
    <n v="1"/>
    <n v="3026"/>
    <x v="15"/>
    <n v="1"/>
    <n v="3"/>
    <n v="3"/>
    <x v="1"/>
    <n v="1"/>
    <s v="Moderna Prototype"/>
    <x v="1"/>
    <s v="Ancestral"/>
    <s v="monovalent"/>
    <s v="D614G"/>
    <s v="Ancestral"/>
    <s v="Ancestral"/>
    <n v="21"/>
    <n v="29"/>
    <x v="235"/>
    <n v="31104"/>
    <n v="40"/>
    <m/>
    <m/>
    <s v="Table S7"/>
    <x v="1"/>
    <m/>
  </r>
  <r>
    <n v="1"/>
    <n v="3027"/>
    <x v="15"/>
    <n v="1"/>
    <n v="3"/>
    <n v="3"/>
    <x v="1"/>
    <n v="1"/>
    <s v="Moderna Prototype"/>
    <x v="1"/>
    <s v="Ancestral"/>
    <s v="monovalent"/>
    <s v="BA.1"/>
    <s v="BA.1"/>
    <s v="BA.1"/>
    <n v="21"/>
    <n v="29"/>
    <x v="238"/>
    <n v="4486"/>
    <n v="40"/>
    <m/>
    <m/>
    <s v="Table S7"/>
    <x v="1"/>
    <m/>
  </r>
  <r>
    <n v="1"/>
    <n v="3028"/>
    <x v="15"/>
    <n v="1"/>
    <n v="3"/>
    <n v="3"/>
    <x v="1"/>
    <n v="1"/>
    <s v="Moderna Prototype"/>
    <x v="1"/>
    <s v="Ancestral"/>
    <s v="monovalent"/>
    <s v="BA.4/5"/>
    <s v="BA.5"/>
    <s v="BA.5"/>
    <n v="21"/>
    <n v="29"/>
    <x v="329"/>
    <n v="2997"/>
    <n v="40"/>
    <m/>
    <m/>
    <s v="Table S7"/>
    <x v="1"/>
    <m/>
  </r>
  <r>
    <n v="1"/>
    <n v="3029"/>
    <x v="15"/>
    <n v="1"/>
    <n v="3"/>
    <n v="3"/>
    <x v="1"/>
    <n v="1"/>
    <s v="Moderna Prototype"/>
    <x v="1"/>
    <s v="Ancestral"/>
    <s v="monovalent"/>
    <s v="Beta"/>
    <s v="Beta"/>
    <s v="early VOC"/>
    <n v="21"/>
    <n v="29"/>
    <x v="330"/>
    <n v="10588"/>
    <n v="40"/>
    <m/>
    <m/>
    <s v="Table S7"/>
    <x v="1"/>
    <m/>
  </r>
  <r>
    <n v="1"/>
    <n v="3030"/>
    <x v="15"/>
    <n v="1"/>
    <n v="3"/>
    <n v="3"/>
    <x v="1"/>
    <n v="1"/>
    <s v="Moderna Prototype"/>
    <x v="1"/>
    <s v="Ancestral"/>
    <s v="monovalent"/>
    <s v="Delta"/>
    <s v="Delta"/>
    <s v="early VOC"/>
    <n v="21"/>
    <n v="29"/>
    <x v="236"/>
    <n v="15165"/>
    <n v="40"/>
    <m/>
    <m/>
    <s v="Table S7"/>
    <x v="1"/>
    <m/>
  </r>
  <r>
    <n v="1"/>
    <n v="3031"/>
    <x v="15"/>
    <n v="1"/>
    <n v="3"/>
    <n v="3"/>
    <x v="1"/>
    <n v="1"/>
    <s v="Moderna Beta+BA.1 bivalent"/>
    <x v="9"/>
    <s v="Early VOC_BA.1"/>
    <s v="bivalent_early VOC_BA.1"/>
    <s v="D614G"/>
    <s v="Ancestral"/>
    <s v="Ancestral"/>
    <n v="37"/>
    <n v="29"/>
    <x v="239"/>
    <n v="31745"/>
    <n v="40"/>
    <m/>
    <m/>
    <s v="Table S7"/>
    <x v="1"/>
    <m/>
  </r>
  <r>
    <n v="1"/>
    <n v="3032"/>
    <x v="15"/>
    <n v="1"/>
    <n v="3"/>
    <n v="3"/>
    <x v="1"/>
    <n v="1"/>
    <s v="Moderna Beta+BA.1 bivalent"/>
    <x v="9"/>
    <s v="Early VOC_BA.1"/>
    <s v="bivalent_early VOC_BA.1"/>
    <s v="BA.1"/>
    <s v="BA.1"/>
    <s v="BA.1"/>
    <n v="37"/>
    <n v="29"/>
    <x v="242"/>
    <n v="10055"/>
    <n v="40"/>
    <m/>
    <m/>
    <s v="Table S7"/>
    <x v="1"/>
    <m/>
  </r>
  <r>
    <n v="1"/>
    <n v="3033"/>
    <x v="15"/>
    <n v="1"/>
    <n v="3"/>
    <n v="3"/>
    <x v="1"/>
    <n v="1"/>
    <s v="Moderna Beta+BA.1 bivalent"/>
    <x v="9"/>
    <s v="Early VOC_BA.1"/>
    <s v="bivalent_early VOC_BA.1"/>
    <s v="BA.4/5"/>
    <s v="BA.5"/>
    <s v="BA.5"/>
    <n v="37"/>
    <n v="29"/>
    <x v="331"/>
    <n v="5074"/>
    <n v="40"/>
    <m/>
    <m/>
    <s v="Table S7"/>
    <x v="1"/>
    <m/>
  </r>
  <r>
    <n v="1"/>
    <n v="3034"/>
    <x v="15"/>
    <n v="1"/>
    <n v="3"/>
    <n v="3"/>
    <x v="1"/>
    <n v="1"/>
    <s v="Moderna Beta+BA.1 bivalent"/>
    <x v="9"/>
    <s v="Early VOC_BA.1"/>
    <s v="bivalent_early VOC_BA.1"/>
    <s v="Beta"/>
    <s v="Beta"/>
    <s v="early VOC"/>
    <n v="37"/>
    <n v="29"/>
    <x v="241"/>
    <n v="22727"/>
    <n v="40"/>
    <m/>
    <m/>
    <s v="Table S7"/>
    <x v="1"/>
    <m/>
  </r>
  <r>
    <n v="1"/>
    <n v="3035"/>
    <x v="15"/>
    <n v="1"/>
    <n v="3"/>
    <n v="3"/>
    <x v="1"/>
    <n v="1"/>
    <s v="Moderna Beta+BA.1 bivalent"/>
    <x v="9"/>
    <s v="Early VOC_BA.1"/>
    <s v="bivalent_early VOC_BA.1"/>
    <s v="Delta"/>
    <s v="Delta"/>
    <s v="early VOC"/>
    <n v="37"/>
    <n v="29"/>
    <x v="240"/>
    <n v="19793"/>
    <n v="40"/>
    <m/>
    <m/>
    <s v="Table S7"/>
    <x v="1"/>
    <m/>
  </r>
  <r>
    <n v="1"/>
    <n v="3036"/>
    <x v="15"/>
    <n v="1"/>
    <n v="3"/>
    <n v="3"/>
    <x v="1"/>
    <n v="1"/>
    <s v="Moderna Delta+BA.1 bivalent"/>
    <x v="10"/>
    <s v="Early VOC_BA.1"/>
    <s v="bivalent_early VOC_BA.1"/>
    <s v="D614G"/>
    <s v="Ancestral"/>
    <s v="Ancestral"/>
    <n v="16"/>
    <n v="29"/>
    <x v="332"/>
    <n v="28982"/>
    <n v="40"/>
    <m/>
    <m/>
    <s v="Table S7"/>
    <x v="1"/>
    <m/>
  </r>
  <r>
    <n v="1"/>
    <n v="3037"/>
    <x v="15"/>
    <n v="1"/>
    <n v="3"/>
    <n v="3"/>
    <x v="1"/>
    <n v="1"/>
    <s v="Moderna Delta+BA.1 bivalent"/>
    <x v="10"/>
    <s v="Early VOC_BA.1"/>
    <s v="bivalent_early VOC_BA.1"/>
    <s v="BA.1"/>
    <s v="BA.1"/>
    <s v="BA.1"/>
    <n v="16"/>
    <n v="29"/>
    <x v="333"/>
    <n v="6909"/>
    <n v="40"/>
    <m/>
    <m/>
    <s v="Table S7"/>
    <x v="1"/>
    <m/>
  </r>
  <r>
    <n v="1"/>
    <n v="3038"/>
    <x v="15"/>
    <n v="1"/>
    <n v="3"/>
    <n v="3"/>
    <x v="1"/>
    <n v="1"/>
    <s v="Moderna Delta+BA.1 bivalent"/>
    <x v="10"/>
    <s v="Early VOC_BA.1"/>
    <s v="bivalent_early VOC_BA.1"/>
    <s v="BA.4/5"/>
    <s v="BA.5"/>
    <s v="BA.5"/>
    <n v="16"/>
    <n v="29"/>
    <x v="334"/>
    <n v="5355"/>
    <n v="40"/>
    <m/>
    <m/>
    <s v="Table S7"/>
    <x v="1"/>
    <m/>
  </r>
  <r>
    <n v="1"/>
    <n v="3039"/>
    <x v="15"/>
    <n v="1"/>
    <n v="3"/>
    <n v="3"/>
    <x v="1"/>
    <n v="1"/>
    <s v="Moderna Delta+BA.1 bivalent"/>
    <x v="10"/>
    <s v="Early VOC_BA.1"/>
    <s v="bivalent_early VOC_BA.1"/>
    <s v="Beta"/>
    <s v="Beta"/>
    <s v="early VOC"/>
    <n v="16"/>
    <n v="29"/>
    <x v="335"/>
    <n v="13357"/>
    <n v="40"/>
    <m/>
    <m/>
    <s v="Table S7"/>
    <x v="1"/>
    <m/>
  </r>
  <r>
    <n v="1"/>
    <n v="3040"/>
    <x v="15"/>
    <n v="1"/>
    <n v="3"/>
    <n v="3"/>
    <x v="1"/>
    <n v="1"/>
    <s v="Moderna Delta+BA.1 bivalent"/>
    <x v="10"/>
    <s v="Early VOC_BA.1"/>
    <s v="bivalent_early VOC_BA.1"/>
    <s v="Delta"/>
    <s v="Delta"/>
    <s v="early VOC"/>
    <n v="16"/>
    <n v="29"/>
    <x v="336"/>
    <n v="20227"/>
    <n v="40"/>
    <m/>
    <m/>
    <s v="Table S7"/>
    <x v="1"/>
    <m/>
  </r>
  <r>
    <n v="1"/>
    <n v="3041"/>
    <x v="15"/>
    <n v="1"/>
    <n v="3"/>
    <n v="3"/>
    <x v="1"/>
    <n v="1"/>
    <s v="Moderna BA.1 monovalent"/>
    <x v="11"/>
    <s v="BA.1"/>
    <s v="monovalent"/>
    <s v="D614G"/>
    <s v="Ancestral"/>
    <s v="Ancestral"/>
    <n v="23"/>
    <n v="29"/>
    <x v="247"/>
    <n v="23170"/>
    <n v="40"/>
    <m/>
    <m/>
    <s v="Table S7"/>
    <x v="1"/>
    <m/>
  </r>
  <r>
    <n v="1"/>
    <n v="3042"/>
    <x v="15"/>
    <n v="1"/>
    <n v="3"/>
    <n v="3"/>
    <x v="1"/>
    <n v="1"/>
    <s v="Moderna BA.1 monovalent"/>
    <x v="11"/>
    <s v="BA.1"/>
    <s v="monovalent"/>
    <s v="BA.1"/>
    <s v="BA.1"/>
    <s v="BA.1"/>
    <n v="22"/>
    <n v="29"/>
    <x v="250"/>
    <n v="9359"/>
    <n v="40"/>
    <m/>
    <m/>
    <s v="Table S7"/>
    <x v="1"/>
    <m/>
  </r>
  <r>
    <n v="1"/>
    <n v="3043"/>
    <x v="15"/>
    <n v="1"/>
    <n v="3"/>
    <n v="3"/>
    <x v="1"/>
    <n v="1"/>
    <s v="Moderna BA.1 monovalent"/>
    <x v="11"/>
    <s v="BA.1"/>
    <s v="monovalent"/>
    <s v="BA.4/5"/>
    <s v="BA.5"/>
    <s v="BA.5"/>
    <n v="23"/>
    <n v="29"/>
    <x v="337"/>
    <n v="3691"/>
    <n v="40"/>
    <m/>
    <m/>
    <s v="Table S7"/>
    <x v="1"/>
    <m/>
  </r>
  <r>
    <n v="1"/>
    <n v="3044"/>
    <x v="15"/>
    <n v="1"/>
    <n v="3"/>
    <n v="3"/>
    <x v="1"/>
    <n v="1"/>
    <s v="Moderna BA.1 monovalent"/>
    <x v="11"/>
    <s v="BA.1"/>
    <s v="monovalent"/>
    <s v="Beta"/>
    <s v="Beta"/>
    <s v="early VOC"/>
    <n v="23"/>
    <n v="29"/>
    <x v="249"/>
    <n v="16174"/>
    <n v="40"/>
    <m/>
    <m/>
    <s v="Table S7"/>
    <x v="1"/>
    <m/>
  </r>
  <r>
    <n v="1"/>
    <n v="3045"/>
    <x v="15"/>
    <n v="1"/>
    <n v="3"/>
    <n v="3"/>
    <x v="1"/>
    <n v="1"/>
    <s v="Moderna BA.1 monovalent"/>
    <x v="11"/>
    <s v="BA.1"/>
    <s v="monovalent"/>
    <s v="Delta"/>
    <s v="Delta"/>
    <s v="early VOC"/>
    <n v="23"/>
    <n v="29"/>
    <x v="248"/>
    <n v="13243"/>
    <n v="40"/>
    <m/>
    <m/>
    <s v="Table S7"/>
    <x v="1"/>
    <m/>
  </r>
  <r>
    <n v="1"/>
    <n v="3046"/>
    <x v="15"/>
    <n v="1"/>
    <n v="3"/>
    <n v="3"/>
    <x v="1"/>
    <n v="1"/>
    <s v="Moderna BA.1 bivalent"/>
    <x v="5"/>
    <s v="BA.1"/>
    <s v="bivalent_ancestral"/>
    <s v="D614G"/>
    <s v="Ancestral"/>
    <s v="Ancestral"/>
    <n v="19"/>
    <n v="29"/>
    <x v="251"/>
    <n v="37270"/>
    <n v="40"/>
    <m/>
    <m/>
    <s v="Table S7"/>
    <x v="1"/>
    <m/>
  </r>
  <r>
    <n v="1"/>
    <n v="3047"/>
    <x v="15"/>
    <n v="1"/>
    <n v="3"/>
    <n v="3"/>
    <x v="1"/>
    <n v="1"/>
    <s v="Moderna BA.1 bivalent"/>
    <x v="5"/>
    <s v="BA.1"/>
    <s v="bivalent_ancestral"/>
    <s v="BA.1"/>
    <s v="BA.1"/>
    <s v="BA.1"/>
    <n v="19"/>
    <n v="29"/>
    <x v="254"/>
    <n v="9201"/>
    <n v="40"/>
    <m/>
    <m/>
    <s v="Table S7"/>
    <x v="1"/>
    <m/>
  </r>
  <r>
    <n v="1"/>
    <n v="3048"/>
    <x v="15"/>
    <n v="1"/>
    <n v="3"/>
    <n v="3"/>
    <x v="1"/>
    <n v="1"/>
    <s v="Moderna BA.1 bivalent"/>
    <x v="5"/>
    <s v="BA.1"/>
    <s v="bivalent_ancestral"/>
    <s v="BA.4/5"/>
    <s v="BA.5"/>
    <s v="BA.5"/>
    <n v="19"/>
    <n v="29"/>
    <x v="338"/>
    <n v="4419"/>
    <n v="40"/>
    <m/>
    <m/>
    <s v="Table S7"/>
    <x v="1"/>
    <m/>
  </r>
  <r>
    <n v="1"/>
    <n v="3049"/>
    <x v="15"/>
    <n v="1"/>
    <n v="3"/>
    <n v="3"/>
    <x v="1"/>
    <n v="1"/>
    <s v="Moderna BA.1 bivalent"/>
    <x v="5"/>
    <s v="BA.1"/>
    <s v="bivalent_ancestral"/>
    <s v="Beta"/>
    <s v="Beta"/>
    <s v="early VOC"/>
    <n v="19"/>
    <n v="29"/>
    <x v="253"/>
    <n v="16575"/>
    <n v="40"/>
    <m/>
    <m/>
    <s v="Table S7"/>
    <x v="1"/>
    <m/>
  </r>
  <r>
    <n v="1"/>
    <n v="3050"/>
    <x v="15"/>
    <n v="1"/>
    <n v="3"/>
    <n v="3"/>
    <x v="1"/>
    <n v="1"/>
    <s v="Moderna BA.1 bivalent"/>
    <x v="5"/>
    <s v="BA.1"/>
    <s v="bivalent_ancestral"/>
    <s v="Delta"/>
    <s v="Delta"/>
    <s v="early VOC"/>
    <n v="19"/>
    <n v="29"/>
    <x v="252"/>
    <n v="23677"/>
    <n v="40"/>
    <m/>
    <m/>
    <s v="Table S7"/>
    <x v="1"/>
    <m/>
  </r>
  <r>
    <n v="1"/>
    <n v="3051"/>
    <x v="15"/>
    <n v="2"/>
    <n v="3"/>
    <n v="3"/>
    <x v="0"/>
    <n v="0"/>
    <s v="Pfizer ancestral"/>
    <x v="1"/>
    <s v="Ancestral"/>
    <s v="monovalent"/>
    <s v="D614G"/>
    <s v="Ancestral"/>
    <s v="Ancestral"/>
    <n v="32"/>
    <n v="29"/>
    <x v="339"/>
    <n v="11600"/>
    <n v="40"/>
    <m/>
    <m/>
    <s v="Table S8"/>
    <x v="1"/>
    <m/>
  </r>
  <r>
    <n v="1"/>
    <n v="3052"/>
    <x v="15"/>
    <n v="2"/>
    <n v="3"/>
    <n v="3"/>
    <x v="0"/>
    <n v="0"/>
    <s v="Pfizer ancestral"/>
    <x v="1"/>
    <s v="Ancestral"/>
    <s v="monovalent"/>
    <s v="BA.1"/>
    <s v="BA.1"/>
    <s v="BA.1"/>
    <n v="32"/>
    <n v="29"/>
    <x v="340"/>
    <n v="888"/>
    <n v="40"/>
    <m/>
    <m/>
    <s v="Table S8"/>
    <x v="1"/>
    <m/>
  </r>
  <r>
    <n v="1"/>
    <n v="3053"/>
    <x v="15"/>
    <n v="2"/>
    <n v="3"/>
    <n v="3"/>
    <x v="0"/>
    <n v="0"/>
    <s v="Pfizer ancestral"/>
    <x v="1"/>
    <s v="Ancestral"/>
    <s v="monovalent"/>
    <s v="BA.4/5"/>
    <s v="BA.5"/>
    <s v="BA.5"/>
    <n v="32"/>
    <n v="29"/>
    <x v="168"/>
    <n v="485"/>
    <n v="40"/>
    <m/>
    <m/>
    <s v="Table S8"/>
    <x v="1"/>
    <m/>
  </r>
  <r>
    <n v="1"/>
    <n v="3054"/>
    <x v="15"/>
    <n v="2"/>
    <n v="3"/>
    <n v="3"/>
    <x v="0"/>
    <n v="0"/>
    <s v="Pfizer ancestral"/>
    <x v="1"/>
    <s v="Ancestral"/>
    <s v="monovalent"/>
    <s v="Beta"/>
    <s v="Beta"/>
    <s v="early VOC"/>
    <n v="32"/>
    <n v="29"/>
    <x v="341"/>
    <n v="3313"/>
    <n v="40"/>
    <m/>
    <m/>
    <s v="Table S8"/>
    <x v="1"/>
    <m/>
  </r>
  <r>
    <n v="1"/>
    <n v="3055"/>
    <x v="15"/>
    <n v="2"/>
    <n v="3"/>
    <n v="3"/>
    <x v="0"/>
    <n v="0"/>
    <s v="Pfizer ancestral"/>
    <x v="1"/>
    <s v="Ancestral"/>
    <s v="monovalent"/>
    <s v="Delta"/>
    <s v="Delta"/>
    <s v="early VOC"/>
    <n v="32"/>
    <n v="29"/>
    <x v="342"/>
    <n v="5890"/>
    <n v="40"/>
    <m/>
    <m/>
    <s v="Table S8"/>
    <x v="1"/>
    <m/>
  </r>
  <r>
    <n v="1"/>
    <n v="3056"/>
    <x v="15"/>
    <n v="2"/>
    <n v="3"/>
    <n v="3"/>
    <x v="0"/>
    <n v="0"/>
    <s v="Pfizer Beta+BA.1 bivalent"/>
    <x v="9"/>
    <s v="Early VOC_BA.1"/>
    <s v="bivalent_early VOC_BA.1"/>
    <s v="D614G"/>
    <s v="Ancestral"/>
    <s v="Ancestral"/>
    <n v="32"/>
    <n v="29"/>
    <x v="343"/>
    <n v="12284"/>
    <n v="40"/>
    <m/>
    <m/>
    <s v="Table S8"/>
    <x v="1"/>
    <m/>
  </r>
  <r>
    <n v="1"/>
    <n v="3057"/>
    <x v="15"/>
    <n v="2"/>
    <n v="3"/>
    <n v="3"/>
    <x v="0"/>
    <n v="0"/>
    <s v="Pfizer Beta+BA.1 bivalent"/>
    <x v="9"/>
    <s v="Early VOC_BA.1"/>
    <s v="bivalent_early VOC_BA.1"/>
    <s v="BA.1"/>
    <s v="BA.1"/>
    <s v="BA.1"/>
    <n v="32"/>
    <n v="29"/>
    <x v="62"/>
    <n v="1653"/>
    <n v="40"/>
    <m/>
    <m/>
    <s v="Table S8"/>
    <x v="1"/>
    <m/>
  </r>
  <r>
    <n v="1"/>
    <n v="3058"/>
    <x v="15"/>
    <n v="2"/>
    <n v="3"/>
    <n v="3"/>
    <x v="0"/>
    <n v="0"/>
    <s v="Pfizer Beta+BA.1 bivalent"/>
    <x v="9"/>
    <s v="Early VOC_BA.1"/>
    <s v="bivalent_early VOC_BA.1"/>
    <s v="BA.4/5"/>
    <s v="BA.5"/>
    <s v="BA.5"/>
    <n v="32"/>
    <n v="29"/>
    <x v="344"/>
    <n v="839"/>
    <n v="40"/>
    <m/>
    <m/>
    <s v="Table S8"/>
    <x v="1"/>
    <m/>
  </r>
  <r>
    <n v="1"/>
    <n v="3059"/>
    <x v="15"/>
    <n v="2"/>
    <n v="3"/>
    <n v="3"/>
    <x v="0"/>
    <n v="0"/>
    <s v="Pfizer Beta+BA.1 bivalent"/>
    <x v="9"/>
    <s v="Early VOC_BA.1"/>
    <s v="bivalent_early VOC_BA.1"/>
    <s v="Beta"/>
    <s v="Beta"/>
    <s v="early VOC"/>
    <n v="32"/>
    <n v="29"/>
    <x v="345"/>
    <n v="6071"/>
    <n v="40"/>
    <m/>
    <m/>
    <s v="Table S8"/>
    <x v="1"/>
    <m/>
  </r>
  <r>
    <n v="1"/>
    <n v="3060"/>
    <x v="15"/>
    <n v="2"/>
    <n v="3"/>
    <n v="3"/>
    <x v="0"/>
    <n v="0"/>
    <s v="Pfizer Beta+BA.1 bivalent"/>
    <x v="9"/>
    <s v="Early VOC_BA.1"/>
    <s v="bivalent_early VOC_BA.1"/>
    <s v="Delta"/>
    <s v="Delta"/>
    <s v="early VOC"/>
    <n v="32"/>
    <n v="29"/>
    <x v="346"/>
    <n v="6492"/>
    <n v="40"/>
    <m/>
    <m/>
    <s v="Table S8"/>
    <x v="1"/>
    <m/>
  </r>
  <r>
    <n v="1"/>
    <n v="3061"/>
    <x v="15"/>
    <n v="2"/>
    <n v="3"/>
    <n v="3"/>
    <x v="0"/>
    <n v="0"/>
    <s v="Pfizer BA.1 monovalent"/>
    <x v="11"/>
    <s v="BA.1"/>
    <s v="monovalent"/>
    <s v="D614G"/>
    <s v="Ancestral"/>
    <s v="Ancestral"/>
    <n v="33"/>
    <n v="29"/>
    <x v="347"/>
    <n v="10951"/>
    <n v="40"/>
    <m/>
    <m/>
    <s v="Table S8"/>
    <x v="1"/>
    <m/>
  </r>
  <r>
    <n v="1"/>
    <n v="3062"/>
    <x v="15"/>
    <n v="2"/>
    <n v="3"/>
    <n v="3"/>
    <x v="0"/>
    <n v="0"/>
    <s v="Pfizer BA.1 monovalent"/>
    <x v="11"/>
    <s v="BA.1"/>
    <s v="monovalent"/>
    <s v="BA.1"/>
    <s v="BA.1"/>
    <s v="BA.1"/>
    <n v="33"/>
    <n v="29"/>
    <x v="83"/>
    <n v="2480"/>
    <n v="40"/>
    <m/>
    <m/>
    <s v="Table S8"/>
    <x v="1"/>
    <m/>
  </r>
  <r>
    <n v="1"/>
    <n v="3063"/>
    <x v="15"/>
    <n v="2"/>
    <n v="3"/>
    <n v="3"/>
    <x v="0"/>
    <n v="0"/>
    <s v="Pfizer BA.1 monovalent"/>
    <x v="11"/>
    <s v="BA.1"/>
    <s v="monovalent"/>
    <s v="BA.4/5"/>
    <s v="BA.5"/>
    <s v="BA.5"/>
    <n v="33"/>
    <n v="29"/>
    <x v="200"/>
    <n v="1054"/>
    <n v="40"/>
    <m/>
    <m/>
    <s v="Table S8"/>
    <x v="1"/>
    <m/>
  </r>
  <r>
    <n v="1"/>
    <n v="3064"/>
    <x v="15"/>
    <n v="2"/>
    <n v="3"/>
    <n v="3"/>
    <x v="0"/>
    <n v="0"/>
    <s v="Pfizer BA.1 monovalent"/>
    <x v="11"/>
    <s v="BA.1"/>
    <s v="monovalent"/>
    <s v="Beta"/>
    <s v="Beta"/>
    <s v="early VOC"/>
    <n v="33"/>
    <n v="29"/>
    <x v="348"/>
    <n v="6253"/>
    <n v="40"/>
    <m/>
    <m/>
    <s v="Table S8"/>
    <x v="1"/>
    <m/>
  </r>
  <r>
    <n v="1"/>
    <n v="3065"/>
    <x v="15"/>
    <n v="2"/>
    <n v="3"/>
    <n v="3"/>
    <x v="0"/>
    <n v="0"/>
    <s v="Pfizer BA.1 monovalent"/>
    <x v="11"/>
    <s v="BA.1"/>
    <s v="monovalent"/>
    <s v="Delta"/>
    <s v="Delta"/>
    <s v="early VOC"/>
    <n v="33"/>
    <n v="29"/>
    <x v="349"/>
    <n v="6002"/>
    <n v="40"/>
    <m/>
    <m/>
    <s v="Table S8"/>
    <x v="1"/>
    <m/>
  </r>
  <r>
    <n v="1"/>
    <n v="3066"/>
    <x v="15"/>
    <n v="2"/>
    <n v="3"/>
    <n v="3"/>
    <x v="0"/>
    <n v="0"/>
    <s v="Pfizer Beta monovalent"/>
    <x v="8"/>
    <s v="early VOC"/>
    <s v="monovalent"/>
    <s v="D614G"/>
    <s v="Ancestral"/>
    <s v="Ancestral"/>
    <n v="31"/>
    <n v="29"/>
    <x v="350"/>
    <n v="11335"/>
    <n v="40"/>
    <m/>
    <m/>
    <s v="Table S8"/>
    <x v="1"/>
    <m/>
  </r>
  <r>
    <n v="1"/>
    <n v="3067"/>
    <x v="15"/>
    <n v="2"/>
    <n v="3"/>
    <n v="3"/>
    <x v="0"/>
    <n v="0"/>
    <s v="Pfizer Beta monovalent"/>
    <x v="8"/>
    <s v="early VOC"/>
    <s v="monovalent"/>
    <s v="BA.1"/>
    <s v="BA.1"/>
    <s v="BA.1"/>
    <n v="31"/>
    <n v="29"/>
    <x v="110"/>
    <n v="1411"/>
    <n v="40"/>
    <m/>
    <m/>
    <s v="Table S8"/>
    <x v="1"/>
    <m/>
  </r>
  <r>
    <n v="1"/>
    <n v="3068"/>
    <x v="15"/>
    <n v="2"/>
    <n v="3"/>
    <n v="3"/>
    <x v="0"/>
    <n v="0"/>
    <s v="Pfizer Beta monovalent"/>
    <x v="8"/>
    <s v="early VOC"/>
    <s v="monovalent"/>
    <s v="BA.4/5"/>
    <s v="BA.5"/>
    <s v="BA.5"/>
    <n v="31"/>
    <n v="29"/>
    <x v="351"/>
    <n v="914"/>
    <n v="40"/>
    <m/>
    <m/>
    <s v="Table S8"/>
    <x v="1"/>
    <m/>
  </r>
  <r>
    <n v="1"/>
    <n v="3069"/>
    <x v="15"/>
    <n v="2"/>
    <n v="3"/>
    <n v="3"/>
    <x v="0"/>
    <n v="0"/>
    <s v="Pfizer Beta monovalent"/>
    <x v="8"/>
    <s v="early VOC"/>
    <s v="monovalent"/>
    <s v="Beta"/>
    <s v="Beta"/>
    <s v="early VOC"/>
    <n v="31"/>
    <n v="29"/>
    <x v="345"/>
    <n v="6247"/>
    <n v="40"/>
    <m/>
    <m/>
    <s v="Table S8"/>
    <x v="1"/>
    <m/>
  </r>
  <r>
    <n v="9"/>
    <n v="3070"/>
    <x v="15"/>
    <n v="2"/>
    <n v="3"/>
    <n v="3"/>
    <x v="0"/>
    <n v="0"/>
    <s v="Pfizer Beta monovalent"/>
    <x v="8"/>
    <s v="early VOC"/>
    <s v="monovalent"/>
    <s v="Delta"/>
    <s v="Delta"/>
    <s v="early VOC"/>
    <n v="31"/>
    <n v="29"/>
    <x v="352"/>
    <n v="6355"/>
    <n v="40"/>
    <m/>
    <m/>
    <s v="Table S8"/>
    <x v="1"/>
    <m/>
  </r>
  <r>
    <n v="1"/>
    <n v="3071"/>
    <x v="15"/>
    <n v="2"/>
    <n v="3"/>
    <n v="3"/>
    <x v="0"/>
    <n v="0"/>
    <s v="Pfizer Beta bivalent"/>
    <x v="12"/>
    <s v="early VOC"/>
    <s v="bivalent_ancestral"/>
    <s v="D614G"/>
    <s v="Ancestral"/>
    <s v="Ancestral"/>
    <n v="35"/>
    <n v="29"/>
    <x v="353"/>
    <n v="15659"/>
    <n v="40"/>
    <m/>
    <m/>
    <s v="Table S8"/>
    <x v="1"/>
    <m/>
  </r>
  <r>
    <n v="1"/>
    <n v="3072"/>
    <x v="15"/>
    <n v="2"/>
    <n v="3"/>
    <n v="3"/>
    <x v="0"/>
    <n v="0"/>
    <s v="Pfizer Beta bivalent"/>
    <x v="12"/>
    <s v="early VOC"/>
    <s v="bivalent_ancestral"/>
    <s v="BA.1"/>
    <s v="BA.1"/>
    <s v="BA.1"/>
    <n v="35"/>
    <n v="29"/>
    <x v="354"/>
    <n v="1635"/>
    <n v="40"/>
    <m/>
    <m/>
    <s v="Table S8"/>
    <x v="1"/>
    <m/>
  </r>
  <r>
    <n v="1"/>
    <n v="3073"/>
    <x v="15"/>
    <n v="2"/>
    <n v="3"/>
    <n v="3"/>
    <x v="0"/>
    <n v="0"/>
    <s v="Pfizer Beta bivalent"/>
    <x v="12"/>
    <s v="early VOC"/>
    <s v="bivalent_ancestral"/>
    <s v="BA.4/5"/>
    <s v="BA.5"/>
    <s v="BA.5"/>
    <n v="35"/>
    <n v="29"/>
    <x v="355"/>
    <n v="959"/>
    <n v="40"/>
    <m/>
    <m/>
    <s v="Table S8"/>
    <x v="1"/>
    <m/>
  </r>
  <r>
    <n v="1"/>
    <n v="3074"/>
    <x v="15"/>
    <n v="2"/>
    <n v="3"/>
    <n v="3"/>
    <x v="0"/>
    <n v="0"/>
    <s v="Pfizer Beta bivalent"/>
    <x v="12"/>
    <s v="early VOC"/>
    <s v="bivalent_ancestral"/>
    <s v="Beta"/>
    <s v="Beta"/>
    <s v="early VOC"/>
    <n v="35"/>
    <n v="29"/>
    <x v="356"/>
    <n v="6018"/>
    <n v="40"/>
    <m/>
    <m/>
    <s v="Table S8"/>
    <x v="1"/>
    <m/>
  </r>
  <r>
    <n v="1"/>
    <n v="3075"/>
    <x v="15"/>
    <n v="2"/>
    <n v="3"/>
    <n v="3"/>
    <x v="0"/>
    <n v="0"/>
    <s v="Pfizer Beta bivalent"/>
    <x v="12"/>
    <s v="early VOC"/>
    <s v="bivalent_ancestral"/>
    <s v="Delta"/>
    <s v="Delta"/>
    <s v="early VOC"/>
    <n v="35"/>
    <n v="29"/>
    <x v="357"/>
    <n v="8335"/>
    <n v="40"/>
    <m/>
    <m/>
    <s v="Table S8"/>
    <x v="1"/>
    <m/>
  </r>
  <r>
    <n v="1"/>
    <n v="3076"/>
    <x v="15"/>
    <n v="2"/>
    <n v="3"/>
    <n v="3"/>
    <x v="0"/>
    <n v="0"/>
    <s v="Pfizer BA.1 bivalent"/>
    <x v="5"/>
    <s v="BA.1"/>
    <s v="bivalent_ancestral"/>
    <s v="D614G"/>
    <s v="Ancestral"/>
    <s v="Ancestral"/>
    <n v="32"/>
    <n v="29"/>
    <x v="358"/>
    <n v="18093"/>
    <n v="40"/>
    <m/>
    <m/>
    <s v="Table S8"/>
    <x v="1"/>
    <m/>
  </r>
  <r>
    <n v="1"/>
    <n v="3077"/>
    <x v="15"/>
    <n v="2"/>
    <n v="3"/>
    <n v="3"/>
    <x v="0"/>
    <n v="0"/>
    <s v="Pfizer BA.1 bivalent"/>
    <x v="5"/>
    <s v="BA.1"/>
    <s v="bivalent_ancestral"/>
    <s v="BA.1"/>
    <s v="BA.1"/>
    <s v="BA.1"/>
    <n v="32"/>
    <n v="29"/>
    <x v="299"/>
    <n v="2171"/>
    <n v="40"/>
    <m/>
    <m/>
    <s v="Table S8"/>
    <x v="1"/>
    <m/>
  </r>
  <r>
    <n v="1"/>
    <n v="3078"/>
    <x v="15"/>
    <n v="2"/>
    <n v="3"/>
    <n v="3"/>
    <x v="0"/>
    <n v="0"/>
    <s v="Pfizer BA.1 bivalent"/>
    <x v="5"/>
    <s v="BA.1"/>
    <s v="bivalent_ancestral"/>
    <s v="BA.4/5"/>
    <s v="BA.5"/>
    <s v="BA.5"/>
    <n v="32"/>
    <n v="29"/>
    <x v="206"/>
    <n v="984"/>
    <n v="40"/>
    <m/>
    <m/>
    <s v="Table S8"/>
    <x v="1"/>
    <m/>
  </r>
  <r>
    <n v="1"/>
    <n v="3079"/>
    <x v="15"/>
    <n v="2"/>
    <n v="3"/>
    <n v="3"/>
    <x v="0"/>
    <n v="0"/>
    <s v="Pfizer BA.1 bivalent"/>
    <x v="5"/>
    <s v="BA.1"/>
    <s v="bivalent_ancestral"/>
    <s v="Beta"/>
    <s v="Beta"/>
    <s v="early VOC"/>
    <n v="32"/>
    <n v="29"/>
    <x v="359"/>
    <n v="5664"/>
    <n v="40"/>
    <m/>
    <m/>
    <s v="Table S8"/>
    <x v="1"/>
    <m/>
  </r>
  <r>
    <n v="1"/>
    <n v="3080"/>
    <x v="15"/>
    <n v="2"/>
    <n v="3"/>
    <n v="3"/>
    <x v="0"/>
    <n v="0"/>
    <s v="Pfizer BA.1 bivalent"/>
    <x v="5"/>
    <s v="BA.1"/>
    <s v="bivalent_ancestral"/>
    <s v="Delta"/>
    <s v="Delta"/>
    <s v="early VOC"/>
    <n v="32"/>
    <n v="29"/>
    <x v="360"/>
    <n v="8721"/>
    <n v="40"/>
    <m/>
    <m/>
    <s v="Table S8"/>
    <x v="1"/>
    <m/>
  </r>
  <r>
    <n v="1"/>
    <n v="3081"/>
    <x v="15"/>
    <n v="2"/>
    <n v="3"/>
    <n v="3"/>
    <x v="1"/>
    <n v="1"/>
    <s v="Pfizer ancestral"/>
    <x v="1"/>
    <s v="Ancestral"/>
    <s v="monovalent"/>
    <s v="D614G"/>
    <s v="Ancestral"/>
    <s v="Ancestral"/>
    <n v="17"/>
    <n v="29"/>
    <x v="361"/>
    <n v="31701"/>
    <n v="40"/>
    <m/>
    <m/>
    <s v="Table S9"/>
    <x v="1"/>
    <m/>
  </r>
  <r>
    <n v="1"/>
    <n v="3082"/>
    <x v="15"/>
    <n v="2"/>
    <n v="3"/>
    <n v="3"/>
    <x v="1"/>
    <n v="1"/>
    <s v="Pfizer ancestral"/>
    <x v="1"/>
    <s v="Ancestral"/>
    <s v="monovalent"/>
    <s v="BA.1"/>
    <s v="BA.1"/>
    <s v="BA.1"/>
    <n v="17"/>
    <n v="29"/>
    <x v="362"/>
    <n v="4860"/>
    <n v="40"/>
    <m/>
    <m/>
    <s v="Table S9"/>
    <x v="1"/>
    <m/>
  </r>
  <r>
    <n v="1"/>
    <n v="3083"/>
    <x v="15"/>
    <n v="2"/>
    <n v="3"/>
    <n v="3"/>
    <x v="1"/>
    <n v="1"/>
    <s v="Pfizer ancestral"/>
    <x v="1"/>
    <s v="Ancestral"/>
    <s v="monovalent"/>
    <s v="BA.4/5"/>
    <s v="BA.5"/>
    <s v="BA.5"/>
    <n v="17"/>
    <n v="29"/>
    <x v="363"/>
    <n v="2621"/>
    <n v="40"/>
    <m/>
    <m/>
    <s v="Table S9"/>
    <x v="1"/>
    <m/>
  </r>
  <r>
    <n v="1"/>
    <n v="3084"/>
    <x v="15"/>
    <n v="2"/>
    <n v="3"/>
    <n v="3"/>
    <x v="1"/>
    <n v="1"/>
    <s v="Pfizer ancestral"/>
    <x v="1"/>
    <s v="Ancestral"/>
    <s v="monovalent"/>
    <s v="Beta"/>
    <s v="Beta"/>
    <s v="early VOC"/>
    <n v="17"/>
    <n v="29"/>
    <x v="364"/>
    <n v="12601"/>
    <n v="40"/>
    <m/>
    <m/>
    <s v="Table S9"/>
    <x v="1"/>
    <m/>
  </r>
  <r>
    <n v="1"/>
    <n v="3085"/>
    <x v="15"/>
    <n v="2"/>
    <n v="3"/>
    <n v="3"/>
    <x v="1"/>
    <n v="1"/>
    <s v="Pfizer ancestral"/>
    <x v="1"/>
    <s v="Ancestral"/>
    <s v="monovalent"/>
    <s v="Delta"/>
    <s v="Delta"/>
    <s v="early VOC"/>
    <n v="17"/>
    <n v="29"/>
    <x v="365"/>
    <n v="16637"/>
    <n v="40"/>
    <m/>
    <m/>
    <s v="Table S9"/>
    <x v="1"/>
    <m/>
  </r>
  <r>
    <n v="1"/>
    <n v="3086"/>
    <x v="15"/>
    <n v="2"/>
    <n v="3"/>
    <n v="3"/>
    <x v="1"/>
    <n v="1"/>
    <s v="Pfizer Beta+BA.1 bivalent"/>
    <x v="9"/>
    <s v="Early VOC_BA.1"/>
    <s v="bivalent_early VOC_BA.1"/>
    <s v="D614G"/>
    <s v="Ancestral"/>
    <s v="Ancestral"/>
    <n v="18"/>
    <n v="29"/>
    <x v="366"/>
    <n v="24962"/>
    <n v="40"/>
    <m/>
    <m/>
    <s v="Table S9"/>
    <x v="1"/>
    <m/>
  </r>
  <r>
    <n v="1"/>
    <n v="3087"/>
    <x v="15"/>
    <n v="2"/>
    <n v="3"/>
    <n v="3"/>
    <x v="1"/>
    <n v="1"/>
    <s v="Pfizer Beta+BA.1 bivalent"/>
    <x v="9"/>
    <s v="Early VOC_BA.1"/>
    <s v="bivalent_early VOC_BA.1"/>
    <s v="BA.1"/>
    <s v="BA.1"/>
    <s v="BA.1"/>
    <n v="18"/>
    <n v="29"/>
    <x v="367"/>
    <n v="5684"/>
    <n v="40"/>
    <m/>
    <m/>
    <s v="Table S9"/>
    <x v="1"/>
    <m/>
  </r>
  <r>
    <n v="1"/>
    <n v="3088"/>
    <x v="15"/>
    <n v="2"/>
    <n v="3"/>
    <n v="3"/>
    <x v="1"/>
    <n v="1"/>
    <s v="Pfizer Beta+BA.1 bivalent"/>
    <x v="9"/>
    <s v="Early VOC_BA.1"/>
    <s v="bivalent_early VOC_BA.1"/>
    <s v="BA.4/5"/>
    <s v="BA.5"/>
    <s v="BA.5"/>
    <n v="18"/>
    <n v="29"/>
    <x v="368"/>
    <n v="2743"/>
    <n v="40"/>
    <m/>
    <m/>
    <s v="Table S9"/>
    <x v="1"/>
    <m/>
  </r>
  <r>
    <n v="1"/>
    <n v="3089"/>
    <x v="15"/>
    <n v="2"/>
    <n v="3"/>
    <n v="3"/>
    <x v="1"/>
    <n v="1"/>
    <s v="Pfizer Beta+BA.1 bivalent"/>
    <x v="9"/>
    <s v="Early VOC_BA.1"/>
    <s v="bivalent_early VOC_BA.1"/>
    <s v="Beta"/>
    <s v="Beta"/>
    <s v="early VOC"/>
    <n v="18"/>
    <n v="29"/>
    <x v="369"/>
    <n v="12711"/>
    <n v="40"/>
    <m/>
    <m/>
    <s v="Table S9"/>
    <x v="1"/>
    <m/>
  </r>
  <r>
    <n v="1"/>
    <n v="3090"/>
    <x v="15"/>
    <n v="2"/>
    <n v="3"/>
    <n v="3"/>
    <x v="1"/>
    <n v="1"/>
    <s v="Pfizer Beta+BA.1 bivalent"/>
    <x v="9"/>
    <s v="Early VOC_BA.1"/>
    <s v="bivalent_early VOC_BA.1"/>
    <s v="Delta"/>
    <s v="Delta"/>
    <s v="early VOC"/>
    <n v="18"/>
    <n v="29"/>
    <x v="370"/>
    <n v="16584"/>
    <n v="40"/>
    <m/>
    <m/>
    <s v="Table S9"/>
    <x v="1"/>
    <m/>
  </r>
  <r>
    <n v="1"/>
    <n v="3091"/>
    <x v="15"/>
    <n v="2"/>
    <n v="3"/>
    <n v="3"/>
    <x v="1"/>
    <n v="1"/>
    <s v="Pfizer BA.1 monovalent"/>
    <x v="11"/>
    <s v="BA.1"/>
    <s v="monovalent"/>
    <s v="D614G"/>
    <s v="Ancestral"/>
    <s v="Ancestral"/>
    <n v="16"/>
    <n v="29"/>
    <x v="371"/>
    <n v="29365"/>
    <n v="40"/>
    <m/>
    <m/>
    <s v="Table S9"/>
    <x v="1"/>
    <m/>
  </r>
  <r>
    <n v="1"/>
    <n v="3092"/>
    <x v="15"/>
    <n v="2"/>
    <n v="3"/>
    <n v="3"/>
    <x v="1"/>
    <n v="1"/>
    <s v="Pfizer BA.1 monovalent"/>
    <x v="11"/>
    <s v="BA.1"/>
    <s v="monovalent"/>
    <s v="BA.1"/>
    <s v="BA.1"/>
    <s v="BA.1"/>
    <n v="16"/>
    <n v="29"/>
    <x v="372"/>
    <n v="8787"/>
    <n v="40"/>
    <m/>
    <m/>
    <s v="Table S9"/>
    <x v="1"/>
    <m/>
  </r>
  <r>
    <n v="1"/>
    <n v="3093"/>
    <x v="15"/>
    <n v="2"/>
    <n v="3"/>
    <n v="3"/>
    <x v="1"/>
    <n v="1"/>
    <s v="Pfizer BA.1 monovalent"/>
    <x v="11"/>
    <s v="BA.1"/>
    <s v="monovalent"/>
    <s v="BA.4/5"/>
    <s v="BA.5"/>
    <s v="BA.5"/>
    <n v="16"/>
    <n v="29"/>
    <x v="373"/>
    <n v="4356"/>
    <n v="40"/>
    <m/>
    <m/>
    <s v="Table S9"/>
    <x v="1"/>
    <m/>
  </r>
  <r>
    <n v="1"/>
    <n v="3094"/>
    <x v="15"/>
    <n v="2"/>
    <n v="3"/>
    <n v="3"/>
    <x v="1"/>
    <n v="1"/>
    <s v="Pfizer BA.1 monovalent"/>
    <x v="11"/>
    <s v="BA.1"/>
    <s v="monovalent"/>
    <s v="Beta"/>
    <s v="Beta"/>
    <s v="early VOC"/>
    <n v="16"/>
    <n v="29"/>
    <x v="374"/>
    <n v="16215"/>
    <n v="40"/>
    <m/>
    <m/>
    <s v="Table S9"/>
    <x v="1"/>
    <m/>
  </r>
  <r>
    <n v="1"/>
    <n v="3095"/>
    <x v="15"/>
    <n v="2"/>
    <n v="3"/>
    <n v="3"/>
    <x v="1"/>
    <n v="1"/>
    <s v="Pfizer BA.1 monovalent"/>
    <x v="11"/>
    <s v="BA.1"/>
    <s v="monovalent"/>
    <s v="Delta"/>
    <s v="Delta"/>
    <s v="early VOC"/>
    <n v="16"/>
    <n v="29"/>
    <x v="375"/>
    <n v="16722"/>
    <n v="40"/>
    <m/>
    <m/>
    <s v="Table S9"/>
    <x v="1"/>
    <m/>
  </r>
  <r>
    <n v="1"/>
    <n v="3096"/>
    <x v="15"/>
    <n v="2"/>
    <n v="3"/>
    <n v="3"/>
    <x v="1"/>
    <n v="1"/>
    <s v="Pfizer Beta monovalent"/>
    <x v="8"/>
    <s v="early VOC"/>
    <s v="monovalent"/>
    <s v="D614G"/>
    <s v="Ancestral"/>
    <s v="Ancestral"/>
    <n v="18"/>
    <n v="29"/>
    <x v="376"/>
    <n v="22096"/>
    <n v="40"/>
    <m/>
    <m/>
    <s v="Table S9"/>
    <x v="1"/>
    <m/>
  </r>
  <r>
    <n v="1"/>
    <n v="3097"/>
    <x v="15"/>
    <n v="2"/>
    <n v="3"/>
    <n v="3"/>
    <x v="1"/>
    <n v="1"/>
    <s v="Pfizer Beta monovalent"/>
    <x v="8"/>
    <s v="early VOC"/>
    <s v="monovalent"/>
    <s v="BA.1"/>
    <s v="BA.1"/>
    <s v="BA.1"/>
    <n v="18"/>
    <n v="29"/>
    <x v="377"/>
    <n v="4232"/>
    <n v="40"/>
    <m/>
    <m/>
    <s v="Table S9"/>
    <x v="1"/>
    <m/>
  </r>
  <r>
    <n v="1"/>
    <n v="3098"/>
    <x v="15"/>
    <n v="2"/>
    <n v="3"/>
    <n v="3"/>
    <x v="1"/>
    <n v="1"/>
    <s v="Pfizer Beta monovalent"/>
    <x v="8"/>
    <s v="early VOC"/>
    <s v="monovalent"/>
    <s v="BA.4/5"/>
    <s v="BA.5"/>
    <s v="BA.5"/>
    <n v="18"/>
    <n v="29"/>
    <x v="345"/>
    <n v="2334"/>
    <n v="40"/>
    <m/>
    <m/>
    <s v="Table S9"/>
    <x v="1"/>
    <m/>
  </r>
  <r>
    <n v="1"/>
    <n v="3099"/>
    <x v="15"/>
    <n v="2"/>
    <n v="3"/>
    <n v="3"/>
    <x v="1"/>
    <n v="1"/>
    <s v="Pfizer Beta monovalent"/>
    <x v="8"/>
    <s v="early VOC"/>
    <s v="monovalent"/>
    <s v="Beta"/>
    <s v="Beta"/>
    <s v="early VOC"/>
    <n v="18"/>
    <n v="29"/>
    <x v="378"/>
    <n v="13736"/>
    <n v="40"/>
    <m/>
    <m/>
    <s v="Table S9"/>
    <x v="1"/>
    <m/>
  </r>
  <r>
    <n v="1"/>
    <n v="3100"/>
    <x v="15"/>
    <n v="2"/>
    <n v="3"/>
    <n v="3"/>
    <x v="1"/>
    <n v="1"/>
    <s v="Pfizer Beta monovalent"/>
    <x v="8"/>
    <s v="early VOC"/>
    <s v="monovalent"/>
    <s v="Delta"/>
    <s v="Delta"/>
    <s v="early VOC"/>
    <n v="18"/>
    <n v="29"/>
    <x v="379"/>
    <n v="13432"/>
    <n v="40"/>
    <m/>
    <m/>
    <s v="Table S9"/>
    <x v="1"/>
    <m/>
  </r>
  <r>
    <n v="1"/>
    <n v="3101"/>
    <x v="15"/>
    <n v="2"/>
    <n v="3"/>
    <n v="3"/>
    <x v="1"/>
    <n v="1"/>
    <s v="Pfizer Beta bivalent"/>
    <x v="12"/>
    <s v="early VOC"/>
    <s v="bivalent_ancestral"/>
    <s v="D614G"/>
    <s v="Ancestral"/>
    <s v="Ancestral"/>
    <n v="15"/>
    <n v="29"/>
    <x v="380"/>
    <n v="30962"/>
    <n v="40"/>
    <m/>
    <m/>
    <s v="Table S9"/>
    <x v="1"/>
    <m/>
  </r>
  <r>
    <n v="1"/>
    <n v="3102"/>
    <x v="15"/>
    <n v="2"/>
    <n v="3"/>
    <n v="3"/>
    <x v="1"/>
    <n v="1"/>
    <s v="Pfizer Beta bivalent"/>
    <x v="12"/>
    <s v="early VOC"/>
    <s v="bivalent_ancestral"/>
    <s v="BA.1"/>
    <s v="BA.1"/>
    <s v="BA.1"/>
    <n v="15"/>
    <n v="29"/>
    <x v="381"/>
    <n v="6499"/>
    <n v="40"/>
    <m/>
    <m/>
    <s v="Table S9"/>
    <x v="1"/>
    <m/>
  </r>
  <r>
    <n v="1"/>
    <n v="3103"/>
    <x v="15"/>
    <n v="2"/>
    <n v="3"/>
    <n v="3"/>
    <x v="1"/>
    <n v="1"/>
    <s v="Pfizer Beta bivalent"/>
    <x v="12"/>
    <s v="early VOC"/>
    <s v="bivalent_ancestral"/>
    <s v="BA.4/5"/>
    <s v="BA.5"/>
    <s v="BA.5"/>
    <n v="15"/>
    <n v="29"/>
    <x v="346"/>
    <n v="3448"/>
    <n v="40"/>
    <m/>
    <m/>
    <s v="Table S9"/>
    <x v="1"/>
    <m/>
  </r>
  <r>
    <n v="1"/>
    <n v="3104"/>
    <x v="15"/>
    <n v="2"/>
    <n v="3"/>
    <n v="3"/>
    <x v="1"/>
    <n v="1"/>
    <s v="Pfizer Beta bivalent"/>
    <x v="12"/>
    <s v="early VOC"/>
    <s v="bivalent_ancestral"/>
    <s v="Beta"/>
    <s v="Beta"/>
    <s v="early VOC"/>
    <n v="15"/>
    <n v="29"/>
    <x v="382"/>
    <n v="14002"/>
    <n v="40"/>
    <m/>
    <m/>
    <s v="Table S9"/>
    <x v="1"/>
    <m/>
  </r>
  <r>
    <n v="1"/>
    <n v="3105"/>
    <x v="15"/>
    <n v="2"/>
    <n v="3"/>
    <n v="3"/>
    <x v="1"/>
    <n v="1"/>
    <s v="Pfizer Beta bivalent"/>
    <x v="12"/>
    <s v="early VOC"/>
    <s v="bivalent_ancestral"/>
    <s v="Delta"/>
    <s v="Delta"/>
    <s v="early VOC"/>
    <n v="15"/>
    <n v="29"/>
    <x v="383"/>
    <n v="17177"/>
    <n v="40"/>
    <m/>
    <m/>
    <s v="Table S9"/>
    <x v="1"/>
    <m/>
  </r>
  <r>
    <n v="1"/>
    <n v="3106"/>
    <x v="15"/>
    <n v="2"/>
    <n v="3"/>
    <n v="3"/>
    <x v="1"/>
    <n v="1"/>
    <s v="Pfizer BA.1 bivalent"/>
    <x v="5"/>
    <s v="BA.1"/>
    <s v="bivalent_ancestral"/>
    <s v="D614G"/>
    <s v="Ancestral"/>
    <s v="Ancestral"/>
    <n v="18"/>
    <n v="29"/>
    <x v="384"/>
    <n v="36133"/>
    <n v="40"/>
    <m/>
    <m/>
    <s v="Table S9"/>
    <x v="1"/>
    <m/>
  </r>
  <r>
    <n v="1"/>
    <n v="3107"/>
    <x v="15"/>
    <n v="2"/>
    <n v="3"/>
    <n v="3"/>
    <x v="1"/>
    <n v="1"/>
    <s v="Pfizer BA.1 bivalent"/>
    <x v="5"/>
    <s v="BA.1"/>
    <s v="bivalent_ancestral"/>
    <s v="BA.1"/>
    <s v="BA.1"/>
    <s v="BA.1"/>
    <n v="18"/>
    <n v="29"/>
    <x v="385"/>
    <n v="6456"/>
    <n v="40"/>
    <m/>
    <m/>
    <s v="Table S9"/>
    <x v="1"/>
    <m/>
  </r>
  <r>
    <n v="1"/>
    <n v="3108"/>
    <x v="15"/>
    <n v="2"/>
    <n v="3"/>
    <n v="3"/>
    <x v="1"/>
    <n v="1"/>
    <s v="Pfizer BA.1 bivalent"/>
    <x v="5"/>
    <s v="BA.1"/>
    <s v="bivalent_ancestral"/>
    <s v="BA.4/5"/>
    <s v="BA.5"/>
    <s v="BA.5"/>
    <n v="18"/>
    <n v="29"/>
    <x v="386"/>
    <n v="3651"/>
    <n v="40"/>
    <m/>
    <m/>
    <s v="Table S9"/>
    <x v="1"/>
    <m/>
  </r>
  <r>
    <n v="1"/>
    <n v="3109"/>
    <x v="15"/>
    <n v="2"/>
    <n v="3"/>
    <n v="3"/>
    <x v="1"/>
    <n v="1"/>
    <s v="Pfizer BA.1 bivalent"/>
    <x v="5"/>
    <s v="BA.1"/>
    <s v="bivalent_ancestral"/>
    <s v="Beta"/>
    <s v="Beta"/>
    <s v="early VOC"/>
    <n v="18"/>
    <n v="29"/>
    <x v="387"/>
    <n v="18712"/>
    <n v="40"/>
    <m/>
    <m/>
    <s v="Table S9"/>
    <x v="1"/>
    <m/>
  </r>
  <r>
    <n v="1"/>
    <n v="3110"/>
    <x v="15"/>
    <n v="2"/>
    <n v="3"/>
    <n v="3"/>
    <x v="1"/>
    <n v="1"/>
    <s v="Pfizer BA.1 bivalent"/>
    <x v="5"/>
    <s v="BA.1"/>
    <s v="bivalent_ancestral"/>
    <s v="Delta"/>
    <s v="Delta"/>
    <s v="early VOC"/>
    <n v="18"/>
    <n v="29"/>
    <x v="388"/>
    <n v="18391"/>
    <n v="40"/>
    <m/>
    <m/>
    <s v="Table S9"/>
    <x v="1"/>
    <m/>
  </r>
  <r>
    <n v="1"/>
    <n v="3111"/>
    <x v="15"/>
    <n v="3"/>
    <n v="3"/>
    <n v="3"/>
    <x v="0"/>
    <n v="0"/>
    <s v="Sanofi Ancestral"/>
    <x v="1"/>
    <s v="Ancestral"/>
    <s v="monovalent"/>
    <s v="D614G"/>
    <s v="Ancestral"/>
    <s v="Ancestral"/>
    <n v="25"/>
    <n v="29"/>
    <x v="389"/>
    <n v="6942"/>
    <n v="40"/>
    <m/>
    <m/>
    <s v="Table S10"/>
    <x v="1"/>
    <m/>
  </r>
  <r>
    <n v="1"/>
    <n v="3112"/>
    <x v="15"/>
    <n v="3"/>
    <n v="3"/>
    <n v="3"/>
    <x v="0"/>
    <n v="0"/>
    <s v="Sanofi Ancestral"/>
    <x v="1"/>
    <s v="Ancestral"/>
    <s v="monovalent"/>
    <s v="BA.1"/>
    <s v="BA.1"/>
    <s v="BA.1"/>
    <n v="25"/>
    <n v="29"/>
    <x v="15"/>
    <n v="667"/>
    <n v="40"/>
    <m/>
    <m/>
    <s v="Table S10"/>
    <x v="1"/>
    <m/>
  </r>
  <r>
    <n v="1"/>
    <n v="3113"/>
    <x v="15"/>
    <n v="3"/>
    <n v="3"/>
    <n v="3"/>
    <x v="0"/>
    <n v="0"/>
    <s v="Sanofi Ancestral"/>
    <x v="1"/>
    <s v="Ancestral"/>
    <s v="monovalent"/>
    <s v="BA.4/5"/>
    <s v="BA.5"/>
    <s v="BA.5"/>
    <n v="25"/>
    <n v="29"/>
    <x v="390"/>
    <n v="525"/>
    <n v="40"/>
    <m/>
    <m/>
    <s v="Table S10"/>
    <x v="1"/>
    <m/>
  </r>
  <r>
    <n v="1"/>
    <n v="3114"/>
    <x v="15"/>
    <n v="3"/>
    <n v="3"/>
    <n v="3"/>
    <x v="0"/>
    <n v="0"/>
    <s v="Sanofi Ancestral"/>
    <x v="1"/>
    <s v="Ancestral"/>
    <s v="monovalent"/>
    <s v="Beta"/>
    <s v="Beta"/>
    <s v="early VOC"/>
    <n v="25"/>
    <n v="29"/>
    <x v="301"/>
    <n v="2437"/>
    <n v="40"/>
    <m/>
    <m/>
    <s v="Table S10"/>
    <x v="1"/>
    <m/>
  </r>
  <r>
    <n v="1"/>
    <n v="3115"/>
    <x v="15"/>
    <n v="3"/>
    <n v="3"/>
    <n v="3"/>
    <x v="0"/>
    <n v="0"/>
    <s v="Sanofi Ancestral"/>
    <x v="1"/>
    <s v="Ancestral"/>
    <s v="monovalent"/>
    <s v="Delta"/>
    <s v="Delta"/>
    <s v="early VOC"/>
    <n v="25"/>
    <n v="29"/>
    <x v="391"/>
    <n v="3739"/>
    <n v="40"/>
    <m/>
    <m/>
    <s v="Table S10"/>
    <x v="1"/>
    <m/>
  </r>
  <r>
    <n v="1"/>
    <n v="3116"/>
    <x v="15"/>
    <n v="3"/>
    <n v="3"/>
    <n v="3"/>
    <x v="0"/>
    <n v="0"/>
    <s v="Sanofi Beta monovalent"/>
    <x v="8"/>
    <s v="early VOC"/>
    <s v="monovalent"/>
    <s v="D614G"/>
    <s v="Ancestral"/>
    <s v="Ancestral"/>
    <n v="25"/>
    <n v="29"/>
    <x v="392"/>
    <n v="9384"/>
    <n v="40"/>
    <m/>
    <m/>
    <s v="Table S10"/>
    <x v="1"/>
    <m/>
  </r>
  <r>
    <n v="1"/>
    <n v="3117"/>
    <x v="15"/>
    <n v="3"/>
    <n v="3"/>
    <n v="3"/>
    <x v="0"/>
    <n v="0"/>
    <s v="Sanofi Beta monovalent"/>
    <x v="8"/>
    <s v="early VOC"/>
    <s v="monovalent"/>
    <s v="BA.1"/>
    <s v="BA.1"/>
    <s v="BA.1"/>
    <n v="25"/>
    <n v="29"/>
    <x v="393"/>
    <n v="1169"/>
    <n v="40"/>
    <m/>
    <m/>
    <s v="Table S10"/>
    <x v="1"/>
    <m/>
  </r>
  <r>
    <n v="1"/>
    <n v="3118"/>
    <x v="15"/>
    <n v="3"/>
    <n v="3"/>
    <n v="3"/>
    <x v="0"/>
    <n v="0"/>
    <s v="Sanofi Beta monovalent"/>
    <x v="8"/>
    <s v="early VOC"/>
    <s v="monovalent"/>
    <s v="BA.4/5"/>
    <s v="BA.5"/>
    <s v="BA.5"/>
    <n v="25"/>
    <n v="29"/>
    <x v="394"/>
    <n v="681"/>
    <n v="40"/>
    <m/>
    <m/>
    <s v="Table S10"/>
    <x v="1"/>
    <m/>
  </r>
  <r>
    <n v="1"/>
    <n v="3119"/>
    <x v="15"/>
    <n v="3"/>
    <n v="3"/>
    <n v="3"/>
    <x v="0"/>
    <n v="0"/>
    <s v="Sanofi Beta monovalent"/>
    <x v="8"/>
    <s v="early VOC"/>
    <s v="monovalent"/>
    <s v="Beta"/>
    <s v="Beta"/>
    <s v="early VOC"/>
    <n v="25"/>
    <n v="29"/>
    <x v="395"/>
    <n v="5173"/>
    <n v="40"/>
    <m/>
    <m/>
    <s v="Table S10"/>
    <x v="1"/>
    <m/>
  </r>
  <r>
    <n v="1"/>
    <n v="3120"/>
    <x v="15"/>
    <n v="3"/>
    <n v="3"/>
    <n v="3"/>
    <x v="0"/>
    <n v="0"/>
    <s v="Sanofi Beta monovalent"/>
    <x v="8"/>
    <s v="early VOC"/>
    <s v="monovalent"/>
    <s v="Delta"/>
    <s v="Delta"/>
    <s v="early VOC"/>
    <n v="25"/>
    <n v="29"/>
    <x v="396"/>
    <n v="5670"/>
    <n v="40"/>
    <m/>
    <m/>
    <s v="Table S10"/>
    <x v="1"/>
    <m/>
  </r>
  <r>
    <n v="1"/>
    <n v="3121"/>
    <x v="15"/>
    <n v="3"/>
    <n v="3"/>
    <n v="3"/>
    <x v="0"/>
    <n v="0"/>
    <s v="Sanofi Beta bivalent"/>
    <x v="12"/>
    <s v="early VOC"/>
    <s v="bivalent_ancestral"/>
    <s v="D614G"/>
    <s v="Ancestral"/>
    <s v="Ancestral"/>
    <n v="30"/>
    <n v="29"/>
    <x v="397"/>
    <n v="11726"/>
    <n v="40"/>
    <m/>
    <m/>
    <s v="Table S10"/>
    <x v="1"/>
    <m/>
  </r>
  <r>
    <n v="1"/>
    <n v="3122"/>
    <x v="15"/>
    <n v="3"/>
    <n v="3"/>
    <n v="3"/>
    <x v="0"/>
    <n v="0"/>
    <s v="Sanofi Beta bivalent"/>
    <x v="12"/>
    <s v="early VOC"/>
    <s v="bivalent_ancestral"/>
    <s v="BA.1"/>
    <s v="BA.1"/>
    <s v="BA.1"/>
    <n v="30"/>
    <n v="29"/>
    <x v="398"/>
    <n v="1391"/>
    <n v="40"/>
    <m/>
    <m/>
    <s v="Table S10"/>
    <x v="1"/>
    <m/>
  </r>
  <r>
    <n v="1"/>
    <n v="3123"/>
    <x v="15"/>
    <n v="3"/>
    <n v="3"/>
    <n v="3"/>
    <x v="0"/>
    <n v="0"/>
    <s v="Sanofi Beta bivalent"/>
    <x v="12"/>
    <s v="early VOC"/>
    <s v="bivalent_ancestral"/>
    <s v="BA.4/5"/>
    <s v="BA.5"/>
    <s v="BA.5"/>
    <n v="30"/>
    <n v="29"/>
    <x v="8"/>
    <n v="1224"/>
    <n v="40"/>
    <m/>
    <m/>
    <s v="Table S10"/>
    <x v="1"/>
    <m/>
  </r>
  <r>
    <n v="1"/>
    <n v="3124"/>
    <x v="15"/>
    <n v="3"/>
    <n v="3"/>
    <n v="3"/>
    <x v="0"/>
    <n v="0"/>
    <s v="Sanofi Beta bivalent"/>
    <x v="12"/>
    <s v="early VOC"/>
    <s v="bivalent_ancestral"/>
    <s v="Beta"/>
    <s v="Beta"/>
    <s v="early VOC"/>
    <n v="30"/>
    <n v="29"/>
    <x v="399"/>
    <n v="6785"/>
    <n v="40"/>
    <m/>
    <m/>
    <s v="Table S10"/>
    <x v="1"/>
    <m/>
  </r>
  <r>
    <n v="1"/>
    <n v="3125"/>
    <x v="15"/>
    <n v="3"/>
    <n v="3"/>
    <n v="3"/>
    <x v="0"/>
    <n v="0"/>
    <s v="Sanofi Beta bivalent"/>
    <x v="12"/>
    <s v="early VOC"/>
    <s v="bivalent_ancestral"/>
    <s v="Delta"/>
    <s v="Delta"/>
    <s v="early VOC"/>
    <n v="30"/>
    <n v="29"/>
    <x v="400"/>
    <n v="6996"/>
    <n v="40"/>
    <m/>
    <m/>
    <s v="Table S10"/>
    <x v="1"/>
    <m/>
  </r>
  <r>
    <n v="1"/>
    <n v="3126"/>
    <x v="15"/>
    <n v="3"/>
    <n v="3"/>
    <n v="3"/>
    <x v="1"/>
    <n v="1"/>
    <s v="Sanofi Ancestral"/>
    <x v="1"/>
    <s v="Ancestral"/>
    <s v="monovalent"/>
    <s v="D614G"/>
    <s v="Ancestral"/>
    <s v="Ancestral"/>
    <n v="21"/>
    <n v="29"/>
    <x v="401"/>
    <n v="19141"/>
    <n v="40"/>
    <m/>
    <m/>
    <s v="Table S11"/>
    <x v="1"/>
    <m/>
  </r>
  <r>
    <n v="1"/>
    <n v="3127"/>
    <x v="15"/>
    <n v="3"/>
    <n v="3"/>
    <n v="3"/>
    <x v="1"/>
    <n v="1"/>
    <s v="Sanofi Ancestral"/>
    <x v="1"/>
    <s v="Ancestral"/>
    <s v="monovalent"/>
    <s v="BA.1"/>
    <s v="BA.1"/>
    <s v="BA.1"/>
    <n v="21"/>
    <n v="29"/>
    <x v="402"/>
    <n v="2756"/>
    <n v="40"/>
    <m/>
    <m/>
    <s v="Table S11"/>
    <x v="1"/>
    <m/>
  </r>
  <r>
    <n v="1"/>
    <n v="3128"/>
    <x v="15"/>
    <n v="3"/>
    <n v="3"/>
    <n v="3"/>
    <x v="1"/>
    <n v="1"/>
    <s v="Sanofi Ancestral"/>
    <x v="1"/>
    <s v="Ancestral"/>
    <s v="monovalent"/>
    <s v="BA.4/5"/>
    <s v="BA.5"/>
    <s v="BA.5"/>
    <n v="21"/>
    <n v="29"/>
    <x v="403"/>
    <n v="2389"/>
    <n v="40"/>
    <m/>
    <m/>
    <s v="Table S11"/>
    <x v="1"/>
    <m/>
  </r>
  <r>
    <n v="1"/>
    <n v="3129"/>
    <x v="15"/>
    <n v="3"/>
    <n v="3"/>
    <n v="3"/>
    <x v="1"/>
    <n v="1"/>
    <s v="Sanofi Ancestral"/>
    <x v="1"/>
    <s v="Ancestral"/>
    <s v="monovalent"/>
    <s v="Beta"/>
    <s v="Beta"/>
    <s v="early VOC"/>
    <n v="21"/>
    <n v="29"/>
    <x v="404"/>
    <n v="8448"/>
    <n v="40"/>
    <m/>
    <m/>
    <s v="Table S11"/>
    <x v="1"/>
    <m/>
  </r>
  <r>
    <n v="1"/>
    <n v="3130"/>
    <x v="15"/>
    <n v="3"/>
    <n v="3"/>
    <n v="3"/>
    <x v="1"/>
    <n v="1"/>
    <s v="Sanofi Ancestral"/>
    <x v="1"/>
    <s v="Ancestral"/>
    <s v="monovalent"/>
    <s v="Delta"/>
    <s v="Delta"/>
    <s v="early VOC"/>
    <n v="21"/>
    <n v="29"/>
    <x v="405"/>
    <n v="10781"/>
    <n v="40"/>
    <m/>
    <m/>
    <s v="Table S11"/>
    <x v="1"/>
    <m/>
  </r>
  <r>
    <n v="1"/>
    <n v="3131"/>
    <x v="15"/>
    <n v="3"/>
    <n v="3"/>
    <n v="3"/>
    <x v="1"/>
    <n v="1"/>
    <s v="Sanofi Beta monovalent"/>
    <x v="8"/>
    <s v="early VOC"/>
    <s v="monovalent"/>
    <s v="D614G"/>
    <s v="Ancestral"/>
    <s v="Ancestral"/>
    <n v="18"/>
    <n v="29"/>
    <x v="406"/>
    <n v="23922"/>
    <n v="40"/>
    <m/>
    <m/>
    <s v="Table S11"/>
    <x v="1"/>
    <m/>
  </r>
  <r>
    <n v="1"/>
    <n v="3132"/>
    <x v="15"/>
    <n v="3"/>
    <n v="3"/>
    <n v="3"/>
    <x v="1"/>
    <n v="1"/>
    <s v="Sanofi Beta monovalent"/>
    <x v="8"/>
    <s v="early VOC"/>
    <s v="monovalent"/>
    <s v="BA.1"/>
    <s v="BA.1"/>
    <s v="BA.1"/>
    <n v="18"/>
    <n v="29"/>
    <x v="407"/>
    <n v="6302"/>
    <n v="40"/>
    <m/>
    <m/>
    <s v="Table S11"/>
    <x v="1"/>
    <m/>
  </r>
  <r>
    <n v="1"/>
    <n v="3133"/>
    <x v="15"/>
    <n v="3"/>
    <n v="3"/>
    <n v="3"/>
    <x v="1"/>
    <n v="1"/>
    <s v="Sanofi Beta monovalent"/>
    <x v="8"/>
    <s v="early VOC"/>
    <s v="monovalent"/>
    <s v="BA.4/5"/>
    <s v="BA.5"/>
    <s v="BA.5"/>
    <n v="18"/>
    <n v="29"/>
    <x v="408"/>
    <n v="2716"/>
    <n v="40"/>
    <m/>
    <m/>
    <s v="Table S11"/>
    <x v="1"/>
    <m/>
  </r>
  <r>
    <n v="1"/>
    <n v="3134"/>
    <x v="15"/>
    <n v="3"/>
    <n v="3"/>
    <n v="3"/>
    <x v="1"/>
    <n v="1"/>
    <s v="Sanofi Beta monovalent"/>
    <x v="8"/>
    <s v="early VOC"/>
    <s v="monovalent"/>
    <s v="Beta"/>
    <s v="Beta"/>
    <s v="early VOC"/>
    <n v="18"/>
    <n v="29"/>
    <x v="409"/>
    <n v="15773"/>
    <n v="40"/>
    <m/>
    <m/>
    <s v="Table S11"/>
    <x v="1"/>
    <m/>
  </r>
  <r>
    <n v="1"/>
    <n v="3135"/>
    <x v="15"/>
    <n v="3"/>
    <n v="3"/>
    <n v="3"/>
    <x v="1"/>
    <n v="1"/>
    <s v="Sanofi Beta monovalent"/>
    <x v="8"/>
    <s v="early VOC"/>
    <s v="monovalent"/>
    <s v="Delta"/>
    <s v="Delta"/>
    <s v="early VOC"/>
    <n v="18"/>
    <n v="29"/>
    <x v="410"/>
    <n v="16500"/>
    <n v="40"/>
    <m/>
    <m/>
    <s v="Table S11"/>
    <x v="1"/>
    <m/>
  </r>
  <r>
    <n v="1"/>
    <n v="3136"/>
    <x v="15"/>
    <n v="3"/>
    <n v="3"/>
    <n v="3"/>
    <x v="1"/>
    <n v="1"/>
    <s v="Sanofi Beta bivalent"/>
    <x v="12"/>
    <s v="early VOC"/>
    <s v="bivalent_ancestral"/>
    <s v="D614G"/>
    <s v="Ancestral"/>
    <s v="Ancestral"/>
    <n v="20"/>
    <n v="29"/>
    <x v="411"/>
    <n v="19765"/>
    <n v="40"/>
    <m/>
    <m/>
    <s v="Table S11"/>
    <x v="1"/>
    <m/>
  </r>
  <r>
    <n v="1"/>
    <n v="3137"/>
    <x v="15"/>
    <n v="3"/>
    <n v="3"/>
    <n v="3"/>
    <x v="1"/>
    <n v="1"/>
    <s v="Sanofi Beta bivalent"/>
    <x v="12"/>
    <s v="early VOC"/>
    <s v="bivalent_ancestral"/>
    <s v="BA.1"/>
    <s v="BA.1"/>
    <s v="BA.1"/>
    <n v="20"/>
    <n v="29"/>
    <x v="412"/>
    <n v="2585"/>
    <n v="40"/>
    <m/>
    <m/>
    <s v="Table S11"/>
    <x v="1"/>
    <m/>
  </r>
  <r>
    <n v="1"/>
    <n v="3138"/>
    <x v="15"/>
    <n v="3"/>
    <n v="3"/>
    <n v="3"/>
    <x v="1"/>
    <n v="1"/>
    <s v="Sanofi Beta bivalent"/>
    <x v="12"/>
    <s v="early VOC"/>
    <s v="bivalent_ancestral"/>
    <s v="BA.4/5"/>
    <s v="BA.5"/>
    <s v="BA.5"/>
    <n v="20"/>
    <n v="29"/>
    <x v="413"/>
    <n v="1760"/>
    <n v="40"/>
    <m/>
    <m/>
    <s v="Table S11"/>
    <x v="1"/>
    <m/>
  </r>
  <r>
    <n v="1"/>
    <n v="3139"/>
    <x v="15"/>
    <n v="3"/>
    <n v="3"/>
    <n v="3"/>
    <x v="1"/>
    <n v="1"/>
    <s v="Sanofi Beta bivalent"/>
    <x v="12"/>
    <s v="early VOC"/>
    <s v="bivalent_ancestral"/>
    <s v="Beta"/>
    <s v="Beta"/>
    <s v="early VOC"/>
    <n v="20"/>
    <n v="29"/>
    <x v="414"/>
    <n v="9961"/>
    <n v="40"/>
    <m/>
    <m/>
    <s v="Table S11"/>
    <x v="1"/>
    <m/>
  </r>
  <r>
    <n v="1"/>
    <n v="3140"/>
    <x v="15"/>
    <n v="3"/>
    <n v="3"/>
    <n v="3"/>
    <x v="1"/>
    <n v="1"/>
    <s v="Sanofi Beta bivalent"/>
    <x v="12"/>
    <s v="early VOC"/>
    <s v="bivalent_ancestral"/>
    <s v="Delta"/>
    <s v="Delta"/>
    <s v="early VOC"/>
    <n v="20"/>
    <n v="29"/>
    <x v="415"/>
    <n v="12004"/>
    <n v="40"/>
    <m/>
    <m/>
    <s v="Table S11"/>
    <x v="1"/>
    <m/>
  </r>
  <r>
    <n v="9"/>
    <n v="2001"/>
    <x v="5"/>
    <n v="1"/>
    <n v="2"/>
    <n v="2"/>
    <x v="0"/>
    <n v="0"/>
    <s v="Ancestral"/>
    <x v="1"/>
    <s v="Ancestral"/>
    <s v="monovalent"/>
    <s v="WA1/2020"/>
    <s v="Ancestral"/>
    <s v="Ancestral"/>
    <n v="12"/>
    <s v="7 to 28"/>
    <x v="43"/>
    <n v="857"/>
    <n v="20"/>
    <m/>
    <m/>
    <m/>
    <x v="1"/>
    <m/>
  </r>
  <r>
    <n v="9"/>
    <n v="2002"/>
    <x v="5"/>
    <n v="1"/>
    <n v="2"/>
    <n v="2"/>
    <x v="0"/>
    <n v="0"/>
    <s v="Ancestral"/>
    <x v="1"/>
    <s v="Ancestral"/>
    <s v="monovalent"/>
    <s v="BA.1"/>
    <s v="BA.1"/>
    <s v="BA.1"/>
    <n v="12"/>
    <s v="7 to 28"/>
    <x v="43"/>
    <n v="60"/>
    <n v="20"/>
    <m/>
    <m/>
    <m/>
    <x v="1"/>
    <m/>
  </r>
  <r>
    <n v="9"/>
    <n v="2003"/>
    <x v="5"/>
    <n v="1"/>
    <n v="2"/>
    <n v="2"/>
    <x v="0"/>
    <n v="0"/>
    <s v="Ancestral"/>
    <x v="1"/>
    <s v="Ancestral"/>
    <s v="monovalent"/>
    <s v="BA.5"/>
    <s v="BA.5"/>
    <s v="BA.5"/>
    <n v="12"/>
    <s v="7 to 28"/>
    <x v="43"/>
    <n v="50"/>
    <n v="20"/>
    <m/>
    <m/>
    <m/>
    <x v="1"/>
    <m/>
  </r>
  <r>
    <n v="9"/>
    <n v="2004"/>
    <x v="5"/>
    <n v="1"/>
    <n v="2"/>
    <n v="2"/>
    <x v="0"/>
    <n v="0"/>
    <s v="Ancestral"/>
    <x v="1"/>
    <s v="Ancestral"/>
    <s v="monovalent"/>
    <s v="BA.2.75.2"/>
    <s v="BA.2.75.2"/>
    <s v="other BA Omicron"/>
    <n v="12"/>
    <s v="7 to 28"/>
    <x v="43"/>
    <n v="23"/>
    <n v="20"/>
    <m/>
    <m/>
    <m/>
    <x v="1"/>
    <m/>
  </r>
  <r>
    <n v="9"/>
    <n v="2005"/>
    <x v="5"/>
    <n v="1"/>
    <n v="2"/>
    <n v="2"/>
    <x v="0"/>
    <n v="0"/>
    <s v="Ancestral"/>
    <x v="1"/>
    <s v="Ancestral"/>
    <s v="monovalent"/>
    <s v="BQ.1.1"/>
    <s v="other non BA Omicron"/>
    <s v="other non BA Omicron"/>
    <n v="12"/>
    <s v="7 to 28"/>
    <x v="43"/>
    <n v="19"/>
    <n v="20"/>
    <m/>
    <m/>
    <m/>
    <x v="1"/>
    <m/>
  </r>
  <r>
    <n v="9"/>
    <n v="2006"/>
    <x v="5"/>
    <n v="1"/>
    <n v="2"/>
    <n v="2"/>
    <x v="0"/>
    <n v="0"/>
    <s v="Ancestral"/>
    <x v="1"/>
    <s v="Ancestral"/>
    <s v="monovalent"/>
    <s v="XBB"/>
    <s v="XBB"/>
    <s v="XBB"/>
    <n v="12"/>
    <s v="7 to 28"/>
    <x v="43"/>
    <n v="10"/>
    <n v="20"/>
    <m/>
    <m/>
    <m/>
    <x v="1"/>
    <m/>
  </r>
  <r>
    <n v="9"/>
    <n v="4000"/>
    <x v="14"/>
    <s v="pre-om/BA.5"/>
    <n v="3"/>
    <n v="3.6"/>
    <x v="1"/>
    <n v="1"/>
    <s v="bivalent BA.5"/>
    <x v="6"/>
    <s v="BA.5"/>
    <s v="bivalent_ancestral"/>
    <s v="Wu-G614"/>
    <s v="Ancestral"/>
    <s v="Ancestral"/>
    <n v="5"/>
    <m/>
    <x v="43"/>
    <n v="7377"/>
    <n v="10"/>
    <m/>
    <m/>
    <s v="Fig4A"/>
    <x v="1"/>
    <m/>
  </r>
  <r>
    <n v="9"/>
    <n v="4001"/>
    <x v="14"/>
    <s v="pre-om/BA.5"/>
    <n v="3"/>
    <n v="3.6"/>
    <x v="1"/>
    <n v="1"/>
    <s v="bivalent BA.5"/>
    <x v="6"/>
    <s v="BA.5"/>
    <s v="bivalent_ancestral"/>
    <s v="BA.1"/>
    <s v="BA.1"/>
    <s v="BA.1"/>
    <n v="5"/>
    <m/>
    <x v="43"/>
    <n v="1137"/>
    <n v="10"/>
    <m/>
    <m/>
    <s v="Fig4A"/>
    <x v="1"/>
    <m/>
  </r>
  <r>
    <n v="9"/>
    <n v="4002"/>
    <x v="14"/>
    <s v="pre-om/BA.5"/>
    <n v="3"/>
    <n v="3.6"/>
    <x v="1"/>
    <n v="1"/>
    <s v="bivalent BA.5"/>
    <x v="6"/>
    <s v="BA.5"/>
    <s v="bivalent_ancestral"/>
    <s v="BA.5"/>
    <s v="BA.5"/>
    <s v="BA.5"/>
    <n v="5"/>
    <m/>
    <x v="43"/>
    <n v="2896"/>
    <n v="10"/>
    <m/>
    <m/>
    <s v="Fig4A"/>
    <x v="1"/>
    <m/>
  </r>
  <r>
    <n v="9"/>
    <n v="4003"/>
    <x v="14"/>
    <s v="pre-om/BA.5"/>
    <n v="3"/>
    <n v="3.6"/>
    <x v="1"/>
    <n v="1"/>
    <s v="bivalent BA.5"/>
    <x v="6"/>
    <s v="BA.5"/>
    <s v="bivalent_ancestral"/>
    <s v="XBB.1"/>
    <s v="XBB.1"/>
    <s v="XBB"/>
    <n v="5"/>
    <m/>
    <x v="43"/>
    <n v="70"/>
    <n v="10"/>
    <m/>
    <m/>
    <s v="Fig4A"/>
    <x v="1"/>
    <m/>
  </r>
  <r>
    <n v="9"/>
    <n v="4004"/>
    <x v="14"/>
    <s v="pre-om/BA.5"/>
    <n v="3"/>
    <n v="3.6"/>
    <x v="1"/>
    <n v="1"/>
    <s v="bivalent BA.5"/>
    <x v="6"/>
    <s v="BA.5"/>
    <s v="bivalent_ancestral"/>
    <s v="XBB.1.5"/>
    <s v="XBB.1.5"/>
    <s v="XBB"/>
    <n v="5"/>
    <m/>
    <x v="43"/>
    <n v="114"/>
    <n v="10"/>
    <m/>
    <m/>
    <s v="Fig4A"/>
    <x v="1"/>
    <m/>
  </r>
  <r>
    <n v="9"/>
    <n v="4005"/>
    <x v="14"/>
    <s v="omBT/BA.5"/>
    <n v="3"/>
    <n v="3.13"/>
    <x v="1"/>
    <n v="1"/>
    <s v="bivalent BA.5"/>
    <x v="6"/>
    <s v="BA.5"/>
    <s v="bivalent_ancestral"/>
    <s v="Wu-G614"/>
    <s v="Ancestral"/>
    <s v="Ancestral"/>
    <n v="19"/>
    <m/>
    <x v="43"/>
    <n v="8866"/>
    <n v="10"/>
    <m/>
    <m/>
    <s v="Fig4A"/>
    <x v="1"/>
    <m/>
  </r>
  <r>
    <n v="9"/>
    <n v="4006"/>
    <x v="14"/>
    <s v="omBT/BA.5"/>
    <n v="3"/>
    <n v="3.13"/>
    <x v="1"/>
    <n v="1"/>
    <s v="bivalent BA.5"/>
    <x v="6"/>
    <s v="BA.5"/>
    <s v="bivalent_ancestral"/>
    <s v="BA.1"/>
    <s v="BA.1"/>
    <s v="BA.1"/>
    <n v="19"/>
    <m/>
    <x v="43"/>
    <n v="9057"/>
    <n v="10"/>
    <m/>
    <m/>
    <s v="Fig4A"/>
    <x v="1"/>
    <m/>
  </r>
  <r>
    <n v="9"/>
    <n v="4007"/>
    <x v="14"/>
    <s v="omBT/BA.5"/>
    <n v="3"/>
    <n v="3.13"/>
    <x v="1"/>
    <n v="1"/>
    <s v="bivalent BA.5"/>
    <x v="6"/>
    <s v="BA.5"/>
    <s v="bivalent_ancestral"/>
    <s v="BA.5"/>
    <s v="BA.5"/>
    <s v="BA.5"/>
    <n v="19"/>
    <m/>
    <x v="43"/>
    <n v="6258"/>
    <n v="10"/>
    <m/>
    <m/>
    <s v="Fig4A"/>
    <x v="1"/>
    <m/>
  </r>
  <r>
    <n v="9"/>
    <n v="4008"/>
    <x v="14"/>
    <s v="omBT/BA.5"/>
    <n v="3"/>
    <n v="3.13"/>
    <x v="1"/>
    <n v="1"/>
    <s v="bivalent BA.5"/>
    <x v="6"/>
    <s v="BA.5"/>
    <s v="bivalent_ancestral"/>
    <s v="XBB.1"/>
    <s v="XBB.1"/>
    <s v="XBB"/>
    <n v="19"/>
    <m/>
    <x v="43"/>
    <n v="234"/>
    <n v="10"/>
    <m/>
    <m/>
    <s v="Fig4A"/>
    <x v="1"/>
    <m/>
  </r>
  <r>
    <n v="9"/>
    <n v="4009"/>
    <x v="14"/>
    <s v="omBT/BA.5"/>
    <n v="3"/>
    <n v="3.13"/>
    <x v="1"/>
    <n v="1"/>
    <s v="bivalent BA.5"/>
    <x v="6"/>
    <s v="BA.5"/>
    <s v="bivalent_ancestral"/>
    <s v="XBB.1.5"/>
    <s v="XBB.1.5"/>
    <s v="XBB"/>
    <n v="19"/>
    <m/>
    <x v="43"/>
    <n v="289"/>
    <n v="10"/>
    <m/>
    <m/>
    <s v="Fig4A"/>
    <x v="1"/>
    <m/>
  </r>
  <r>
    <n v="9"/>
    <n v="4010"/>
    <x v="14"/>
    <s v="Wu3"/>
    <n v="2"/>
    <n v="2"/>
    <x v="0"/>
    <n v="0"/>
    <s v="Ancestral"/>
    <x v="1"/>
    <s v="Ancestral"/>
    <s v="monovalent"/>
    <s v="Wu-G614"/>
    <s v="Ancestral"/>
    <s v="Ancestral"/>
    <n v="5"/>
    <m/>
    <x v="43"/>
    <n v="6498"/>
    <n v="40"/>
    <m/>
    <m/>
    <s v="Fig4B"/>
    <x v="1"/>
    <m/>
  </r>
  <r>
    <n v="9"/>
    <n v="4011"/>
    <x v="14"/>
    <s v="Wu3"/>
    <n v="2"/>
    <n v="2"/>
    <x v="0"/>
    <n v="0"/>
    <s v="Ancestral"/>
    <x v="1"/>
    <s v="Ancestral"/>
    <s v="monovalent"/>
    <s v="BA.1"/>
    <s v="BA.1"/>
    <s v="BA.1"/>
    <n v="5"/>
    <m/>
    <x v="43"/>
    <n v="985"/>
    <n v="40"/>
    <m/>
    <m/>
    <s v="Fig4B"/>
    <x v="1"/>
    <m/>
  </r>
  <r>
    <n v="9"/>
    <n v="4012"/>
    <x v="14"/>
    <s v="Wu3"/>
    <n v="2"/>
    <n v="2"/>
    <x v="0"/>
    <n v="0"/>
    <s v="Ancestral"/>
    <x v="1"/>
    <s v="Ancestral"/>
    <s v="monovalent"/>
    <s v="BA.5"/>
    <s v="BA.5"/>
    <s v="BA.5"/>
    <n v="5"/>
    <m/>
    <x v="43"/>
    <n v="472"/>
    <n v="40"/>
    <m/>
    <m/>
    <s v="Fig4B"/>
    <x v="1"/>
    <m/>
  </r>
  <r>
    <n v="9"/>
    <n v="4013"/>
    <x v="14"/>
    <s v="Wu3"/>
    <n v="2"/>
    <n v="2"/>
    <x v="0"/>
    <n v="0"/>
    <s v="Ancestral"/>
    <x v="1"/>
    <s v="Ancestral"/>
    <s v="monovalent"/>
    <s v="XBB.1"/>
    <s v="XBB.1"/>
    <s v="XBB"/>
    <n v="5"/>
    <m/>
    <x v="43"/>
    <n v="45"/>
    <n v="40"/>
    <m/>
    <m/>
    <s v="Fig4B"/>
    <x v="1"/>
    <m/>
  </r>
  <r>
    <n v="9"/>
    <n v="4014"/>
    <x v="14"/>
    <s v="Wu3"/>
    <n v="2"/>
    <n v="2"/>
    <x v="0"/>
    <n v="0"/>
    <s v="Ancestral"/>
    <x v="1"/>
    <s v="Ancestral"/>
    <s v="monovalent"/>
    <s v="XBB.1.5"/>
    <s v="XBB.1.5"/>
    <s v="XBB"/>
    <n v="5"/>
    <m/>
    <x v="43"/>
    <n v="44"/>
    <n v="40"/>
    <m/>
    <m/>
    <s v="Fig4B"/>
    <x v="1"/>
    <m/>
  </r>
  <r>
    <n v="9"/>
    <n v="4015"/>
    <x v="14"/>
    <s v="preOm/Wu3"/>
    <n v="2"/>
    <n v="2"/>
    <x v="1"/>
    <n v="1"/>
    <s v="Ancestral"/>
    <x v="1"/>
    <s v="Ancestral"/>
    <s v="monovalent"/>
    <s v="Wu-G614"/>
    <s v="Ancestral"/>
    <s v="Ancestral"/>
    <n v="12"/>
    <m/>
    <x v="43"/>
    <n v="4462"/>
    <n v="40"/>
    <m/>
    <m/>
    <s v="Fig4B"/>
    <x v="1"/>
    <m/>
  </r>
  <r>
    <n v="9"/>
    <n v="4016"/>
    <x v="14"/>
    <s v="preOm/Wu3"/>
    <n v="2"/>
    <n v="2"/>
    <x v="1"/>
    <n v="1"/>
    <s v="Ancestral"/>
    <x v="1"/>
    <s v="Ancestral"/>
    <s v="monovalent"/>
    <s v="BA.1"/>
    <s v="BA.1"/>
    <s v="BA.1"/>
    <n v="12"/>
    <m/>
    <x v="43"/>
    <n v="642"/>
    <n v="40"/>
    <m/>
    <m/>
    <s v="Fig4B"/>
    <x v="1"/>
    <m/>
  </r>
  <r>
    <n v="9"/>
    <n v="4017"/>
    <x v="14"/>
    <s v="preOm/Wu3"/>
    <n v="2"/>
    <n v="2"/>
    <x v="1"/>
    <n v="1"/>
    <s v="Ancestral"/>
    <x v="1"/>
    <s v="Ancestral"/>
    <s v="monovalent"/>
    <s v="BA.5"/>
    <s v="BA.5"/>
    <s v="BA.5"/>
    <n v="12"/>
    <m/>
    <x v="43"/>
    <n v="608"/>
    <n v="40"/>
    <m/>
    <m/>
    <s v="Fig4B"/>
    <x v="1"/>
    <m/>
  </r>
  <r>
    <n v="9"/>
    <n v="4018"/>
    <x v="14"/>
    <s v="preOm/Wu3"/>
    <n v="2"/>
    <n v="2"/>
    <x v="1"/>
    <n v="1"/>
    <s v="Ancestral"/>
    <x v="1"/>
    <s v="Ancestral"/>
    <s v="monovalent"/>
    <s v="XBB.1"/>
    <s v="XBB.1"/>
    <s v="XBB"/>
    <n v="12"/>
    <m/>
    <x v="43"/>
    <n v="42"/>
    <n v="40"/>
    <m/>
    <m/>
    <s v="Fig4B"/>
    <x v="1"/>
    <m/>
  </r>
  <r>
    <n v="9"/>
    <n v="4019"/>
    <x v="14"/>
    <s v="preOm/Wu3"/>
    <n v="2"/>
    <n v="2"/>
    <x v="1"/>
    <n v="1"/>
    <s v="Ancestral"/>
    <x v="1"/>
    <s v="Ancestral"/>
    <s v="monovalent"/>
    <s v="XBB.1.5"/>
    <s v="XBB.1.5"/>
    <s v="XBB"/>
    <n v="12"/>
    <m/>
    <x v="43"/>
    <n v="44"/>
    <n v="40"/>
    <m/>
    <m/>
    <s v="Fig4B"/>
    <x v="1"/>
    <m/>
  </r>
  <r>
    <n v="9"/>
    <n v="4033"/>
    <x v="14"/>
    <s v="HCWs"/>
    <n v="2"/>
    <n v="2"/>
    <x v="0"/>
    <n v="0"/>
    <s v="Ancestral"/>
    <x v="1"/>
    <s v="Ancestral"/>
    <s v="monovalent"/>
    <s v="Wu-G614"/>
    <s v="Ancestral"/>
    <s v="Ancestral"/>
    <n v="28"/>
    <s v="14-28"/>
    <x v="43"/>
    <n v="7234"/>
    <n v="40"/>
    <m/>
    <m/>
    <s v="Extended Data Fig. 6"/>
    <x v="0"/>
    <s v="Unclear how many prior doses these subjects had been given, or when their sample was taken"/>
  </r>
  <r>
    <n v="9"/>
    <n v="4034"/>
    <x v="14"/>
    <s v="HCWs"/>
    <n v="2"/>
    <n v="2"/>
    <x v="0"/>
    <n v="0"/>
    <s v="Ancestral"/>
    <x v="1"/>
    <s v="Ancestral"/>
    <s v="monovalent"/>
    <s v="BA.1"/>
    <s v="BA.1"/>
    <s v="BA.1"/>
    <n v="28"/>
    <s v="14-28"/>
    <x v="43"/>
    <n v="1776"/>
    <n v="40"/>
    <m/>
    <m/>
    <s v="Extended Data Fig. 6"/>
    <x v="0"/>
    <s v="Unclear how many prior doses these subjects had been given, or when their sample was taken"/>
  </r>
  <r>
    <n v="9"/>
    <n v="4035"/>
    <x v="14"/>
    <s v="HCWs"/>
    <n v="2"/>
    <n v="2"/>
    <x v="0"/>
    <n v="0"/>
    <s v="Ancestral"/>
    <x v="1"/>
    <s v="Ancestral"/>
    <s v="monovalent"/>
    <s v="BA.5"/>
    <s v="BA.5"/>
    <s v="BA.5"/>
    <n v="28"/>
    <s v="14-28"/>
    <x v="43"/>
    <n v="1172"/>
    <n v="40"/>
    <m/>
    <m/>
    <s v="Extended Data Fig. 6"/>
    <x v="0"/>
    <s v="Unclear how many prior doses these subjects had been given, or when their sample was taken"/>
  </r>
  <r>
    <n v="9"/>
    <n v="4036"/>
    <x v="14"/>
    <s v="HCWs"/>
    <n v="2"/>
    <n v="2"/>
    <x v="0"/>
    <n v="0"/>
    <s v="Ancestral"/>
    <x v="1"/>
    <s v="Ancestral"/>
    <s v="monovalent"/>
    <s v="XBB.1"/>
    <s v="XBB.1"/>
    <s v="XBB"/>
    <n v="28"/>
    <s v="14-28"/>
    <x v="43"/>
    <n v="81"/>
    <n v="40"/>
    <m/>
    <m/>
    <s v="Extended Data Fig. 6"/>
    <x v="0"/>
    <s v="Unclear how many prior doses these subjects had been given, or when their sample was taken"/>
  </r>
  <r>
    <n v="9"/>
    <n v="4037"/>
    <x v="14"/>
    <s v="HCWs"/>
    <n v="2"/>
    <n v="2"/>
    <x v="0"/>
    <n v="0"/>
    <s v="Ancestral"/>
    <x v="1"/>
    <s v="Ancestral"/>
    <s v="monovalent"/>
    <s v="XBB.1.5"/>
    <s v="XBB.1.5"/>
    <s v="XBB"/>
    <n v="28"/>
    <s v="14-28"/>
    <x v="43"/>
    <n v="80"/>
    <n v="40"/>
    <m/>
    <m/>
    <s v="Extended Data Fig. 6"/>
    <x v="0"/>
    <s v="Unclear how many prior doses these subjects had been given, or when their sample was taken"/>
  </r>
  <r>
    <n v="9"/>
    <n v="4020"/>
    <x v="27"/>
    <n v="1"/>
    <n v="3"/>
    <n v="3"/>
    <x v="1"/>
    <n v="1"/>
    <s v="Pfizer"/>
    <x v="6"/>
    <s v="BA.5"/>
    <s v="bivalent_ancestral"/>
    <s v="B.1"/>
    <s v="Ancestral"/>
    <s v="Ancestral"/>
    <n v="11"/>
    <s v="&lt;2mo"/>
    <x v="43"/>
    <n v="5012"/>
    <n v="12.5"/>
    <m/>
    <m/>
    <s v="Figure A"/>
    <x v="1"/>
    <m/>
  </r>
  <r>
    <n v="9"/>
    <n v="4021"/>
    <x v="27"/>
    <n v="1"/>
    <n v="3"/>
    <n v="3"/>
    <x v="1"/>
    <n v="1"/>
    <s v="Pfizer"/>
    <x v="6"/>
    <s v="BA.5"/>
    <s v="bivalent_ancestral"/>
    <s v="BA.1"/>
    <s v="BA.1"/>
    <s v="BA.1"/>
    <n v="11"/>
    <s v="&lt;2mo"/>
    <x v="43"/>
    <n v="2481"/>
    <n v="12.5"/>
    <m/>
    <m/>
    <s v="Figure A"/>
    <x v="1"/>
    <m/>
  </r>
  <r>
    <n v="9"/>
    <n v="4022"/>
    <x v="27"/>
    <n v="1"/>
    <n v="3"/>
    <n v="3"/>
    <x v="1"/>
    <n v="1"/>
    <s v="Pfizer"/>
    <x v="6"/>
    <s v="BA.5"/>
    <s v="bivalent_ancestral"/>
    <s v="BA.5"/>
    <s v="BA.5"/>
    <s v="BA.5"/>
    <n v="11"/>
    <s v="&lt;2mo"/>
    <x v="43"/>
    <n v="1526"/>
    <n v="12.5"/>
    <m/>
    <m/>
    <s v="Figure A"/>
    <x v="1"/>
    <m/>
  </r>
  <r>
    <n v="9"/>
    <n v="4023"/>
    <x v="27"/>
    <n v="1"/>
    <n v="3"/>
    <n v="3"/>
    <x v="1"/>
    <n v="1"/>
    <s v="Pfizer"/>
    <x v="6"/>
    <s v="BA.5"/>
    <s v="bivalent_ancestral"/>
    <s v="BQ.1.1"/>
    <s v="BQ.1.1"/>
    <s v="other non BA Omicron"/>
    <n v="11"/>
    <s v="&lt;2mo"/>
    <x v="43"/>
    <n v="416"/>
    <n v="12.5"/>
    <m/>
    <m/>
    <s v="Figure A"/>
    <x v="1"/>
    <m/>
  </r>
  <r>
    <n v="9"/>
    <n v="4024"/>
    <x v="4"/>
    <n v="1"/>
    <n v="2"/>
    <n v="2"/>
    <x v="0"/>
    <n v="0"/>
    <s v="Moderna Ancestral"/>
    <x v="1"/>
    <s v="Ancestral"/>
    <s v="monovalent"/>
    <s v="Ancestral"/>
    <s v="Ancestral"/>
    <s v="Ancestral"/>
    <n v="565"/>
    <n v="14"/>
    <x v="43"/>
    <n v="320"/>
    <n v="20"/>
    <m/>
    <m/>
    <s v="Figure S2"/>
    <x v="1"/>
    <s v="pooled sera"/>
  </r>
  <r>
    <n v="9"/>
    <n v="4025"/>
    <x v="4"/>
    <n v="1"/>
    <n v="2"/>
    <n v="2"/>
    <x v="0"/>
    <n v="0"/>
    <s v="Moderna Ancestral"/>
    <x v="1"/>
    <s v="Ancestral"/>
    <s v="monovalent"/>
    <s v="BA.2"/>
    <s v="BA.2"/>
    <s v="other BA Omicron"/>
    <n v="565"/>
    <n v="14"/>
    <x v="43"/>
    <n v="160"/>
    <n v="20"/>
    <m/>
    <m/>
    <s v="Figure S2"/>
    <x v="1"/>
    <s v="pooled sera"/>
  </r>
  <r>
    <n v="9"/>
    <n v="4026"/>
    <x v="4"/>
    <n v="1"/>
    <n v="2"/>
    <n v="2"/>
    <x v="0"/>
    <n v="0"/>
    <s v="Moderna Ancestral"/>
    <x v="1"/>
    <s v="Ancestral"/>
    <s v="monovalent"/>
    <s v="BA.5"/>
    <s v="BA.5"/>
    <s v="BA.5"/>
    <n v="565"/>
    <n v="14"/>
    <x v="43"/>
    <n v="80"/>
    <n v="20"/>
    <m/>
    <m/>
    <s v="Figure S2"/>
    <x v="1"/>
    <s v="pooled sera"/>
  </r>
  <r>
    <n v="9"/>
    <n v="4027"/>
    <x v="21"/>
    <s v="unsure"/>
    <n v="2"/>
    <n v="2"/>
    <x v="0"/>
    <n v="0"/>
    <s v="Pfizer"/>
    <x v="1"/>
    <s v="Ancestral"/>
    <s v="monovalent"/>
    <s v="Ancestral"/>
    <s v="Ancestral"/>
    <s v="Ancestral"/>
    <n v="22"/>
    <n v="30.4"/>
    <x v="43"/>
    <n v="1342"/>
    <n v="20"/>
    <m/>
    <m/>
    <s v="Slide CC-5"/>
    <x v="0"/>
    <s v="prior infection status unclear"/>
  </r>
  <r>
    <n v="9"/>
    <n v="4028"/>
    <x v="21"/>
    <s v="unsure"/>
    <n v="2"/>
    <n v="2"/>
    <x v="0"/>
    <n v="0"/>
    <s v="Pfizer"/>
    <x v="1"/>
    <s v="Ancestral"/>
    <s v="monovalent"/>
    <s v="Omicron BA.1"/>
    <s v="BA.1"/>
    <s v="BA.1"/>
    <n v="22"/>
    <n v="30.4"/>
    <x v="43"/>
    <n v="336"/>
    <n v="20"/>
    <m/>
    <m/>
    <s v="Slide CC-5"/>
    <x v="0"/>
    <s v="prior infection status unclear"/>
  </r>
  <r>
    <n v="9"/>
    <n v="4029"/>
    <x v="13"/>
    <n v="2"/>
    <n v="2"/>
    <n v="2"/>
    <x v="0"/>
    <n v="0"/>
    <s v="Pfizer"/>
    <x v="1"/>
    <s v="Ancestral"/>
    <s v="monovalent"/>
    <s v="BQ.1.1"/>
    <s v="BQ"/>
    <s v="other non BA Omicron"/>
    <n v="6"/>
    <n v="30.1"/>
    <x v="43"/>
    <n v="50.390332683864301"/>
    <n v="16"/>
    <m/>
    <m/>
    <s v="Figure 1"/>
    <x v="1"/>
    <s v="time of sampling taken from earlier rossler paper - https://www.nature.com/articles/s41467-022-35312-3"/>
  </r>
  <r>
    <n v="9"/>
    <n v="4030"/>
    <x v="13"/>
    <n v="2"/>
    <n v="2"/>
    <n v="2"/>
    <x v="0"/>
    <n v="0"/>
    <s v="Pfizer"/>
    <x v="1"/>
    <s v="Ancestral"/>
    <s v="monovalent"/>
    <s v="XBB.1"/>
    <s v="XBB"/>
    <s v="XBB"/>
    <n v="6"/>
    <n v="30.1"/>
    <x v="43"/>
    <n v="83.556456475984703"/>
    <n v="16"/>
    <m/>
    <m/>
    <s v="Figure 1"/>
    <x v="1"/>
    <s v="time of sampling taken from earlier rossler paper - https://www.nature.com/articles/s41467-022-35312-3"/>
  </r>
  <r>
    <n v="9"/>
    <n v="4031"/>
    <x v="13"/>
    <n v="2"/>
    <n v="2"/>
    <n v="2"/>
    <x v="0"/>
    <n v="0"/>
    <s v="Pfizer"/>
    <x v="1"/>
    <s v="Ancestral"/>
    <s v="monovalent"/>
    <s v="XBB.1.5.1"/>
    <s v="XBB"/>
    <s v="XBB"/>
    <n v="6"/>
    <n v="30.1"/>
    <x v="43"/>
    <n v="49.066519725433402"/>
    <n v="16"/>
    <m/>
    <m/>
    <s v="Figure 1"/>
    <x v="1"/>
    <s v="time of sampling taken from earlier rossler paper - https://www.nature.com/articles/s41467-022-35312-3"/>
  </r>
  <r>
    <n v="9"/>
    <n v="4032"/>
    <x v="13"/>
    <n v="2"/>
    <n v="2"/>
    <n v="2"/>
    <x v="0"/>
    <n v="0"/>
    <s v="Pfizer"/>
    <x v="1"/>
    <s v="Ancestral"/>
    <s v="monovalent"/>
    <s v="XBF.3"/>
    <s v="XBF"/>
    <s v="other non BA Omicron"/>
    <n v="6"/>
    <n v="30.1"/>
    <x v="43"/>
    <n v="30.666732283895801"/>
    <n v="16"/>
    <m/>
    <m/>
    <s v="Figure 1"/>
    <x v="1"/>
    <s v="time of sampling taken from earlier rossler paper - https://www.nature.com/articles/s41467-022-35312-3"/>
  </r>
  <r>
    <n v="1"/>
    <n v="5001"/>
    <x v="32"/>
    <n v="1"/>
    <n v="3"/>
    <n v="3"/>
    <x v="0"/>
    <n v="0"/>
    <s v="mRNA Ancestral"/>
    <x v="1"/>
    <s v="Ancestral"/>
    <s v="monovalent"/>
    <s v="D614G"/>
    <s v="Ancestral"/>
    <s v="Ancestral"/>
    <n v="16"/>
    <n v="33"/>
    <x v="43"/>
    <n v="11190"/>
    <n v="40"/>
    <m/>
    <m/>
    <s v="Figure 1B and Table S4"/>
    <x v="1"/>
    <m/>
  </r>
  <r>
    <n v="1"/>
    <n v="5002"/>
    <x v="32"/>
    <n v="1"/>
    <n v="3"/>
    <n v="3"/>
    <x v="0"/>
    <n v="0"/>
    <s v="mRNA Ancestral"/>
    <x v="1"/>
    <s v="Ancestral"/>
    <s v="monovalent"/>
    <s v="BA.4/5"/>
    <s v="BA.5"/>
    <s v="BA.5"/>
    <n v="16"/>
    <n v="33"/>
    <x v="43"/>
    <n v="1080"/>
    <n v="40"/>
    <m/>
    <m/>
    <s v="Figure 1B and Table S4"/>
    <x v="1"/>
    <m/>
  </r>
  <r>
    <n v="1"/>
    <n v="5003"/>
    <x v="32"/>
    <n v="1"/>
    <n v="3"/>
    <n v="3"/>
    <x v="0"/>
    <n v="0"/>
    <s v="mRNA Ancestral"/>
    <x v="1"/>
    <s v="Ancestral"/>
    <s v="monovalent"/>
    <s v="XBB"/>
    <s v="XBB"/>
    <s v="XBB"/>
    <n v="16"/>
    <n v="33"/>
    <x v="43"/>
    <n v="283"/>
    <n v="40"/>
    <m/>
    <m/>
    <s v="Figure 1B and Table S4"/>
    <x v="1"/>
    <m/>
  </r>
  <r>
    <n v="1"/>
    <n v="5004"/>
    <x v="32"/>
    <n v="1"/>
    <n v="3"/>
    <n v="3"/>
    <x v="0"/>
    <n v="0"/>
    <s v="mRNA Ancestral"/>
    <x v="1"/>
    <s v="Ancestral"/>
    <s v="monovalent"/>
    <s v="XBB.1.5"/>
    <s v="XBB.1.5"/>
    <s v="XBB"/>
    <n v="16"/>
    <n v="33"/>
    <x v="43"/>
    <n v="147"/>
    <n v="40"/>
    <m/>
    <m/>
    <s v="Figure 1B and Table S4"/>
    <x v="1"/>
    <m/>
  </r>
  <r>
    <n v="1"/>
    <n v="5005"/>
    <x v="32"/>
    <n v="1"/>
    <n v="3"/>
    <n v="3"/>
    <x v="0"/>
    <n v="0"/>
    <s v="mRNA BA.5"/>
    <x v="6"/>
    <s v="BA.5"/>
    <s v="bivalent_variant"/>
    <s v="D614G"/>
    <s v="Ancestral"/>
    <s v="Ancestral"/>
    <n v="19"/>
    <n v="29"/>
    <x v="43"/>
    <n v="12178"/>
    <n v="40"/>
    <m/>
    <m/>
    <s v="Figure 1B and Table S4"/>
    <x v="1"/>
    <m/>
  </r>
  <r>
    <n v="1"/>
    <n v="5006"/>
    <x v="32"/>
    <n v="1"/>
    <n v="3"/>
    <n v="3"/>
    <x v="0"/>
    <n v="0"/>
    <s v="mRNA BA.5"/>
    <x v="6"/>
    <s v="BA.5"/>
    <s v="bivalent_variant"/>
    <s v="BA.4/5"/>
    <s v="BA.5"/>
    <s v="BA.5"/>
    <n v="19"/>
    <n v="29"/>
    <x v="43"/>
    <n v="2263"/>
    <n v="40"/>
    <m/>
    <m/>
    <s v="Figure 1B and Table S4"/>
    <x v="1"/>
    <m/>
  </r>
  <r>
    <n v="1"/>
    <n v="5007"/>
    <x v="32"/>
    <n v="1"/>
    <n v="3"/>
    <n v="3"/>
    <x v="0"/>
    <n v="0"/>
    <s v="mRNA BA.5"/>
    <x v="6"/>
    <s v="BA.5"/>
    <s v="bivalent_variant"/>
    <s v="XBB"/>
    <s v="XBB"/>
    <s v="XBB"/>
    <n v="19"/>
    <n v="29"/>
    <x v="43"/>
    <n v="279"/>
    <n v="40"/>
    <m/>
    <m/>
    <s v="Figure 1B and Table S4"/>
    <x v="1"/>
    <m/>
  </r>
  <r>
    <n v="1"/>
    <n v="5008"/>
    <x v="32"/>
    <n v="1"/>
    <n v="3"/>
    <n v="3"/>
    <x v="0"/>
    <n v="0"/>
    <s v="mRNA BA.5"/>
    <x v="6"/>
    <s v="BA.5"/>
    <s v="bivalent_variant"/>
    <s v="XBB.1.5"/>
    <s v="XBB.1.5"/>
    <s v="XBB"/>
    <n v="19"/>
    <n v="29"/>
    <x v="43"/>
    <n v="148"/>
    <n v="40"/>
    <m/>
    <m/>
    <s v="Figure 1B and Table S4"/>
    <x v="1"/>
    <m/>
  </r>
  <r>
    <n v="1"/>
    <n v="5009"/>
    <x v="32"/>
    <n v="1"/>
    <n v="4"/>
    <n v="4"/>
    <x v="0"/>
    <n v="0"/>
    <s v="mRNA BA.5"/>
    <x v="6"/>
    <s v="BA.5"/>
    <s v="bivalent_variant"/>
    <s v="D614G"/>
    <s v="Ancestral"/>
    <s v="Ancestral"/>
    <n v="8"/>
    <n v="37"/>
    <x v="43"/>
    <n v="8263"/>
    <n v="40"/>
    <m/>
    <m/>
    <s v="Figure 1B and Table S4"/>
    <x v="1"/>
    <m/>
  </r>
  <r>
    <n v="1"/>
    <n v="5010"/>
    <x v="32"/>
    <n v="1"/>
    <n v="4"/>
    <n v="4"/>
    <x v="0"/>
    <n v="0"/>
    <s v="mRNA BA.5"/>
    <x v="6"/>
    <s v="BA.5"/>
    <s v="bivalent_variant"/>
    <s v="BA.4/5"/>
    <s v="BA.5"/>
    <s v="BA.5"/>
    <n v="8"/>
    <n v="37"/>
    <x v="43"/>
    <n v="1280"/>
    <n v="40"/>
    <m/>
    <m/>
    <s v="Figure 1B and Table S4"/>
    <x v="1"/>
    <m/>
  </r>
  <r>
    <n v="1"/>
    <n v="5011"/>
    <x v="32"/>
    <n v="1"/>
    <n v="4"/>
    <n v="4"/>
    <x v="0"/>
    <n v="0"/>
    <s v="mRNA BA.5"/>
    <x v="6"/>
    <s v="BA.5"/>
    <s v="bivalent_variant"/>
    <s v="XBB"/>
    <s v="XBB"/>
    <s v="XBB"/>
    <n v="8"/>
    <n v="37"/>
    <x v="43"/>
    <n v="158"/>
    <n v="40"/>
    <m/>
    <m/>
    <s v="Figure 1B and Table S4"/>
    <x v="1"/>
    <m/>
  </r>
  <r>
    <n v="1"/>
    <n v="5012"/>
    <x v="32"/>
    <n v="1"/>
    <n v="4"/>
    <n v="4"/>
    <x v="0"/>
    <n v="0"/>
    <s v="mRNA BA.5"/>
    <x v="6"/>
    <s v="BA.5"/>
    <s v="bivalent_variant"/>
    <s v="XBB.1.5"/>
    <s v="XBB.1.5"/>
    <s v="XBB"/>
    <n v="8"/>
    <n v="37"/>
    <x v="43"/>
    <n v="99"/>
    <n v="40"/>
    <m/>
    <m/>
    <s v="Figure 1B and Table S4"/>
    <x v="1"/>
    <m/>
  </r>
  <r>
    <m/>
    <m/>
    <x v="33"/>
    <m/>
    <m/>
    <m/>
    <x v="3"/>
    <m/>
    <m/>
    <x v="16"/>
    <m/>
    <m/>
    <m/>
    <m/>
    <m/>
    <m/>
    <m/>
    <x v="43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DC834-BFA9-F042-805C-B4A81D5515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3" firstHeaderRow="1" firstDataRow="2" firstDataCol="1" rowPageCount="1" colPageCount="1"/>
  <pivotFields count="25">
    <pivotField showAll="0"/>
    <pivotField showAll="0"/>
    <pivotField axis="axisRow" dataField="1" showAll="0">
      <items count="41">
        <item x="14"/>
        <item x="7"/>
        <item m="1" x="37"/>
        <item x="15"/>
        <item x="8"/>
        <item x="19"/>
        <item x="11"/>
        <item x="6"/>
        <item x="18"/>
        <item x="12"/>
        <item x="2"/>
        <item m="1" x="34"/>
        <item m="1" x="38"/>
        <item x="26"/>
        <item x="5"/>
        <item x="4"/>
        <item x="25"/>
        <item x="9"/>
        <item x="16"/>
        <item m="1" x="39"/>
        <item x="0"/>
        <item x="20"/>
        <item x="22"/>
        <item x="21"/>
        <item x="1"/>
        <item x="13"/>
        <item x="3"/>
        <item x="23"/>
        <item x="10"/>
        <item x="33"/>
        <item x="17"/>
        <item x="24"/>
        <item x="27"/>
        <item x="28"/>
        <item x="29"/>
        <item m="1" x="35"/>
        <item m="1" x="36"/>
        <item x="31"/>
        <item x="30"/>
        <item x="32"/>
        <item t="default"/>
      </items>
    </pivotField>
    <pivotField showAll="0"/>
    <pivotField showAll="0"/>
    <pivotField showAll="0"/>
    <pivotField axis="axisCol" showAll="0">
      <items count="6">
        <item m="1"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</pivotFields>
  <rowFields count="1">
    <field x="2"/>
  </rowFields>
  <rowItems count="29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>
      <x v="14"/>
    </i>
    <i>
      <x v="15"/>
    </i>
    <i>
      <x v="16"/>
    </i>
    <i>
      <x v="18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7"/>
    </i>
    <i>
      <x v="38"/>
    </i>
    <i>
      <x v="39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1">
    <pageField fld="23" hier="-1"/>
  </pageFields>
  <dataFields count="1">
    <dataField name="Count of pap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CF437-D817-DE4A-A828-4A57472C75E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O30" firstHeaderRow="0" firstDataRow="1" firstDataCol="1" rowPageCount="1" colPageCount="1"/>
  <pivotFields count="25">
    <pivotField showAll="0"/>
    <pivotField showAll="0"/>
    <pivotField axis="axisRow" showAll="0" sortType="ascending">
      <items count="41">
        <item x="14"/>
        <item x="7"/>
        <item m="1" x="37"/>
        <item x="17"/>
        <item x="15"/>
        <item x="8"/>
        <item x="19"/>
        <item x="11"/>
        <item x="6"/>
        <item x="18"/>
        <item x="12"/>
        <item x="2"/>
        <item m="1" x="34"/>
        <item x="24"/>
        <item m="1" x="38"/>
        <item x="26"/>
        <item x="5"/>
        <item x="28"/>
        <item x="29"/>
        <item x="27"/>
        <item h="1" x="30"/>
        <item m="1" x="36"/>
        <item x="4"/>
        <item x="25"/>
        <item x="9"/>
        <item x="16"/>
        <item m="1" x="39"/>
        <item x="0"/>
        <item x="20"/>
        <item x="22"/>
        <item x="21"/>
        <item x="1"/>
        <item x="13"/>
        <item x="3"/>
        <item m="1" x="35"/>
        <item x="31"/>
        <item x="32"/>
        <item x="23"/>
        <item x="10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</pivotFields>
  <rowFields count="1">
    <field x="2"/>
  </rowFields>
  <rowItems count="27">
    <i>
      <x/>
    </i>
    <i>
      <x v="1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6"/>
    </i>
    <i>
      <x v="17"/>
    </i>
    <i>
      <x v="18"/>
    </i>
    <i>
      <x v="19"/>
    </i>
    <i>
      <x v="22"/>
    </i>
    <i>
      <x v="23"/>
    </i>
    <i>
      <x v="25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pageFields count="1">
    <pageField fld="23" hier="-1"/>
  </pageFields>
  <dataFields count="2">
    <dataField name="Count of pre_neut" fld="17" subtotal="count" baseField="0" baseItem="0"/>
    <dataField name="Count of post_neu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59959-F781-9A43-A9EB-CE9607E99F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:S18" firstHeaderRow="0" firstDataRow="1" firstDataCol="1" rowPageCount="2" colPageCount="1"/>
  <pivotFields count="25">
    <pivotField showAll="0"/>
    <pivotField showAll="0"/>
    <pivotField axis="axisRow" showAll="0" sortType="ascending">
      <items count="41">
        <item x="14"/>
        <item x="7"/>
        <item m="1" x="37"/>
        <item x="17"/>
        <item x="15"/>
        <item x="8"/>
        <item x="19"/>
        <item x="11"/>
        <item x="6"/>
        <item x="18"/>
        <item x="12"/>
        <item x="2"/>
        <item m="1" x="34"/>
        <item x="24"/>
        <item m="1" x="38"/>
        <item x="26"/>
        <item x="5"/>
        <item x="28"/>
        <item x="29"/>
        <item x="27"/>
        <item h="1" x="30"/>
        <item m="1" x="36"/>
        <item x="4"/>
        <item x="25"/>
        <item x="9"/>
        <item x="16"/>
        <item m="1" x="39"/>
        <item x="0"/>
        <item x="20"/>
        <item x="22"/>
        <item x="21"/>
        <item x="1"/>
        <item x="13"/>
        <item x="3"/>
        <item m="1" x="35"/>
        <item x="31"/>
        <item x="32"/>
        <item x="23"/>
        <item x="10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17">
        <item h="1" x="304"/>
        <item h="1" x="306"/>
        <item h="1" x="305"/>
        <item h="1" x="151"/>
        <item h="1" x="152"/>
        <item h="1" x="156"/>
        <item h="1" x="150"/>
        <item h="1" x="176"/>
        <item h="1" x="283"/>
        <item h="1" x="183"/>
        <item h="1" x="2"/>
        <item h="1" x="155"/>
        <item h="1" x="213"/>
        <item h="1" x="6"/>
        <item h="1" x="182"/>
        <item h="1" x="10"/>
        <item h="1" x="214"/>
        <item h="1" x="44"/>
        <item h="1" x="260"/>
        <item h="1" x="282"/>
        <item h="1" x="259"/>
        <item h="1" x="212"/>
        <item h="1" x="264"/>
        <item h="1" x="149"/>
        <item h="1" x="257"/>
        <item h="1" x="161"/>
        <item h="1" x="11"/>
        <item h="1" x="169"/>
        <item h="1" x="153"/>
        <item h="1" x="173"/>
        <item h="1" x="181"/>
        <item h="1" x="7"/>
        <item h="1" x="209"/>
        <item h="1" x="302"/>
        <item h="1" x="154"/>
        <item h="1" x="258"/>
        <item h="1" x="208"/>
        <item h="1" x="116"/>
        <item h="1" x="175"/>
        <item h="1" x="135"/>
        <item h="1" x="211"/>
        <item h="1" x="137"/>
        <item h="1" x="300"/>
        <item h="1" x="210"/>
        <item h="1" x="147"/>
        <item h="1" x="172"/>
        <item h="1" x="136"/>
        <item h="1" x="298"/>
        <item h="1" x="262"/>
        <item h="1" x="121"/>
        <item h="1" x="134"/>
        <item h="1" x="261"/>
        <item h="1" x="165"/>
        <item h="1" x="186"/>
        <item h="1" x="146"/>
        <item h="1" x="164"/>
        <item h="1" x="160"/>
        <item h="1" x="50"/>
        <item h="1" x="167"/>
        <item h="1" x="344"/>
        <item h="1" x="390"/>
        <item h="1" x="272"/>
        <item h="1" x="355"/>
        <item h="1" x="54"/>
        <item h="1" x="394"/>
        <item h="1" x="271"/>
        <item h="1" x="3"/>
        <item h="1" x="187"/>
        <item h="1" x="201"/>
        <item h="1" x="179"/>
        <item h="1" x="351"/>
        <item h="1" x="273"/>
        <item h="1" x="168"/>
        <item h="1" x="274"/>
        <item h="1" x="49"/>
        <item h="1" x="206"/>
        <item h="1" x="63"/>
        <item h="1" x="200"/>
        <item h="1" x="205"/>
        <item h="1" x="132"/>
        <item h="1" x="87"/>
        <item h="1" x="281"/>
        <item h="1" x="4"/>
        <item h="1" x="309"/>
        <item h="1" x="207"/>
        <item h="1" x="86"/>
        <item h="1" x="263"/>
        <item h="1" x="65"/>
        <item h="1" x="171"/>
        <item h="1" x="255"/>
        <item h="1" x="145"/>
        <item h="1" x="314"/>
        <item h="1" x="8"/>
        <item h="1" x="393"/>
        <item h="1" x="319"/>
        <item h="1" x="64"/>
        <item h="1" x="203"/>
        <item h="1" x="269"/>
        <item h="1" x="15"/>
        <item h="1" x="297"/>
        <item h="1" x="82"/>
        <item h="1" x="174"/>
        <item h="1" x="110"/>
        <item h="1" x="180"/>
        <item h="1" x="0"/>
        <item h="1" x="9"/>
        <item h="1" x="185"/>
        <item h="1" x="101"/>
        <item h="1" x="62"/>
        <item h="1" x="299"/>
        <item h="1" x="91"/>
        <item h="1" x="53"/>
        <item h="1" x="5"/>
        <item h="1" x="188"/>
        <item h="1" x="340"/>
        <item h="1" x="14"/>
        <item h="1" x="129"/>
        <item h="1" x="90"/>
        <item h="1" x="61"/>
        <item h="1" x="178"/>
        <item h="1" x="120"/>
        <item h="1" x="256"/>
        <item h="1" x="115"/>
        <item h="1" x="45"/>
        <item h="1" x="46"/>
        <item h="1" x="143"/>
        <item h="1" x="128"/>
        <item h="1" x="133"/>
        <item h="1" x="83"/>
        <item h="1" x="67"/>
        <item h="1" x="308"/>
        <item h="1" x="296"/>
        <item h="1" x="303"/>
        <item h="1" x="218"/>
        <item h="1" x="398"/>
        <item h="1" x="278"/>
        <item h="1" x="13"/>
        <item h="1" x="354"/>
        <item h="1" x="127"/>
        <item h="1" x="204"/>
        <item h="1" x="293"/>
        <item h="1" x="142"/>
        <item h="1" x="66"/>
        <item h="1" x="48"/>
        <item h="1" x="222"/>
        <item h="1" x="313"/>
        <item h="1" x="52"/>
        <item h="1" x="195"/>
        <item h="1" x="322"/>
        <item h="1" x="158"/>
        <item h="1" x="226"/>
        <item h="1" x="279"/>
        <item h="1" x="12"/>
        <item h="1" x="230"/>
        <item h="1" x="51"/>
        <item h="1" x="286"/>
        <item h="1" x="318"/>
        <item h="1" x="295"/>
        <item h="1" x="47"/>
        <item h="1" x="275"/>
        <item h="1" x="37"/>
        <item h="1" x="326"/>
        <item h="1" x="141"/>
        <item h="1" x="148"/>
        <item h="1" x="276"/>
        <item h="1" x="234"/>
        <item h="1" x="288"/>
        <item h="1" x="34"/>
        <item h="1" x="93"/>
        <item h="1" x="280"/>
        <item h="1" x="56"/>
        <item h="1" x="55"/>
        <item h="1" x="285"/>
        <item h="1" x="159"/>
        <item h="1" x="163"/>
        <item h="1" x="196"/>
        <item h="1" x="92"/>
        <item h="1" x="27"/>
        <item h="1" x="266"/>
        <item h="1" x="100"/>
        <item h="1" x="291"/>
        <item h="1" x="69"/>
        <item h="1" x="42"/>
        <item h="1" x="26"/>
        <item h="1" x="131"/>
        <item h="1" x="289"/>
        <item h="1" x="292"/>
        <item h="1" x="68"/>
        <item h="1" x="395"/>
        <item h="1" x="277"/>
        <item h="1" x="77"/>
        <item h="1" x="35"/>
        <item h="1" x="76"/>
        <item h="1" x="199"/>
        <item h="1" x="32"/>
        <item h="1" x="25"/>
        <item h="1" x="130"/>
        <item h="1" x="341"/>
        <item h="1" x="359"/>
        <item h="1" x="301"/>
        <item h="1" x="348"/>
        <item h="1" x="345"/>
        <item h="1" x="24"/>
        <item h="1" x="310"/>
        <item h="1" x="31"/>
        <item h="1" x="217"/>
        <item h="1" x="41"/>
        <item h="1" x="166"/>
        <item h="1" x="38"/>
        <item h="1" x="323"/>
        <item h="1" x="229"/>
        <item h="1" x="40"/>
        <item h="1" x="16"/>
        <item h="1" x="119"/>
        <item h="1" x="191"/>
        <item h="1" x="111"/>
        <item h="1" x="327"/>
        <item h="1" x="233"/>
        <item h="1" x="356"/>
        <item h="1" x="114"/>
        <item h="1" x="225"/>
        <item h="1" x="320"/>
        <item h="1" x="221"/>
        <item h="1" x="70"/>
        <item h="1" x="315"/>
        <item h="1" x="124"/>
        <item h="1" x="192"/>
        <item h="1" x="270"/>
        <item h="1" x="17"/>
        <item h="1" x="106"/>
        <item h="1" x="399"/>
        <item h="1" x="96"/>
        <item h="1" x="368"/>
        <item h="1" x="396"/>
        <item h="1" x="102"/>
        <item h="1" x="331"/>
        <item h="1" x="190"/>
        <item h="1" x="334"/>
        <item h="1" x="138"/>
        <item h="1" x="373"/>
        <item h="1" x="184"/>
        <item h="1" x="1"/>
        <item h="1" x="126"/>
        <item h="1" x="386"/>
        <item h="1" x="71"/>
        <item h="1" x="170"/>
        <item h="1" x="408"/>
        <item h="1" x="125"/>
        <item h="1" x="346"/>
        <item h="1" x="329"/>
        <item h="1" x="105"/>
        <item h="1" x="342"/>
        <item h="1" x="202"/>
        <item h="1" x="352"/>
        <item h="1" x="85"/>
        <item h="1" x="139"/>
        <item h="1" x="337"/>
        <item h="1" x="333"/>
        <item h="1" x="413"/>
        <item h="1" x="360"/>
        <item h="1" x="177"/>
        <item h="1" x="140"/>
        <item h="1" x="95"/>
        <item h="1" x="113"/>
        <item h="1" x="349"/>
        <item h="1" x="311"/>
        <item h="1" x="103"/>
        <item h="1" x="338"/>
        <item h="1" x="246"/>
        <item h="1" x="216"/>
        <item h="1" x="377"/>
        <item h="1" x="118"/>
        <item h="1" x="391"/>
        <item h="1" x="412"/>
        <item h="1" x="265"/>
        <item h="1" x="21"/>
        <item h="1" x="363"/>
        <item h="1" x="328"/>
        <item h="1" x="232"/>
        <item h="1" x="220"/>
        <item h="1" x="81"/>
        <item h="1" x="242"/>
        <item h="1" x="316"/>
        <item h="1" x="372"/>
        <item h="1" x="157"/>
        <item h="1" x="224"/>
        <item h="1" x="324"/>
        <item h="1" x="357"/>
        <item h="1" x="321"/>
        <item h="1" x="228"/>
        <item h="1" x="403"/>
        <item h="1" x="400"/>
        <item h="1" x="407"/>
        <item h="1" x="189"/>
        <item h="1" x="20"/>
        <item h="1" x="57"/>
        <item h="1" x="28"/>
        <item h="1" x="268"/>
        <item h="1" x="238"/>
        <item h="1" x="392"/>
        <item h="1" x="367"/>
        <item h="1" x="19"/>
        <item h="1" x="267"/>
        <item h="1" x="29"/>
        <item h="1" x="198"/>
        <item h="1" x="89"/>
        <item h="1" x="254"/>
        <item h="1" x="73"/>
        <item h="1" x="117"/>
        <item h="1" x="250"/>
        <item h="1" x="58"/>
        <item h="1" x="123"/>
        <item h="1" x="197"/>
        <item h="1" x="18"/>
        <item h="1" x="402"/>
        <item h="1" x="72"/>
        <item h="1" x="381"/>
        <item h="1" x="339"/>
        <item h="1" x="307"/>
        <item h="1" x="350"/>
        <item h="1" x="343"/>
        <item h="1" x="74"/>
        <item h="1" x="112"/>
        <item h="1" x="385"/>
        <item h="1" x="215"/>
        <item h="1" x="75"/>
        <item h="1" x="60"/>
        <item h="1" x="389"/>
        <item h="1" x="109"/>
        <item h="1" x="162"/>
        <item h="1" x="347"/>
        <item h="1" x="122"/>
        <item h="1" x="358"/>
        <item h="1" x="325"/>
        <item h="1" x="231"/>
        <item h="1" x="79"/>
        <item h="1" x="97"/>
        <item h="1" x="223"/>
        <item h="1" x="59"/>
        <item h="1" x="99"/>
        <item h="1" x="317"/>
        <item h="1" x="397"/>
        <item h="1" x="194"/>
        <item h="1" x="107"/>
        <item h="1" x="219"/>
        <item h="1" x="312"/>
        <item h="1" x="227"/>
        <item h="1" x="335"/>
        <item h="1" x="353"/>
        <item h="1" x="33"/>
        <item h="1" x="78"/>
        <item h="1" x="287"/>
        <item h="1" x="98"/>
        <item h="1" x="374"/>
        <item h="1" x="378"/>
        <item h="1" x="245"/>
        <item h="1" x="362"/>
        <item h="1" x="409"/>
        <item h="1" x="108"/>
        <item h="1" x="294"/>
        <item h="1" x="22"/>
        <item h="1" x="193"/>
        <item h="1" x="36"/>
        <item h="1" x="23"/>
        <item h="1" x="253"/>
        <item h="1" x="284"/>
        <item h="1" x="30"/>
        <item h="1" x="330"/>
        <item h="1" x="369"/>
        <item h="1" x="241"/>
        <item h="1" x="249"/>
        <item h="1" x="237"/>
        <item h="1" x="375"/>
        <item h="1" x="240"/>
        <item h="1" x="414"/>
        <item h="1" x="144"/>
        <item h="1" x="382"/>
        <item h="1" x="290"/>
        <item h="1" x="252"/>
        <item h="1" x="370"/>
        <item h="1" x="248"/>
        <item h="1" x="379"/>
        <item h="1" x="387"/>
        <item h="1" x="336"/>
        <item h="1" x="404"/>
        <item h="1" x="415"/>
        <item h="1" x="244"/>
        <item h="1" x="39"/>
        <item h="1" x="236"/>
        <item h="1" x="410"/>
        <item h="1" x="84"/>
        <item h="1" x="383"/>
        <item h="1" x="405"/>
        <item h="1" x="94"/>
        <item h="1" x="388"/>
        <item h="1" x="104"/>
        <item h="1" x="364"/>
        <item h="1" x="80"/>
        <item h="1" x="376"/>
        <item h="1" x="366"/>
        <item h="1" x="371"/>
        <item h="1" x="365"/>
        <item h="1" x="247"/>
        <item h="1" x="380"/>
        <item h="1" x="251"/>
        <item h="1" x="239"/>
        <item h="1" x="332"/>
        <item h="1" x="88"/>
        <item h="1" x="406"/>
        <item h="1" x="243"/>
        <item h="1" x="235"/>
        <item h="1" x="401"/>
        <item h="1" x="384"/>
        <item h="1" x="411"/>
        <item h="1" x="361"/>
        <item x="43"/>
        <item t="default"/>
      </items>
    </pivotField>
    <pivotField dataField="1"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</pivotFields>
  <rowFields count="1">
    <field x="2"/>
  </rowFields>
  <rowItems count="14">
    <i>
      <x/>
    </i>
    <i>
      <x v="4"/>
    </i>
    <i>
      <x v="16"/>
    </i>
    <i>
      <x v="17"/>
    </i>
    <i>
      <x v="18"/>
    </i>
    <i>
      <x v="19"/>
    </i>
    <i>
      <x v="22"/>
    </i>
    <i>
      <x v="23"/>
    </i>
    <i>
      <x v="30"/>
    </i>
    <i>
      <x v="32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pageFields count="2">
    <pageField fld="23" hier="-1"/>
    <pageField fld="17" hier="-1"/>
  </pageFields>
  <dataFields count="2">
    <dataField name="Count of pre_neut" fld="17" subtotal="count" baseField="0" baseItem="0"/>
    <dataField name="Count of post_neut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D9312-E65A-AD43-8BCC-4A7AB78F30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29" firstHeaderRow="1" firstDataRow="1" firstDataCol="1" rowPageCount="1" colPageCount="1"/>
  <pivotFields count="25">
    <pivotField showAll="0"/>
    <pivotField showAll="0"/>
    <pivotField axis="axisRow" dataField="1" showAll="0" sortType="ascending">
      <items count="41">
        <item x="14"/>
        <item x="7"/>
        <item m="1" x="37"/>
        <item x="17"/>
        <item x="15"/>
        <item x="8"/>
        <item x="19"/>
        <item x="11"/>
        <item x="6"/>
        <item x="18"/>
        <item x="12"/>
        <item x="2"/>
        <item m="1" x="34"/>
        <item x="24"/>
        <item m="1" x="38"/>
        <item x="26"/>
        <item x="5"/>
        <item x="28"/>
        <item x="29"/>
        <item x="27"/>
        <item h="1" x="30"/>
        <item m="1" x="36"/>
        <item x="4"/>
        <item x="25"/>
        <item x="9"/>
        <item x="16"/>
        <item m="1" x="39"/>
        <item x="0"/>
        <item x="20"/>
        <item x="22"/>
        <item x="21"/>
        <item x="1"/>
        <item x="13"/>
        <item x="3"/>
        <item m="1" x="35"/>
        <item x="31"/>
        <item h="1" x="32"/>
        <item x="23"/>
        <item x="10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</pivotFields>
  <rowFields count="1">
    <field x="2"/>
  </rowFields>
  <rowItems count="26">
    <i>
      <x/>
    </i>
    <i>
      <x v="1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6"/>
    </i>
    <i>
      <x v="17"/>
    </i>
    <i>
      <x v="18"/>
    </i>
    <i>
      <x v="19"/>
    </i>
    <i>
      <x v="22"/>
    </i>
    <i>
      <x v="23"/>
    </i>
    <i>
      <x v="25"/>
    </i>
    <i>
      <x v="29"/>
    </i>
    <i>
      <x v="30"/>
    </i>
    <i>
      <x v="31"/>
    </i>
    <i>
      <x v="32"/>
    </i>
    <i>
      <x v="33"/>
    </i>
    <i>
      <x v="35"/>
    </i>
    <i>
      <x v="37"/>
    </i>
    <i>
      <x v="38"/>
    </i>
    <i t="grand">
      <x/>
    </i>
  </rowItems>
  <colItems count="1">
    <i/>
  </colItems>
  <pageFields count="1">
    <pageField fld="23" hier="-1"/>
  </pageFields>
  <dataFields count="1">
    <dataField name="Count of pap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28B8A-7FA7-354D-BD7E-B6E949A508D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9:Q76" firstHeaderRow="1" firstDataRow="2" firstDataCol="1" rowPageCount="1" colPageCount="1"/>
  <pivotFields count="25">
    <pivotField showAll="0"/>
    <pivotField dataField="1" showAll="0"/>
    <pivotField axis="axisRow" showAll="0" sortType="ascending">
      <items count="41">
        <item x="14"/>
        <item x="7"/>
        <item m="1" x="37"/>
        <item x="17"/>
        <item x="15"/>
        <item x="8"/>
        <item x="19"/>
        <item x="11"/>
        <item x="6"/>
        <item x="18"/>
        <item x="12"/>
        <item x="2"/>
        <item m="1" x="34"/>
        <item x="24"/>
        <item m="1" x="38"/>
        <item x="26"/>
        <item x="5"/>
        <item x="28"/>
        <item x="29"/>
        <item x="27"/>
        <item h="1" x="30"/>
        <item m="1" x="36"/>
        <item x="4"/>
        <item x="25"/>
        <item x="9"/>
        <item x="16"/>
        <item m="1" x="39"/>
        <item x="0"/>
        <item x="20"/>
        <item x="22"/>
        <item x="21"/>
        <item x="1"/>
        <item x="13"/>
        <item x="3"/>
        <item m="1" x="35"/>
        <item x="31"/>
        <item h="1" x="32"/>
        <item x="23"/>
        <item x="10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8">
        <item x="1"/>
        <item x="2"/>
        <item x="0"/>
        <item x="5"/>
        <item x="6"/>
        <item x="12"/>
        <item x="15"/>
        <item x="14"/>
        <item x="4"/>
        <item x="11"/>
        <item x="8"/>
        <item x="9"/>
        <item x="13"/>
        <item x="7"/>
        <item x="10"/>
        <item x="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</pivotFields>
  <rowFields count="1">
    <field x="2"/>
  </rowFields>
  <rowItems count="26">
    <i>
      <x/>
    </i>
    <i>
      <x v="1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6"/>
    </i>
    <i>
      <x v="17"/>
    </i>
    <i>
      <x v="18"/>
    </i>
    <i>
      <x v="19"/>
    </i>
    <i>
      <x v="22"/>
    </i>
    <i>
      <x v="23"/>
    </i>
    <i>
      <x v="25"/>
    </i>
    <i>
      <x v="29"/>
    </i>
    <i>
      <x v="30"/>
    </i>
    <i>
      <x v="31"/>
    </i>
    <i>
      <x v="32"/>
    </i>
    <i>
      <x v="33"/>
    </i>
    <i>
      <x v="35"/>
    </i>
    <i>
      <x v="37"/>
    </i>
    <i>
      <x v="38"/>
    </i>
    <i t="grand">
      <x/>
    </i>
  </rowItems>
  <colFields count="1">
    <field x="9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 t="grand">
      <x/>
    </i>
  </colItems>
  <pageFields count="1">
    <pageField fld="23" hier="-1"/>
  </pageFields>
  <dataFields count="1">
    <dataField name="Count of row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B42D-B188-004B-91B7-01A3C087A99E}">
  <dimension ref="A1:S76"/>
  <sheetViews>
    <sheetView workbookViewId="0">
      <selection activeCell="Q5" sqref="Q5:Q17"/>
    </sheetView>
  </sheetViews>
  <sheetFormatPr baseColWidth="10" defaultRowHeight="16" x14ac:dyDescent="0.2"/>
  <cols>
    <col min="1" max="1" width="20.83203125" bestFit="1" customWidth="1"/>
    <col min="2" max="2" width="17" bestFit="1" customWidth="1"/>
    <col min="3" max="3" width="6.33203125" bestFit="1" customWidth="1"/>
    <col min="4" max="4" width="9.83203125" bestFit="1" customWidth="1"/>
    <col min="5" max="5" width="7" bestFit="1" customWidth="1"/>
    <col min="6" max="6" width="10.83203125" bestFit="1" customWidth="1"/>
    <col min="7" max="7" width="13.6640625" bestFit="1" customWidth="1"/>
    <col min="8" max="8" width="11.5" bestFit="1" customWidth="1"/>
    <col min="9" max="9" width="12.6640625" bestFit="1" customWidth="1"/>
    <col min="10" max="10" width="12.5" bestFit="1" customWidth="1"/>
    <col min="11" max="11" width="4.5" bestFit="1" customWidth="1"/>
    <col min="12" max="12" width="5" bestFit="1" customWidth="1"/>
    <col min="13" max="13" width="20.83203125" bestFit="1" customWidth="1"/>
    <col min="14" max="14" width="17" bestFit="1" customWidth="1"/>
    <col min="15" max="15" width="16.83203125" bestFit="1" customWidth="1"/>
    <col min="16" max="16" width="7.6640625" bestFit="1" customWidth="1"/>
    <col min="17" max="17" width="17.83203125" bestFit="1" customWidth="1"/>
    <col min="18" max="18" width="17" bestFit="1" customWidth="1"/>
    <col min="19" max="19" width="16.83203125" bestFit="1" customWidth="1"/>
    <col min="20" max="20" width="8.5" bestFit="1" customWidth="1"/>
    <col min="21" max="22" width="10.83203125" bestFit="1" customWidth="1"/>
  </cols>
  <sheetData>
    <row r="1" spans="1:19" x14ac:dyDescent="0.2">
      <c r="A1" s="6" t="s">
        <v>73</v>
      </c>
      <c r="B1" t="s">
        <v>243</v>
      </c>
      <c r="I1" s="6" t="s">
        <v>73</v>
      </c>
      <c r="J1" t="s">
        <v>243</v>
      </c>
      <c r="M1" s="6" t="s">
        <v>73</v>
      </c>
      <c r="N1" t="s">
        <v>243</v>
      </c>
      <c r="Q1" s="6" t="s">
        <v>73</v>
      </c>
      <c r="R1" t="s">
        <v>243</v>
      </c>
    </row>
    <row r="2" spans="1:19" x14ac:dyDescent="0.2">
      <c r="Q2" s="6" t="s">
        <v>39</v>
      </c>
      <c r="R2" t="s">
        <v>181</v>
      </c>
    </row>
    <row r="3" spans="1:19" x14ac:dyDescent="0.2">
      <c r="A3" s="6" t="s">
        <v>199</v>
      </c>
      <c r="B3" s="6" t="s">
        <v>220</v>
      </c>
      <c r="I3" s="6" t="s">
        <v>180</v>
      </c>
      <c r="J3" t="s">
        <v>199</v>
      </c>
      <c r="M3" s="6" t="s">
        <v>180</v>
      </c>
      <c r="N3" t="s">
        <v>280</v>
      </c>
      <c r="O3" t="s">
        <v>281</v>
      </c>
    </row>
    <row r="4" spans="1:19" x14ac:dyDescent="0.2">
      <c r="A4" s="6" t="s">
        <v>180</v>
      </c>
      <c r="B4" t="s">
        <v>45</v>
      </c>
      <c r="C4" t="s">
        <v>46</v>
      </c>
      <c r="D4" t="s">
        <v>44</v>
      </c>
      <c r="E4" t="s">
        <v>181</v>
      </c>
      <c r="F4" t="s">
        <v>182</v>
      </c>
      <c r="I4" s="7" t="s">
        <v>196</v>
      </c>
      <c r="J4">
        <v>35</v>
      </c>
      <c r="M4" s="7" t="s">
        <v>196</v>
      </c>
      <c r="O4">
        <v>35</v>
      </c>
      <c r="Q4" s="6" t="s">
        <v>180</v>
      </c>
      <c r="R4" t="s">
        <v>280</v>
      </c>
      <c r="S4" t="s">
        <v>281</v>
      </c>
    </row>
    <row r="5" spans="1:19" x14ac:dyDescent="0.2">
      <c r="A5" s="7" t="s">
        <v>196</v>
      </c>
      <c r="B5">
        <v>15</v>
      </c>
      <c r="D5">
        <v>20</v>
      </c>
      <c r="F5">
        <v>35</v>
      </c>
      <c r="I5" s="7" t="s">
        <v>74</v>
      </c>
      <c r="J5">
        <v>18</v>
      </c>
      <c r="M5" s="7" t="s">
        <v>74</v>
      </c>
      <c r="N5">
        <v>18</v>
      </c>
      <c r="O5">
        <v>18</v>
      </c>
      <c r="Q5" s="7" t="s">
        <v>196</v>
      </c>
      <c r="S5">
        <v>35</v>
      </c>
    </row>
    <row r="6" spans="1:19" x14ac:dyDescent="0.2">
      <c r="A6" s="7" t="s">
        <v>74</v>
      </c>
      <c r="C6">
        <v>18</v>
      </c>
      <c r="F6">
        <v>18</v>
      </c>
      <c r="I6" s="7" t="s">
        <v>197</v>
      </c>
      <c r="J6">
        <v>148</v>
      </c>
      <c r="M6" s="7" t="s">
        <v>197</v>
      </c>
      <c r="N6">
        <v>146</v>
      </c>
      <c r="O6">
        <v>148</v>
      </c>
      <c r="Q6" s="7" t="s">
        <v>197</v>
      </c>
      <c r="S6">
        <v>2</v>
      </c>
    </row>
    <row r="7" spans="1:19" x14ac:dyDescent="0.2">
      <c r="A7" s="7" t="s">
        <v>197</v>
      </c>
      <c r="B7">
        <v>70</v>
      </c>
      <c r="D7">
        <v>78</v>
      </c>
      <c r="F7">
        <v>148</v>
      </c>
      <c r="I7" s="7" t="s">
        <v>94</v>
      </c>
      <c r="J7">
        <v>16</v>
      </c>
      <c r="M7" s="7" t="s">
        <v>94</v>
      </c>
      <c r="N7">
        <v>16</v>
      </c>
      <c r="O7">
        <v>16</v>
      </c>
      <c r="Q7" s="7" t="s">
        <v>67</v>
      </c>
      <c r="S7">
        <v>18</v>
      </c>
    </row>
    <row r="8" spans="1:19" x14ac:dyDescent="0.2">
      <c r="A8" s="7" t="s">
        <v>94</v>
      </c>
      <c r="B8">
        <v>8</v>
      </c>
      <c r="D8">
        <v>8</v>
      </c>
      <c r="F8">
        <v>16</v>
      </c>
      <c r="I8" s="7" t="s">
        <v>106</v>
      </c>
      <c r="J8">
        <v>6</v>
      </c>
      <c r="M8" s="7" t="s">
        <v>106</v>
      </c>
      <c r="N8">
        <v>6</v>
      </c>
      <c r="O8">
        <v>6</v>
      </c>
      <c r="Q8" s="7" t="s">
        <v>205</v>
      </c>
      <c r="S8">
        <v>12</v>
      </c>
    </row>
    <row r="9" spans="1:19" x14ac:dyDescent="0.2">
      <c r="A9" s="7" t="s">
        <v>106</v>
      </c>
      <c r="B9">
        <v>3</v>
      </c>
      <c r="D9">
        <v>3</v>
      </c>
      <c r="F9">
        <v>6</v>
      </c>
      <c r="I9" s="7" t="s">
        <v>185</v>
      </c>
      <c r="J9">
        <v>36</v>
      </c>
      <c r="M9" s="7" t="s">
        <v>185</v>
      </c>
      <c r="N9">
        <v>36</v>
      </c>
      <c r="O9">
        <v>36</v>
      </c>
      <c r="Q9" s="7" t="s">
        <v>207</v>
      </c>
      <c r="S9">
        <v>4</v>
      </c>
    </row>
    <row r="10" spans="1:19" x14ac:dyDescent="0.2">
      <c r="A10" s="7" t="s">
        <v>185</v>
      </c>
      <c r="B10">
        <v>18</v>
      </c>
      <c r="D10">
        <v>18</v>
      </c>
      <c r="F10">
        <v>36</v>
      </c>
      <c r="I10" s="7" t="s">
        <v>183</v>
      </c>
      <c r="J10">
        <v>10</v>
      </c>
      <c r="M10" s="7" t="s">
        <v>183</v>
      </c>
      <c r="N10">
        <v>10</v>
      </c>
      <c r="O10">
        <v>10</v>
      </c>
      <c r="Q10" s="7" t="s">
        <v>202</v>
      </c>
      <c r="S10">
        <v>16</v>
      </c>
    </row>
    <row r="11" spans="1:19" x14ac:dyDescent="0.2">
      <c r="A11" s="7" t="s">
        <v>183</v>
      </c>
      <c r="D11">
        <v>10</v>
      </c>
      <c r="F11">
        <v>10</v>
      </c>
      <c r="I11" s="7" t="s">
        <v>192</v>
      </c>
      <c r="J11">
        <v>16</v>
      </c>
      <c r="M11" s="7" t="s">
        <v>192</v>
      </c>
      <c r="N11">
        <v>16</v>
      </c>
      <c r="O11">
        <v>16</v>
      </c>
      <c r="Q11" s="7" t="s">
        <v>62</v>
      </c>
      <c r="S11">
        <v>5</v>
      </c>
    </row>
    <row r="12" spans="1:19" x14ac:dyDescent="0.2">
      <c r="A12" s="7" t="s">
        <v>192</v>
      </c>
      <c r="B12">
        <v>8</v>
      </c>
      <c r="D12">
        <v>8</v>
      </c>
      <c r="F12">
        <v>16</v>
      </c>
      <c r="I12" s="7" t="s">
        <v>51</v>
      </c>
      <c r="J12">
        <v>12</v>
      </c>
      <c r="M12" s="7" t="s">
        <v>51</v>
      </c>
      <c r="N12">
        <v>12</v>
      </c>
      <c r="O12">
        <v>12</v>
      </c>
      <c r="Q12" s="7" t="s">
        <v>177</v>
      </c>
      <c r="S12">
        <v>21</v>
      </c>
    </row>
    <row r="13" spans="1:19" x14ac:dyDescent="0.2">
      <c r="A13" s="7" t="s">
        <v>51</v>
      </c>
      <c r="B13">
        <v>6</v>
      </c>
      <c r="D13">
        <v>6</v>
      </c>
      <c r="F13">
        <v>12</v>
      </c>
      <c r="I13" s="7" t="s">
        <v>224</v>
      </c>
      <c r="J13">
        <v>22</v>
      </c>
      <c r="M13" s="7" t="s">
        <v>224</v>
      </c>
      <c r="N13">
        <v>22</v>
      </c>
      <c r="O13">
        <v>22</v>
      </c>
      <c r="Q13" s="7" t="s">
        <v>184</v>
      </c>
      <c r="S13">
        <v>11</v>
      </c>
    </row>
    <row r="14" spans="1:19" x14ac:dyDescent="0.2">
      <c r="A14" s="7" t="s">
        <v>67</v>
      </c>
      <c r="C14">
        <v>12</v>
      </c>
      <c r="D14">
        <v>6</v>
      </c>
      <c r="F14">
        <v>18</v>
      </c>
      <c r="I14" s="7" t="s">
        <v>67</v>
      </c>
      <c r="J14">
        <v>18</v>
      </c>
      <c r="M14" s="7" t="s">
        <v>67</v>
      </c>
      <c r="O14">
        <v>18</v>
      </c>
      <c r="Q14" s="7" t="s">
        <v>109</v>
      </c>
      <c r="S14">
        <v>24</v>
      </c>
    </row>
    <row r="15" spans="1:19" x14ac:dyDescent="0.2">
      <c r="A15" s="7" t="s">
        <v>62</v>
      </c>
      <c r="D15">
        <v>11</v>
      </c>
      <c r="F15">
        <v>11</v>
      </c>
      <c r="I15" s="7" t="s">
        <v>205</v>
      </c>
      <c r="J15">
        <v>12</v>
      </c>
      <c r="M15" s="7" t="s">
        <v>205</v>
      </c>
      <c r="O15">
        <v>12</v>
      </c>
      <c r="Q15" s="7" t="s">
        <v>211</v>
      </c>
      <c r="S15">
        <v>15</v>
      </c>
    </row>
    <row r="16" spans="1:19" x14ac:dyDescent="0.2">
      <c r="A16" s="7" t="s">
        <v>177</v>
      </c>
      <c r="B16">
        <v>7</v>
      </c>
      <c r="D16">
        <v>14</v>
      </c>
      <c r="F16">
        <v>21</v>
      </c>
      <c r="I16" s="7" t="s">
        <v>207</v>
      </c>
      <c r="J16">
        <v>12</v>
      </c>
      <c r="M16" s="7" t="s">
        <v>207</v>
      </c>
      <c r="N16">
        <v>8</v>
      </c>
      <c r="O16">
        <v>12</v>
      </c>
      <c r="Q16" s="7" t="s">
        <v>274</v>
      </c>
      <c r="S16">
        <v>12</v>
      </c>
    </row>
    <row r="17" spans="1:19" x14ac:dyDescent="0.2">
      <c r="A17" s="7" t="s">
        <v>159</v>
      </c>
      <c r="D17">
        <v>12</v>
      </c>
      <c r="F17">
        <v>12</v>
      </c>
      <c r="I17" s="7" t="s">
        <v>202</v>
      </c>
      <c r="J17">
        <v>16</v>
      </c>
      <c r="M17" s="7" t="s">
        <v>202</v>
      </c>
      <c r="O17">
        <v>16</v>
      </c>
      <c r="Q17" s="7" t="s">
        <v>178</v>
      </c>
      <c r="S17">
        <v>21</v>
      </c>
    </row>
    <row r="18" spans="1:19" x14ac:dyDescent="0.2">
      <c r="A18" s="7" t="s">
        <v>161</v>
      </c>
      <c r="D18">
        <v>10</v>
      </c>
      <c r="F18">
        <v>10</v>
      </c>
      <c r="I18" s="7" t="s">
        <v>62</v>
      </c>
      <c r="J18">
        <v>11</v>
      </c>
      <c r="M18" s="7" t="s">
        <v>62</v>
      </c>
      <c r="N18">
        <v>6</v>
      </c>
      <c r="O18">
        <v>11</v>
      </c>
      <c r="Q18" s="7" t="s">
        <v>182</v>
      </c>
      <c r="S18">
        <v>196</v>
      </c>
    </row>
    <row r="19" spans="1:19" x14ac:dyDescent="0.2">
      <c r="A19" s="7" t="s">
        <v>184</v>
      </c>
      <c r="D19">
        <v>21</v>
      </c>
      <c r="F19">
        <v>21</v>
      </c>
      <c r="I19" s="7" t="s">
        <v>177</v>
      </c>
      <c r="J19">
        <v>21</v>
      </c>
      <c r="M19" s="7" t="s">
        <v>177</v>
      </c>
      <c r="O19">
        <v>21</v>
      </c>
    </row>
    <row r="20" spans="1:19" x14ac:dyDescent="0.2">
      <c r="A20" s="7" t="s">
        <v>36</v>
      </c>
      <c r="C20">
        <v>8</v>
      </c>
      <c r="F20">
        <v>8</v>
      </c>
      <c r="I20" s="7" t="s">
        <v>159</v>
      </c>
      <c r="J20">
        <v>12</v>
      </c>
      <c r="M20" s="7" t="s">
        <v>159</v>
      </c>
      <c r="N20">
        <v>12</v>
      </c>
      <c r="O20">
        <v>12</v>
      </c>
    </row>
    <row r="21" spans="1:19" x14ac:dyDescent="0.2">
      <c r="A21" s="7" t="s">
        <v>109</v>
      </c>
      <c r="B21">
        <v>10</v>
      </c>
      <c r="D21">
        <v>14</v>
      </c>
      <c r="F21">
        <v>24</v>
      </c>
      <c r="I21" s="7" t="s">
        <v>161</v>
      </c>
      <c r="J21">
        <v>10</v>
      </c>
      <c r="M21" s="7" t="s">
        <v>161</v>
      </c>
      <c r="N21">
        <v>10</v>
      </c>
      <c r="O21">
        <v>10</v>
      </c>
    </row>
    <row r="22" spans="1:19" x14ac:dyDescent="0.2">
      <c r="A22" s="7" t="s">
        <v>57</v>
      </c>
      <c r="C22">
        <v>6</v>
      </c>
      <c r="F22">
        <v>6</v>
      </c>
      <c r="I22" s="7" t="s">
        <v>184</v>
      </c>
      <c r="J22">
        <v>21</v>
      </c>
      <c r="M22" s="7" t="s">
        <v>184</v>
      </c>
      <c r="N22">
        <v>10</v>
      </c>
      <c r="O22">
        <v>21</v>
      </c>
    </row>
    <row r="23" spans="1:19" x14ac:dyDescent="0.2">
      <c r="A23" s="7" t="s">
        <v>178</v>
      </c>
      <c r="D23">
        <v>21</v>
      </c>
      <c r="F23">
        <v>21</v>
      </c>
      <c r="I23" s="7" t="s">
        <v>36</v>
      </c>
      <c r="J23">
        <v>8</v>
      </c>
      <c r="M23" s="7" t="s">
        <v>36</v>
      </c>
      <c r="N23">
        <v>8</v>
      </c>
      <c r="O23">
        <v>8</v>
      </c>
    </row>
    <row r="24" spans="1:19" x14ac:dyDescent="0.2">
      <c r="A24" s="7" t="s">
        <v>102</v>
      </c>
      <c r="B24">
        <v>12</v>
      </c>
      <c r="D24">
        <v>12</v>
      </c>
      <c r="F24">
        <v>24</v>
      </c>
      <c r="I24" s="7" t="s">
        <v>109</v>
      </c>
      <c r="J24">
        <v>24</v>
      </c>
      <c r="M24" s="7" t="s">
        <v>109</v>
      </c>
      <c r="O24">
        <v>24</v>
      </c>
    </row>
    <row r="25" spans="1:19" x14ac:dyDescent="0.2">
      <c r="A25" s="7" t="s">
        <v>181</v>
      </c>
      <c r="I25" s="7" t="s">
        <v>57</v>
      </c>
      <c r="J25">
        <v>6</v>
      </c>
      <c r="M25" s="7" t="s">
        <v>57</v>
      </c>
      <c r="N25">
        <v>6</v>
      </c>
      <c r="O25">
        <v>6</v>
      </c>
    </row>
    <row r="26" spans="1:19" x14ac:dyDescent="0.2">
      <c r="A26" s="7" t="s">
        <v>224</v>
      </c>
      <c r="C26">
        <v>16</v>
      </c>
      <c r="D26">
        <v>6</v>
      </c>
      <c r="F26">
        <v>22</v>
      </c>
      <c r="I26" s="7" t="s">
        <v>211</v>
      </c>
      <c r="J26">
        <v>15</v>
      </c>
      <c r="M26" s="7" t="s">
        <v>211</v>
      </c>
      <c r="O26">
        <v>15</v>
      </c>
    </row>
    <row r="27" spans="1:19" x14ac:dyDescent="0.2">
      <c r="A27" s="7" t="s">
        <v>202</v>
      </c>
      <c r="B27">
        <v>4</v>
      </c>
      <c r="D27">
        <v>12</v>
      </c>
      <c r="F27">
        <v>16</v>
      </c>
      <c r="I27" s="7" t="s">
        <v>178</v>
      </c>
      <c r="J27">
        <v>21</v>
      </c>
      <c r="M27" s="7" t="s">
        <v>274</v>
      </c>
      <c r="O27">
        <v>12</v>
      </c>
    </row>
    <row r="28" spans="1:19" x14ac:dyDescent="0.2">
      <c r="A28" s="7" t="s">
        <v>205</v>
      </c>
      <c r="B28">
        <v>6</v>
      </c>
      <c r="D28">
        <v>6</v>
      </c>
      <c r="F28">
        <v>12</v>
      </c>
      <c r="I28" s="7" t="s">
        <v>102</v>
      </c>
      <c r="J28">
        <v>24</v>
      </c>
      <c r="M28" s="7" t="s">
        <v>178</v>
      </c>
      <c r="O28">
        <v>21</v>
      </c>
    </row>
    <row r="29" spans="1:19" x14ac:dyDescent="0.2">
      <c r="A29" s="7" t="s">
        <v>207</v>
      </c>
      <c r="D29">
        <v>12</v>
      </c>
      <c r="F29">
        <v>12</v>
      </c>
      <c r="I29" s="7" t="s">
        <v>182</v>
      </c>
      <c r="J29">
        <v>550</v>
      </c>
      <c r="M29" s="7" t="s">
        <v>102</v>
      </c>
      <c r="N29">
        <v>24</v>
      </c>
      <c r="O29">
        <v>24</v>
      </c>
    </row>
    <row r="30" spans="1:19" x14ac:dyDescent="0.2">
      <c r="A30" s="7" t="s">
        <v>211</v>
      </c>
      <c r="D30">
        <v>15</v>
      </c>
      <c r="F30">
        <v>15</v>
      </c>
      <c r="M30" s="7" t="s">
        <v>182</v>
      </c>
      <c r="N30">
        <v>366</v>
      </c>
      <c r="O30">
        <v>562</v>
      </c>
    </row>
    <row r="31" spans="1:19" x14ac:dyDescent="0.2">
      <c r="A31" s="7" t="s">
        <v>278</v>
      </c>
      <c r="D31">
        <v>10</v>
      </c>
      <c r="F31">
        <v>10</v>
      </c>
    </row>
    <row r="32" spans="1:19" x14ac:dyDescent="0.2">
      <c r="A32" s="7" t="s">
        <v>274</v>
      </c>
      <c r="D32">
        <v>12</v>
      </c>
      <c r="F32">
        <v>12</v>
      </c>
    </row>
    <row r="33" spans="1:6" x14ac:dyDescent="0.2">
      <c r="A33" s="7" t="s">
        <v>182</v>
      </c>
      <c r="B33">
        <v>167</v>
      </c>
      <c r="C33">
        <v>60</v>
      </c>
      <c r="D33">
        <v>345</v>
      </c>
      <c r="F33">
        <v>572</v>
      </c>
    </row>
    <row r="44" spans="1:6" ht="13" customHeight="1" x14ac:dyDescent="0.2"/>
    <row r="47" spans="1:6" x14ac:dyDescent="0.2">
      <c r="A47" s="6" t="s">
        <v>73</v>
      </c>
      <c r="B47" t="s">
        <v>243</v>
      </c>
    </row>
    <row r="49" spans="1:17" x14ac:dyDescent="0.2">
      <c r="A49" s="6" t="s">
        <v>279</v>
      </c>
      <c r="B49" s="6" t="s">
        <v>220</v>
      </c>
    </row>
    <row r="50" spans="1:17" x14ac:dyDescent="0.2">
      <c r="A50" s="6" t="s">
        <v>180</v>
      </c>
      <c r="B50" t="s">
        <v>14</v>
      </c>
      <c r="C50" t="s">
        <v>54</v>
      </c>
      <c r="D50" t="s">
        <v>26</v>
      </c>
      <c r="E50" t="s">
        <v>77</v>
      </c>
      <c r="F50" t="s">
        <v>86</v>
      </c>
      <c r="G50" t="s">
        <v>128</v>
      </c>
      <c r="H50" t="s">
        <v>210</v>
      </c>
      <c r="I50" t="s">
        <v>209</v>
      </c>
      <c r="J50" t="s">
        <v>12</v>
      </c>
      <c r="K50" t="s">
        <v>125</v>
      </c>
      <c r="L50" t="s">
        <v>81</v>
      </c>
      <c r="M50" t="s">
        <v>136</v>
      </c>
      <c r="N50" t="s">
        <v>147</v>
      </c>
      <c r="O50" t="s">
        <v>137</v>
      </c>
      <c r="P50" t="s">
        <v>11</v>
      </c>
      <c r="Q50" t="s">
        <v>182</v>
      </c>
    </row>
    <row r="51" spans="1:17" x14ac:dyDescent="0.2">
      <c r="A51" s="7" t="s">
        <v>196</v>
      </c>
      <c r="B51">
        <v>15</v>
      </c>
      <c r="E51">
        <v>5</v>
      </c>
      <c r="F51">
        <v>15</v>
      </c>
      <c r="Q51">
        <v>35</v>
      </c>
    </row>
    <row r="52" spans="1:17" x14ac:dyDescent="0.2">
      <c r="A52" s="7" t="s">
        <v>74</v>
      </c>
      <c r="E52">
        <v>9</v>
      </c>
      <c r="F52">
        <v>9</v>
      </c>
      <c r="Q52">
        <v>18</v>
      </c>
    </row>
    <row r="53" spans="1:17" x14ac:dyDescent="0.2">
      <c r="A53" s="7" t="s">
        <v>197</v>
      </c>
      <c r="B53">
        <v>34</v>
      </c>
      <c r="E53">
        <v>24</v>
      </c>
      <c r="G53">
        <v>20</v>
      </c>
      <c r="K53">
        <v>20</v>
      </c>
      <c r="L53">
        <v>20</v>
      </c>
      <c r="M53">
        <v>20</v>
      </c>
      <c r="O53">
        <v>10</v>
      </c>
      <c r="Q53">
        <v>148</v>
      </c>
    </row>
    <row r="54" spans="1:17" x14ac:dyDescent="0.2">
      <c r="A54" s="7" t="s">
        <v>94</v>
      </c>
      <c r="E54">
        <v>16</v>
      </c>
      <c r="Q54">
        <v>16</v>
      </c>
    </row>
    <row r="55" spans="1:17" x14ac:dyDescent="0.2">
      <c r="A55" s="7" t="s">
        <v>106</v>
      </c>
      <c r="E55">
        <v>6</v>
      </c>
      <c r="Q55">
        <v>6</v>
      </c>
    </row>
    <row r="56" spans="1:17" x14ac:dyDescent="0.2">
      <c r="A56" s="7" t="s">
        <v>185</v>
      </c>
      <c r="J56">
        <v>10</v>
      </c>
      <c r="P56">
        <v>26</v>
      </c>
      <c r="Q56">
        <v>36</v>
      </c>
    </row>
    <row r="57" spans="1:17" x14ac:dyDescent="0.2">
      <c r="A57" s="7" t="s">
        <v>183</v>
      </c>
      <c r="B57">
        <v>4</v>
      </c>
      <c r="G57">
        <v>6</v>
      </c>
      <c r="Q57">
        <v>10</v>
      </c>
    </row>
    <row r="58" spans="1:17" x14ac:dyDescent="0.2">
      <c r="A58" s="7" t="s">
        <v>192</v>
      </c>
      <c r="B58">
        <v>4</v>
      </c>
      <c r="F58">
        <v>12</v>
      </c>
      <c r="Q58">
        <v>16</v>
      </c>
    </row>
    <row r="59" spans="1:17" x14ac:dyDescent="0.2">
      <c r="A59" s="7" t="s">
        <v>51</v>
      </c>
      <c r="B59">
        <v>6</v>
      </c>
      <c r="C59">
        <v>6</v>
      </c>
      <c r="Q59">
        <v>12</v>
      </c>
    </row>
    <row r="60" spans="1:17" x14ac:dyDescent="0.2">
      <c r="A60" s="7" t="s">
        <v>224</v>
      </c>
      <c r="B60">
        <v>14</v>
      </c>
      <c r="F60">
        <v>8</v>
      </c>
      <c r="Q60">
        <v>22</v>
      </c>
    </row>
    <row r="61" spans="1:17" x14ac:dyDescent="0.2">
      <c r="A61" s="7" t="s">
        <v>67</v>
      </c>
      <c r="B61">
        <v>12</v>
      </c>
      <c r="D61">
        <v>6</v>
      </c>
      <c r="Q61">
        <v>18</v>
      </c>
    </row>
    <row r="62" spans="1:17" x14ac:dyDescent="0.2">
      <c r="A62" s="7" t="s">
        <v>205</v>
      </c>
      <c r="B62">
        <v>8</v>
      </c>
      <c r="F62">
        <v>4</v>
      </c>
      <c r="Q62">
        <v>12</v>
      </c>
    </row>
    <row r="63" spans="1:17" x14ac:dyDescent="0.2">
      <c r="A63" s="7" t="s">
        <v>207</v>
      </c>
      <c r="F63">
        <v>3</v>
      </c>
      <c r="H63">
        <v>3</v>
      </c>
      <c r="I63">
        <v>3</v>
      </c>
      <c r="N63">
        <v>3</v>
      </c>
      <c r="Q63">
        <v>12</v>
      </c>
    </row>
    <row r="64" spans="1:17" x14ac:dyDescent="0.2">
      <c r="A64" s="7" t="s">
        <v>202</v>
      </c>
      <c r="B64">
        <v>8</v>
      </c>
      <c r="F64">
        <v>8</v>
      </c>
      <c r="Q64">
        <v>16</v>
      </c>
    </row>
    <row r="65" spans="1:17" x14ac:dyDescent="0.2">
      <c r="A65" s="7" t="s">
        <v>62</v>
      </c>
      <c r="B65">
        <v>7</v>
      </c>
      <c r="C65">
        <v>4</v>
      </c>
      <c r="Q65">
        <v>11</v>
      </c>
    </row>
    <row r="66" spans="1:17" x14ac:dyDescent="0.2">
      <c r="A66" s="7" t="s">
        <v>177</v>
      </c>
      <c r="B66">
        <v>7</v>
      </c>
      <c r="F66">
        <v>14</v>
      </c>
      <c r="Q66">
        <v>21</v>
      </c>
    </row>
    <row r="67" spans="1:17" x14ac:dyDescent="0.2">
      <c r="A67" s="7" t="s">
        <v>159</v>
      </c>
      <c r="B67">
        <v>8</v>
      </c>
      <c r="L67">
        <v>4</v>
      </c>
      <c r="Q67">
        <v>12</v>
      </c>
    </row>
    <row r="68" spans="1:17" x14ac:dyDescent="0.2">
      <c r="A68" s="7" t="s">
        <v>161</v>
      </c>
      <c r="B68">
        <v>3</v>
      </c>
      <c r="G68">
        <v>6</v>
      </c>
      <c r="N68">
        <v>1</v>
      </c>
      <c r="Q68">
        <v>10</v>
      </c>
    </row>
    <row r="69" spans="1:17" x14ac:dyDescent="0.2">
      <c r="A69" s="7" t="s">
        <v>184</v>
      </c>
      <c r="B69">
        <v>4</v>
      </c>
      <c r="E69">
        <v>8</v>
      </c>
      <c r="K69">
        <v>9</v>
      </c>
      <c r="Q69">
        <v>21</v>
      </c>
    </row>
    <row r="70" spans="1:17" x14ac:dyDescent="0.2">
      <c r="A70" s="7" t="s">
        <v>36</v>
      </c>
      <c r="B70">
        <v>4</v>
      </c>
      <c r="D70">
        <v>4</v>
      </c>
      <c r="Q70">
        <v>8</v>
      </c>
    </row>
    <row r="71" spans="1:17" x14ac:dyDescent="0.2">
      <c r="A71" s="7" t="s">
        <v>109</v>
      </c>
      <c r="B71">
        <v>4</v>
      </c>
      <c r="E71">
        <v>10</v>
      </c>
      <c r="F71">
        <v>10</v>
      </c>
      <c r="Q71">
        <v>24</v>
      </c>
    </row>
    <row r="72" spans="1:17" x14ac:dyDescent="0.2">
      <c r="A72" s="7" t="s">
        <v>57</v>
      </c>
      <c r="B72">
        <v>3</v>
      </c>
      <c r="C72">
        <v>3</v>
      </c>
      <c r="Q72">
        <v>6</v>
      </c>
    </row>
    <row r="73" spans="1:17" x14ac:dyDescent="0.2">
      <c r="A73" s="7" t="s">
        <v>211</v>
      </c>
      <c r="B73">
        <v>10</v>
      </c>
      <c r="F73">
        <v>5</v>
      </c>
      <c r="Q73">
        <v>15</v>
      </c>
    </row>
    <row r="74" spans="1:17" x14ac:dyDescent="0.2">
      <c r="A74" s="7" t="s">
        <v>178</v>
      </c>
      <c r="B74">
        <v>14</v>
      </c>
      <c r="F74">
        <v>7</v>
      </c>
      <c r="Q74">
        <v>21</v>
      </c>
    </row>
    <row r="75" spans="1:17" x14ac:dyDescent="0.2">
      <c r="A75" s="7" t="s">
        <v>102</v>
      </c>
      <c r="B75">
        <v>12</v>
      </c>
      <c r="F75">
        <v>12</v>
      </c>
      <c r="Q75">
        <v>24</v>
      </c>
    </row>
    <row r="76" spans="1:17" x14ac:dyDescent="0.2">
      <c r="A76" s="7" t="s">
        <v>182</v>
      </c>
      <c r="B76">
        <v>181</v>
      </c>
      <c r="C76">
        <v>13</v>
      </c>
      <c r="D76">
        <v>10</v>
      </c>
      <c r="E76">
        <v>78</v>
      </c>
      <c r="F76">
        <v>107</v>
      </c>
      <c r="G76">
        <v>32</v>
      </c>
      <c r="H76">
        <v>3</v>
      </c>
      <c r="I76">
        <v>3</v>
      </c>
      <c r="J76">
        <v>10</v>
      </c>
      <c r="K76">
        <v>29</v>
      </c>
      <c r="L76">
        <v>24</v>
      </c>
      <c r="M76">
        <v>20</v>
      </c>
      <c r="N76">
        <v>4</v>
      </c>
      <c r="O76">
        <v>10</v>
      </c>
      <c r="P76">
        <v>26</v>
      </c>
      <c r="Q76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895A-DE1F-C74C-8E38-66AEFC4B25E5}">
  <dimension ref="A1:AQ739"/>
  <sheetViews>
    <sheetView tabSelected="1" zoomScale="110" zoomScaleNormal="110" workbookViewId="0">
      <pane xSplit="4" ySplit="1" topLeftCell="K275" activePane="bottomRight" state="frozen"/>
      <selection pane="topRight" activeCell="D1" sqref="D1"/>
      <selection pane="bottomLeft" activeCell="A2" sqref="A2"/>
      <selection pane="bottomRight" activeCell="M574" sqref="M574:M633"/>
    </sheetView>
  </sheetViews>
  <sheetFormatPr baseColWidth="10" defaultRowHeight="16" x14ac:dyDescent="0.2"/>
  <cols>
    <col min="4" max="4" width="25" customWidth="1"/>
    <col min="5" max="5" width="21" style="10" bestFit="1" customWidth="1"/>
    <col min="6" max="6" width="21" style="10" customWidth="1"/>
    <col min="7" max="8" width="10.83203125" style="10"/>
    <col min="9" max="9" width="18.5" style="10" customWidth="1"/>
    <col min="10" max="10" width="33.33203125" bestFit="1" customWidth="1"/>
    <col min="11" max="11" width="20.33203125" style="10" bestFit="1" customWidth="1"/>
    <col min="12" max="12" width="19.1640625" bestFit="1" customWidth="1"/>
    <col min="13" max="13" width="19.1640625" customWidth="1"/>
    <col min="14" max="14" width="16.6640625" style="10" bestFit="1" customWidth="1"/>
    <col min="15" max="15" width="16.6640625" style="10" customWidth="1"/>
    <col min="16" max="16" width="15.1640625" bestFit="1" customWidth="1"/>
    <col min="17" max="21" width="10.83203125" style="10"/>
    <col min="24" max="24" width="12.33203125" bestFit="1" customWidth="1"/>
  </cols>
  <sheetData>
    <row r="1" spans="1:27" x14ac:dyDescent="0.2">
      <c r="A1" s="1" t="s">
        <v>49</v>
      </c>
      <c r="B1" s="1" t="s">
        <v>43</v>
      </c>
      <c r="C1" s="1" t="s">
        <v>282</v>
      </c>
      <c r="D1" s="1" t="s">
        <v>42</v>
      </c>
      <c r="E1" s="2" t="s">
        <v>41</v>
      </c>
      <c r="F1" s="2" t="s">
        <v>221</v>
      </c>
      <c r="G1" s="2" t="s">
        <v>3</v>
      </c>
      <c r="H1" s="2" t="s">
        <v>4</v>
      </c>
      <c r="I1" s="2" t="s">
        <v>47</v>
      </c>
      <c r="J1" s="1" t="s">
        <v>40</v>
      </c>
      <c r="K1" s="2" t="s">
        <v>30</v>
      </c>
      <c r="L1" s="1" t="s">
        <v>31</v>
      </c>
      <c r="M1" s="1" t="s">
        <v>32</v>
      </c>
      <c r="N1" s="2" t="s">
        <v>33</v>
      </c>
      <c r="O1" s="2" t="s">
        <v>72</v>
      </c>
      <c r="P1" s="1" t="s">
        <v>34</v>
      </c>
      <c r="Q1" s="2" t="s">
        <v>1</v>
      </c>
      <c r="R1" s="2" t="s">
        <v>5</v>
      </c>
      <c r="S1" s="2" t="s">
        <v>39</v>
      </c>
      <c r="T1" s="2" t="s">
        <v>38</v>
      </c>
      <c r="U1" s="2" t="s">
        <v>0</v>
      </c>
      <c r="V1" s="1" t="s">
        <v>2</v>
      </c>
      <c r="W1" s="1" t="s">
        <v>37</v>
      </c>
      <c r="X1" s="1" t="s">
        <v>6</v>
      </c>
      <c r="Y1" s="1" t="s">
        <v>73</v>
      </c>
      <c r="Z1" s="1" t="s">
        <v>50</v>
      </c>
      <c r="AA1" s="1" t="s">
        <v>246</v>
      </c>
    </row>
    <row r="2" spans="1:27" x14ac:dyDescent="0.2">
      <c r="A2">
        <v>9</v>
      </c>
      <c r="B2">
        <v>1</v>
      </c>
      <c r="C2" t="str">
        <f>D2</f>
        <v>ModernaFDA2023</v>
      </c>
      <c r="D2" t="s">
        <v>35</v>
      </c>
      <c r="E2" s="10">
        <v>1</v>
      </c>
      <c r="F2" s="10">
        <f>G2</f>
        <v>3</v>
      </c>
      <c r="G2" s="10">
        <v>3</v>
      </c>
      <c r="H2" s="10" t="s">
        <v>44</v>
      </c>
      <c r="I2" s="10">
        <v>0</v>
      </c>
      <c r="J2" t="s">
        <v>20</v>
      </c>
      <c r="K2" s="10" t="s">
        <v>26</v>
      </c>
      <c r="L2" t="s">
        <v>10</v>
      </c>
      <c r="M2" t="s">
        <v>27</v>
      </c>
      <c r="N2" s="10" t="s">
        <v>15</v>
      </c>
      <c r="O2" s="10" t="str">
        <f>P2</f>
        <v>BA.5</v>
      </c>
      <c r="P2" t="s">
        <v>10</v>
      </c>
      <c r="Q2" s="10">
        <v>40</v>
      </c>
      <c r="R2" s="10">
        <v>29</v>
      </c>
      <c r="S2" s="10">
        <v>123</v>
      </c>
      <c r="T2" s="10">
        <v>3355</v>
      </c>
      <c r="U2" s="10">
        <v>1</v>
      </c>
      <c r="W2" s="11">
        <f>T2/S2</f>
        <v>27.276422764227643</v>
      </c>
      <c r="X2" t="s">
        <v>7</v>
      </c>
      <c r="Y2" t="b">
        <v>0</v>
      </c>
      <c r="Z2" t="s">
        <v>48</v>
      </c>
      <c r="AA2" t="b">
        <f>F2=G2</f>
        <v>1</v>
      </c>
    </row>
    <row r="3" spans="1:27" x14ac:dyDescent="0.2">
      <c r="A3">
        <v>9</v>
      </c>
      <c r="B3">
        <v>2</v>
      </c>
      <c r="C3" t="str">
        <f t="shared" ref="C3:C66" si="0">D3</f>
        <v>ModernaFDA2023</v>
      </c>
      <c r="D3" t="s">
        <v>35</v>
      </c>
      <c r="E3" s="10">
        <v>1</v>
      </c>
      <c r="F3" s="10">
        <v>3</v>
      </c>
      <c r="G3" s="10">
        <v>3</v>
      </c>
      <c r="H3" s="10" t="s">
        <v>45</v>
      </c>
      <c r="I3" s="10">
        <v>1</v>
      </c>
      <c r="J3" t="s">
        <v>20</v>
      </c>
      <c r="K3" s="10" t="s">
        <v>26</v>
      </c>
      <c r="L3" t="s">
        <v>10</v>
      </c>
      <c r="M3" t="s">
        <v>27</v>
      </c>
      <c r="N3" s="10" t="s">
        <v>15</v>
      </c>
      <c r="O3" s="10" t="str">
        <f t="shared" ref="O3:O56" si="1">P3</f>
        <v>BA.5</v>
      </c>
      <c r="P3" t="s">
        <v>10</v>
      </c>
      <c r="Q3" s="10">
        <v>20</v>
      </c>
      <c r="R3" s="10">
        <v>29</v>
      </c>
      <c r="S3" s="10">
        <v>834</v>
      </c>
      <c r="T3" s="10">
        <v>8872</v>
      </c>
      <c r="U3" s="10">
        <v>1</v>
      </c>
      <c r="W3" s="11">
        <f t="shared" ref="W3:W13" si="2">T3/S3</f>
        <v>10.6378896882494</v>
      </c>
      <c r="X3" t="s">
        <v>7</v>
      </c>
      <c r="Y3" t="b">
        <v>0</v>
      </c>
      <c r="Z3" t="s">
        <v>48</v>
      </c>
      <c r="AA3" t="b">
        <f t="shared" ref="AA3:AA66" si="3">F3=G3</f>
        <v>1</v>
      </c>
    </row>
    <row r="4" spans="1:27" x14ac:dyDescent="0.2">
      <c r="A4">
        <v>9</v>
      </c>
      <c r="B4">
        <v>3</v>
      </c>
      <c r="C4" t="str">
        <f t="shared" si="0"/>
        <v>ModernaFDA2023</v>
      </c>
      <c r="D4" t="s">
        <v>35</v>
      </c>
      <c r="E4" s="10">
        <v>1</v>
      </c>
      <c r="F4" s="10">
        <v>3</v>
      </c>
      <c r="G4" s="10">
        <v>3</v>
      </c>
      <c r="H4" s="10" t="s">
        <v>44</v>
      </c>
      <c r="I4" s="10">
        <v>0</v>
      </c>
      <c r="J4" t="s">
        <v>20</v>
      </c>
      <c r="K4" s="10" t="s">
        <v>26</v>
      </c>
      <c r="L4" t="s">
        <v>10</v>
      </c>
      <c r="M4" t="s">
        <v>27</v>
      </c>
      <c r="N4" s="10" t="s">
        <v>16</v>
      </c>
      <c r="O4" s="10" t="s">
        <v>11</v>
      </c>
      <c r="P4" t="s">
        <v>25</v>
      </c>
      <c r="Q4" s="10">
        <v>40</v>
      </c>
      <c r="R4" s="10">
        <v>29</v>
      </c>
      <c r="S4" s="10">
        <v>16</v>
      </c>
      <c r="T4" s="10">
        <v>298</v>
      </c>
      <c r="U4" s="10">
        <v>1</v>
      </c>
      <c r="W4" s="11">
        <f t="shared" si="2"/>
        <v>18.625</v>
      </c>
      <c r="X4" t="s">
        <v>7</v>
      </c>
      <c r="Y4" t="b">
        <v>0</v>
      </c>
      <c r="Z4" t="s">
        <v>48</v>
      </c>
      <c r="AA4" t="b">
        <f t="shared" si="3"/>
        <v>1</v>
      </c>
    </row>
    <row r="5" spans="1:27" x14ac:dyDescent="0.2">
      <c r="A5">
        <v>9</v>
      </c>
      <c r="B5">
        <v>4</v>
      </c>
      <c r="C5" t="str">
        <f t="shared" si="0"/>
        <v>ModernaFDA2023</v>
      </c>
      <c r="D5" t="s">
        <v>35</v>
      </c>
      <c r="E5" s="10">
        <v>1</v>
      </c>
      <c r="F5" s="10">
        <v>3</v>
      </c>
      <c r="G5" s="10">
        <v>3</v>
      </c>
      <c r="H5" s="10" t="s">
        <v>45</v>
      </c>
      <c r="I5" s="10">
        <v>1</v>
      </c>
      <c r="J5" t="s">
        <v>20</v>
      </c>
      <c r="K5" s="10" t="s">
        <v>26</v>
      </c>
      <c r="L5" t="s">
        <v>10</v>
      </c>
      <c r="M5" t="s">
        <v>27</v>
      </c>
      <c r="N5" s="10" t="s">
        <v>16</v>
      </c>
      <c r="O5" s="10" t="s">
        <v>11</v>
      </c>
      <c r="P5" t="s">
        <v>25</v>
      </c>
      <c r="Q5" s="10">
        <v>20</v>
      </c>
      <c r="R5" s="10">
        <v>29</v>
      </c>
      <c r="S5" s="10">
        <v>74</v>
      </c>
      <c r="T5" s="10">
        <v>556</v>
      </c>
      <c r="U5" s="10">
        <v>1</v>
      </c>
      <c r="W5" s="11">
        <f t="shared" si="2"/>
        <v>7.5135135135135132</v>
      </c>
      <c r="X5" t="s">
        <v>7</v>
      </c>
      <c r="Y5" t="b">
        <v>0</v>
      </c>
      <c r="Z5" t="s">
        <v>48</v>
      </c>
      <c r="AA5" t="b">
        <f t="shared" si="3"/>
        <v>1</v>
      </c>
    </row>
    <row r="6" spans="1:27" x14ac:dyDescent="0.2">
      <c r="A6">
        <v>9</v>
      </c>
      <c r="B6">
        <v>21</v>
      </c>
      <c r="C6" t="str">
        <f t="shared" si="0"/>
        <v>PfizerFDA2023</v>
      </c>
      <c r="D6" t="s">
        <v>36</v>
      </c>
      <c r="E6" s="10">
        <v>1</v>
      </c>
      <c r="F6" s="10">
        <v>3</v>
      </c>
      <c r="G6" s="10">
        <v>3</v>
      </c>
      <c r="H6" s="3" t="s">
        <v>46</v>
      </c>
      <c r="I6" s="3"/>
      <c r="J6" t="s">
        <v>23</v>
      </c>
      <c r="K6" s="10" t="s">
        <v>26</v>
      </c>
      <c r="L6" t="s">
        <v>10</v>
      </c>
      <c r="M6" t="s">
        <v>27</v>
      </c>
      <c r="N6" s="10" t="s">
        <v>15</v>
      </c>
      <c r="O6" s="10" t="str">
        <f t="shared" si="1"/>
        <v>BA.5</v>
      </c>
      <c r="P6" t="s">
        <v>10</v>
      </c>
      <c r="Q6" s="10">
        <v>36</v>
      </c>
      <c r="R6" s="10">
        <v>30.4</v>
      </c>
      <c r="S6" s="10">
        <v>93</v>
      </c>
      <c r="T6" s="10">
        <v>1076</v>
      </c>
      <c r="U6" s="10">
        <v>10</v>
      </c>
      <c r="W6" s="11">
        <f t="shared" si="2"/>
        <v>11.56989247311828</v>
      </c>
      <c r="X6" t="s">
        <v>8</v>
      </c>
      <c r="Y6" t="b">
        <v>1</v>
      </c>
      <c r="AA6" t="b">
        <f t="shared" si="3"/>
        <v>1</v>
      </c>
    </row>
    <row r="7" spans="1:27" x14ac:dyDescent="0.2">
      <c r="A7">
        <v>9</v>
      </c>
      <c r="B7">
        <v>22</v>
      </c>
      <c r="C7" t="str">
        <f t="shared" si="0"/>
        <v>PfizerFDA2023</v>
      </c>
      <c r="D7" t="s">
        <v>36</v>
      </c>
      <c r="E7" s="10">
        <v>1</v>
      </c>
      <c r="F7" s="10">
        <v>3</v>
      </c>
      <c r="G7" s="10">
        <v>3</v>
      </c>
      <c r="H7" s="3" t="s">
        <v>46</v>
      </c>
      <c r="I7" s="3"/>
      <c r="J7" t="s">
        <v>24</v>
      </c>
      <c r="K7" s="10" t="s">
        <v>14</v>
      </c>
      <c r="L7" t="s">
        <v>14</v>
      </c>
      <c r="M7" t="s">
        <v>28</v>
      </c>
      <c r="N7" s="10" t="s">
        <v>15</v>
      </c>
      <c r="O7" s="10" t="str">
        <f t="shared" si="1"/>
        <v>BA.5</v>
      </c>
      <c r="P7" t="s">
        <v>10</v>
      </c>
      <c r="Q7" s="10">
        <v>40</v>
      </c>
      <c r="R7" s="10">
        <v>30.4</v>
      </c>
      <c r="S7" s="10">
        <v>135</v>
      </c>
      <c r="T7" s="10">
        <v>309</v>
      </c>
      <c r="U7" s="10">
        <v>10</v>
      </c>
      <c r="W7" s="11">
        <f t="shared" si="2"/>
        <v>2.2888888888888888</v>
      </c>
      <c r="X7" t="s">
        <v>8</v>
      </c>
      <c r="Y7" t="b">
        <v>1</v>
      </c>
      <c r="AA7" t="b">
        <f t="shared" si="3"/>
        <v>1</v>
      </c>
    </row>
    <row r="8" spans="1:27" x14ac:dyDescent="0.2">
      <c r="A8">
        <v>9</v>
      </c>
      <c r="B8">
        <v>23</v>
      </c>
      <c r="C8" t="str">
        <f t="shared" si="0"/>
        <v>PfizerFDA2023</v>
      </c>
      <c r="D8" t="s">
        <v>36</v>
      </c>
      <c r="E8" s="10">
        <v>1</v>
      </c>
      <c r="F8" s="10">
        <v>3</v>
      </c>
      <c r="G8" s="10">
        <v>3</v>
      </c>
      <c r="H8" s="3" t="s">
        <v>46</v>
      </c>
      <c r="I8" s="3"/>
      <c r="J8" t="s">
        <v>23</v>
      </c>
      <c r="K8" s="10" t="s">
        <v>26</v>
      </c>
      <c r="L8" t="s">
        <v>10</v>
      </c>
      <c r="M8" t="s">
        <v>27</v>
      </c>
      <c r="N8" s="10" t="s">
        <v>16</v>
      </c>
      <c r="O8" s="10" t="s">
        <v>11</v>
      </c>
      <c r="P8" t="s">
        <v>25</v>
      </c>
      <c r="Q8" s="10">
        <v>36</v>
      </c>
      <c r="R8" s="10">
        <v>30.4</v>
      </c>
      <c r="S8" s="10">
        <v>18</v>
      </c>
      <c r="T8" s="10">
        <v>111</v>
      </c>
      <c r="U8" s="10">
        <v>10</v>
      </c>
      <c r="W8" s="11">
        <f t="shared" si="2"/>
        <v>6.166666666666667</v>
      </c>
      <c r="X8" t="s">
        <v>8</v>
      </c>
      <c r="Y8" t="b">
        <v>1</v>
      </c>
      <c r="AA8" t="b">
        <f t="shared" si="3"/>
        <v>1</v>
      </c>
    </row>
    <row r="9" spans="1:27" x14ac:dyDescent="0.2">
      <c r="A9">
        <v>9</v>
      </c>
      <c r="B9">
        <v>24</v>
      </c>
      <c r="C9" t="str">
        <f t="shared" si="0"/>
        <v>PfizerFDA2023</v>
      </c>
      <c r="D9" t="s">
        <v>36</v>
      </c>
      <c r="E9" s="10">
        <v>1</v>
      </c>
      <c r="F9" s="10">
        <v>3</v>
      </c>
      <c r="G9" s="10">
        <v>3</v>
      </c>
      <c r="H9" s="3" t="s">
        <v>46</v>
      </c>
      <c r="I9" s="3"/>
      <c r="J9" t="s">
        <v>24</v>
      </c>
      <c r="K9" s="10" t="s">
        <v>14</v>
      </c>
      <c r="L9" s="12" t="s">
        <v>14</v>
      </c>
      <c r="M9" t="s">
        <v>28</v>
      </c>
      <c r="N9" s="10" t="s">
        <v>16</v>
      </c>
      <c r="O9" s="10" t="s">
        <v>11</v>
      </c>
      <c r="P9" t="s">
        <v>25</v>
      </c>
      <c r="Q9" s="10">
        <v>40</v>
      </c>
      <c r="R9" s="10">
        <v>30.4</v>
      </c>
      <c r="S9" s="10">
        <v>33</v>
      </c>
      <c r="T9" s="10">
        <v>48</v>
      </c>
      <c r="U9" s="10">
        <v>10</v>
      </c>
      <c r="W9" s="11">
        <f t="shared" si="2"/>
        <v>1.4545454545454546</v>
      </c>
      <c r="X9" t="s">
        <v>8</v>
      </c>
      <c r="Y9" t="b">
        <v>1</v>
      </c>
      <c r="AA9" t="b">
        <f t="shared" si="3"/>
        <v>1</v>
      </c>
    </row>
    <row r="10" spans="1:27" x14ac:dyDescent="0.2">
      <c r="A10">
        <v>9</v>
      </c>
      <c r="B10">
        <v>25</v>
      </c>
      <c r="C10" t="str">
        <f t="shared" si="0"/>
        <v>PfizerFDA2023</v>
      </c>
      <c r="D10" t="s">
        <v>36</v>
      </c>
      <c r="E10" s="10">
        <v>2</v>
      </c>
      <c r="F10" s="10">
        <v>3</v>
      </c>
      <c r="G10" s="10">
        <v>3</v>
      </c>
      <c r="H10" s="3" t="s">
        <v>46</v>
      </c>
      <c r="I10" s="3"/>
      <c r="J10" t="s">
        <v>23</v>
      </c>
      <c r="K10" s="10" t="s">
        <v>26</v>
      </c>
      <c r="L10" t="s">
        <v>10</v>
      </c>
      <c r="M10" t="s">
        <v>27</v>
      </c>
      <c r="N10" s="10" t="s">
        <v>15</v>
      </c>
      <c r="O10" s="10" t="str">
        <f t="shared" si="1"/>
        <v>BA.5</v>
      </c>
      <c r="P10" t="s">
        <v>10</v>
      </c>
      <c r="Q10" s="10">
        <v>36</v>
      </c>
      <c r="R10" s="10">
        <v>30.4</v>
      </c>
      <c r="S10" s="10">
        <v>106</v>
      </c>
      <c r="T10" s="10">
        <v>1197</v>
      </c>
      <c r="U10" s="10">
        <v>10</v>
      </c>
      <c r="W10" s="11">
        <f t="shared" si="2"/>
        <v>11.29245283018868</v>
      </c>
      <c r="X10" t="s">
        <v>8</v>
      </c>
      <c r="Y10" t="b">
        <v>1</v>
      </c>
      <c r="AA10" t="b">
        <f t="shared" si="3"/>
        <v>1</v>
      </c>
    </row>
    <row r="11" spans="1:27" x14ac:dyDescent="0.2">
      <c r="A11">
        <v>9</v>
      </c>
      <c r="B11">
        <v>26</v>
      </c>
      <c r="C11" t="str">
        <f t="shared" si="0"/>
        <v>PfizerFDA2023</v>
      </c>
      <c r="D11" t="s">
        <v>36</v>
      </c>
      <c r="E11" s="10">
        <v>2</v>
      </c>
      <c r="F11" s="10">
        <v>3</v>
      </c>
      <c r="G11" s="10">
        <v>3</v>
      </c>
      <c r="H11" s="3" t="s">
        <v>46</v>
      </c>
      <c r="I11" s="3"/>
      <c r="J11" t="s">
        <v>24</v>
      </c>
      <c r="K11" s="10" t="s">
        <v>14</v>
      </c>
      <c r="L11" t="s">
        <v>14</v>
      </c>
      <c r="M11" t="s">
        <v>28</v>
      </c>
      <c r="N11" s="10" t="s">
        <v>15</v>
      </c>
      <c r="O11" s="10" t="str">
        <f t="shared" si="1"/>
        <v>BA.5</v>
      </c>
      <c r="P11" t="s">
        <v>10</v>
      </c>
      <c r="Q11" s="10">
        <v>37</v>
      </c>
      <c r="R11" s="10">
        <v>30.4</v>
      </c>
      <c r="S11" s="10">
        <v>124</v>
      </c>
      <c r="T11" s="10">
        <v>278</v>
      </c>
      <c r="U11" s="10">
        <v>10</v>
      </c>
      <c r="W11" s="11">
        <f t="shared" si="2"/>
        <v>2.2419354838709675</v>
      </c>
      <c r="X11" t="s">
        <v>8</v>
      </c>
      <c r="Y11" t="b">
        <v>1</v>
      </c>
      <c r="AA11" t="b">
        <f t="shared" si="3"/>
        <v>1</v>
      </c>
    </row>
    <row r="12" spans="1:27" x14ac:dyDescent="0.2">
      <c r="A12">
        <v>9</v>
      </c>
      <c r="B12">
        <v>27</v>
      </c>
      <c r="C12" t="str">
        <f t="shared" si="0"/>
        <v>PfizerFDA2023</v>
      </c>
      <c r="D12" t="s">
        <v>36</v>
      </c>
      <c r="E12" s="10">
        <v>2</v>
      </c>
      <c r="F12" s="10">
        <v>3</v>
      </c>
      <c r="G12" s="10">
        <v>3</v>
      </c>
      <c r="H12" s="3" t="s">
        <v>46</v>
      </c>
      <c r="I12" s="3"/>
      <c r="J12" t="s">
        <v>23</v>
      </c>
      <c r="K12" s="10" t="s">
        <v>26</v>
      </c>
      <c r="L12" t="s">
        <v>10</v>
      </c>
      <c r="M12" t="s">
        <v>27</v>
      </c>
      <c r="N12" s="10" t="s">
        <v>17</v>
      </c>
      <c r="O12" s="10" t="s">
        <v>13</v>
      </c>
      <c r="P12" t="s">
        <v>25</v>
      </c>
      <c r="Q12" s="10">
        <v>36</v>
      </c>
      <c r="R12" s="10">
        <v>30.4</v>
      </c>
      <c r="S12" s="10">
        <v>19</v>
      </c>
      <c r="T12" s="10">
        <v>93</v>
      </c>
      <c r="U12" s="10">
        <v>10</v>
      </c>
      <c r="W12" s="11">
        <f t="shared" si="2"/>
        <v>4.8947368421052628</v>
      </c>
      <c r="X12" t="s">
        <v>8</v>
      </c>
      <c r="Y12" t="b">
        <v>1</v>
      </c>
      <c r="AA12" t="b">
        <f t="shared" si="3"/>
        <v>1</v>
      </c>
    </row>
    <row r="13" spans="1:27" x14ac:dyDescent="0.2">
      <c r="A13">
        <v>9</v>
      </c>
      <c r="B13">
        <v>28</v>
      </c>
      <c r="C13" t="str">
        <f t="shared" si="0"/>
        <v>PfizerFDA2023</v>
      </c>
      <c r="D13" t="s">
        <v>36</v>
      </c>
      <c r="E13" s="10">
        <v>2</v>
      </c>
      <c r="F13" s="10">
        <v>3</v>
      </c>
      <c r="G13" s="10">
        <v>3</v>
      </c>
      <c r="H13" s="3" t="s">
        <v>46</v>
      </c>
      <c r="I13" s="3"/>
      <c r="J13" t="s">
        <v>24</v>
      </c>
      <c r="K13" s="10" t="s">
        <v>14</v>
      </c>
      <c r="L13" t="s">
        <v>14</v>
      </c>
      <c r="M13" t="s">
        <v>28</v>
      </c>
      <c r="N13" s="10" t="s">
        <v>17</v>
      </c>
      <c r="O13" s="10" t="s">
        <v>13</v>
      </c>
      <c r="P13" t="s">
        <v>25</v>
      </c>
      <c r="Q13" s="10">
        <v>37</v>
      </c>
      <c r="R13" s="10">
        <v>30.4</v>
      </c>
      <c r="S13" s="10">
        <v>28</v>
      </c>
      <c r="T13" s="10">
        <v>42</v>
      </c>
      <c r="U13" s="10">
        <v>10</v>
      </c>
      <c r="W13" s="11">
        <f t="shared" si="2"/>
        <v>1.5</v>
      </c>
      <c r="X13" t="s">
        <v>8</v>
      </c>
      <c r="Y13" t="b">
        <v>1</v>
      </c>
      <c r="AA13" t="b">
        <f t="shared" si="3"/>
        <v>1</v>
      </c>
    </row>
    <row r="14" spans="1:27" x14ac:dyDescent="0.2">
      <c r="A14">
        <v>9</v>
      </c>
      <c r="B14">
        <v>38</v>
      </c>
      <c r="C14" t="str">
        <f t="shared" si="0"/>
        <v>ChalkiasNEJM</v>
      </c>
      <c r="D14" t="s">
        <v>51</v>
      </c>
      <c r="E14" s="13">
        <v>1</v>
      </c>
      <c r="F14" s="10">
        <v>3</v>
      </c>
      <c r="G14" s="10">
        <v>3</v>
      </c>
      <c r="H14" s="10" t="s">
        <v>46</v>
      </c>
      <c r="J14" t="s">
        <v>52</v>
      </c>
      <c r="K14" s="10" t="s">
        <v>14</v>
      </c>
      <c r="L14" t="s">
        <v>14</v>
      </c>
      <c r="M14" t="s">
        <v>28</v>
      </c>
      <c r="N14" s="10" t="s">
        <v>10</v>
      </c>
      <c r="O14" s="10" t="str">
        <f t="shared" si="1"/>
        <v>BA.5</v>
      </c>
      <c r="P14" t="s">
        <v>10</v>
      </c>
      <c r="Q14" s="10">
        <v>367</v>
      </c>
      <c r="R14" s="10">
        <v>29</v>
      </c>
      <c r="S14" s="10">
        <v>209</v>
      </c>
      <c r="T14" s="10">
        <v>645</v>
      </c>
      <c r="U14" s="10">
        <v>10</v>
      </c>
      <c r="W14">
        <f>T14/S14</f>
        <v>3.0861244019138754</v>
      </c>
      <c r="X14" s="1"/>
      <c r="Y14" t="b">
        <v>0</v>
      </c>
      <c r="Z14" t="s">
        <v>71</v>
      </c>
      <c r="AA14" t="b">
        <f t="shared" si="3"/>
        <v>1</v>
      </c>
    </row>
    <row r="15" spans="1:27" x14ac:dyDescent="0.2">
      <c r="A15">
        <v>9</v>
      </c>
      <c r="B15">
        <v>39</v>
      </c>
      <c r="C15" t="str">
        <f t="shared" si="0"/>
        <v>ChalkiasNEJM</v>
      </c>
      <c r="D15" t="s">
        <v>51</v>
      </c>
      <c r="E15" s="13">
        <v>1</v>
      </c>
      <c r="F15" s="10">
        <v>3</v>
      </c>
      <c r="G15" s="10">
        <v>3</v>
      </c>
      <c r="H15" s="10" t="s">
        <v>46</v>
      </c>
      <c r="J15" t="s">
        <v>53</v>
      </c>
      <c r="K15" s="10" t="s">
        <v>54</v>
      </c>
      <c r="L15" t="s">
        <v>55</v>
      </c>
      <c r="M15" t="s">
        <v>27</v>
      </c>
      <c r="N15" s="10" t="s">
        <v>10</v>
      </c>
      <c r="O15" s="10" t="str">
        <f t="shared" si="1"/>
        <v>BA.5</v>
      </c>
      <c r="P15" t="s">
        <v>10</v>
      </c>
      <c r="Q15" s="10">
        <v>428</v>
      </c>
      <c r="R15" s="10">
        <v>29</v>
      </c>
      <c r="S15" s="10">
        <v>173</v>
      </c>
      <c r="T15" s="10">
        <v>941</v>
      </c>
      <c r="U15" s="10">
        <v>10</v>
      </c>
      <c r="W15">
        <f t="shared" ref="W15:W19" si="4">T15/S15</f>
        <v>5.4393063583815024</v>
      </c>
      <c r="X15" s="1"/>
      <c r="Y15" t="b">
        <v>0</v>
      </c>
      <c r="Z15" t="s">
        <v>71</v>
      </c>
      <c r="AA15" t="b">
        <f t="shared" si="3"/>
        <v>1</v>
      </c>
    </row>
    <row r="16" spans="1:27" x14ac:dyDescent="0.2">
      <c r="A16">
        <v>9</v>
      </c>
      <c r="B16">
        <v>40</v>
      </c>
      <c r="C16" t="str">
        <f t="shared" si="0"/>
        <v>ChalkiasNEJM</v>
      </c>
      <c r="D16" t="s">
        <v>51</v>
      </c>
      <c r="E16" s="13">
        <v>1</v>
      </c>
      <c r="F16" s="10">
        <v>3</v>
      </c>
      <c r="G16" s="10">
        <v>3</v>
      </c>
      <c r="H16" s="10" t="s">
        <v>44</v>
      </c>
      <c r="I16" s="10">
        <v>0</v>
      </c>
      <c r="J16" t="s">
        <v>52</v>
      </c>
      <c r="K16" s="10" t="s">
        <v>14</v>
      </c>
      <c r="L16" t="s">
        <v>14</v>
      </c>
      <c r="M16" t="s">
        <v>28</v>
      </c>
      <c r="N16" s="10" t="s">
        <v>10</v>
      </c>
      <c r="O16" s="10" t="str">
        <f t="shared" si="1"/>
        <v>BA.5</v>
      </c>
      <c r="P16" t="s">
        <v>10</v>
      </c>
      <c r="Q16" s="10">
        <v>260</v>
      </c>
      <c r="R16" s="10">
        <v>29</v>
      </c>
      <c r="S16" s="10">
        <v>140</v>
      </c>
      <c r="T16" s="10">
        <v>492</v>
      </c>
      <c r="U16" s="10">
        <v>10</v>
      </c>
      <c r="W16">
        <f t="shared" si="4"/>
        <v>3.5142857142857142</v>
      </c>
      <c r="X16" s="1"/>
      <c r="Y16" t="b">
        <v>1</v>
      </c>
      <c r="Z16" s="1"/>
      <c r="AA16" t="b">
        <f t="shared" si="3"/>
        <v>1</v>
      </c>
    </row>
    <row r="17" spans="1:27" x14ac:dyDescent="0.2">
      <c r="A17">
        <v>9</v>
      </c>
      <c r="B17">
        <v>41</v>
      </c>
      <c r="C17" t="str">
        <f t="shared" si="0"/>
        <v>ChalkiasNEJM</v>
      </c>
      <c r="D17" t="s">
        <v>51</v>
      </c>
      <c r="E17" s="13">
        <v>1</v>
      </c>
      <c r="F17" s="10">
        <v>3</v>
      </c>
      <c r="G17" s="10">
        <v>3</v>
      </c>
      <c r="H17" s="10" t="s">
        <v>44</v>
      </c>
      <c r="I17" s="10">
        <v>0</v>
      </c>
      <c r="J17" t="s">
        <v>53</v>
      </c>
      <c r="K17" s="10" t="s">
        <v>54</v>
      </c>
      <c r="L17" t="s">
        <v>55</v>
      </c>
      <c r="M17" t="s">
        <v>27</v>
      </c>
      <c r="N17" s="10" t="s">
        <v>10</v>
      </c>
      <c r="O17" s="10" t="str">
        <f t="shared" si="1"/>
        <v>BA.5</v>
      </c>
      <c r="P17" t="s">
        <v>10</v>
      </c>
      <c r="Q17" s="10">
        <v>334</v>
      </c>
      <c r="R17" s="10">
        <v>29</v>
      </c>
      <c r="S17" s="10">
        <v>116</v>
      </c>
      <c r="T17" s="10">
        <v>727</v>
      </c>
      <c r="U17" s="10">
        <v>10</v>
      </c>
      <c r="W17">
        <f t="shared" si="4"/>
        <v>6.2672413793103452</v>
      </c>
      <c r="X17" s="1"/>
      <c r="Y17" t="b">
        <v>1</v>
      </c>
      <c r="Z17" s="1"/>
      <c r="AA17" t="b">
        <f t="shared" si="3"/>
        <v>1</v>
      </c>
    </row>
    <row r="18" spans="1:27" x14ac:dyDescent="0.2">
      <c r="A18">
        <v>9</v>
      </c>
      <c r="B18">
        <v>42</v>
      </c>
      <c r="C18" t="str">
        <f t="shared" si="0"/>
        <v>ChalkiasNEJM</v>
      </c>
      <c r="D18" t="s">
        <v>51</v>
      </c>
      <c r="E18" s="13">
        <v>1</v>
      </c>
      <c r="F18" s="10">
        <v>3</v>
      </c>
      <c r="G18" s="10">
        <v>3</v>
      </c>
      <c r="H18" s="10" t="s">
        <v>45</v>
      </c>
      <c r="I18" s="10">
        <v>1</v>
      </c>
      <c r="J18" t="s">
        <v>52</v>
      </c>
      <c r="K18" s="10" t="s">
        <v>14</v>
      </c>
      <c r="L18" t="s">
        <v>14</v>
      </c>
      <c r="M18" t="s">
        <v>28</v>
      </c>
      <c r="N18" s="10" t="s">
        <v>10</v>
      </c>
      <c r="O18" s="10" t="str">
        <f t="shared" si="1"/>
        <v>BA.5</v>
      </c>
      <c r="P18" t="s">
        <v>10</v>
      </c>
      <c r="Q18" s="10">
        <v>98</v>
      </c>
      <c r="R18" s="10">
        <v>29</v>
      </c>
      <c r="S18" s="10">
        <v>609</v>
      </c>
      <c r="T18" s="10">
        <v>1271</v>
      </c>
      <c r="U18" s="10">
        <v>10</v>
      </c>
      <c r="W18">
        <f t="shared" si="4"/>
        <v>2.0870279146141213</v>
      </c>
      <c r="X18" s="1"/>
      <c r="Y18" t="b">
        <v>1</v>
      </c>
      <c r="Z18" s="1"/>
      <c r="AA18" t="b">
        <f t="shared" si="3"/>
        <v>1</v>
      </c>
    </row>
    <row r="19" spans="1:27" x14ac:dyDescent="0.2">
      <c r="A19">
        <v>9</v>
      </c>
      <c r="B19">
        <v>43</v>
      </c>
      <c r="C19" t="str">
        <f t="shared" si="0"/>
        <v>ChalkiasNEJM</v>
      </c>
      <c r="D19" t="s">
        <v>51</v>
      </c>
      <c r="E19" s="13">
        <v>1</v>
      </c>
      <c r="F19" s="10">
        <v>3</v>
      </c>
      <c r="G19" s="10">
        <v>3</v>
      </c>
      <c r="H19" s="10" t="s">
        <v>45</v>
      </c>
      <c r="I19" s="10">
        <v>1</v>
      </c>
      <c r="J19" t="s">
        <v>53</v>
      </c>
      <c r="K19" s="10" t="s">
        <v>54</v>
      </c>
      <c r="L19" t="s">
        <v>55</v>
      </c>
      <c r="M19" t="s">
        <v>27</v>
      </c>
      <c r="N19" s="10" t="s">
        <v>10</v>
      </c>
      <c r="O19" s="10" t="str">
        <f t="shared" si="1"/>
        <v>BA.5</v>
      </c>
      <c r="P19" t="s">
        <v>10</v>
      </c>
      <c r="Q19" s="10">
        <v>94</v>
      </c>
      <c r="R19" s="10">
        <v>29</v>
      </c>
      <c r="S19" s="10">
        <v>720</v>
      </c>
      <c r="T19" s="10">
        <v>2337</v>
      </c>
      <c r="U19" s="10">
        <v>10</v>
      </c>
      <c r="W19">
        <f t="shared" si="4"/>
        <v>3.2458333333333331</v>
      </c>
      <c r="X19" s="1"/>
      <c r="Y19" t="b">
        <v>1</v>
      </c>
      <c r="Z19" s="1"/>
      <c r="AA19" t="b">
        <f t="shared" si="3"/>
        <v>1</v>
      </c>
    </row>
    <row r="20" spans="1:27" x14ac:dyDescent="0.2">
      <c r="A20">
        <v>9</v>
      </c>
      <c r="B20">
        <v>44</v>
      </c>
      <c r="C20" t="str">
        <f t="shared" si="0"/>
        <v>ChalkiasNEJM</v>
      </c>
      <c r="D20" t="s">
        <v>51</v>
      </c>
      <c r="E20" s="13">
        <v>1</v>
      </c>
      <c r="F20" s="10">
        <v>3</v>
      </c>
      <c r="G20" s="10">
        <v>3</v>
      </c>
      <c r="H20" s="10" t="s">
        <v>46</v>
      </c>
      <c r="J20" t="s">
        <v>52</v>
      </c>
      <c r="K20" s="10" t="s">
        <v>14</v>
      </c>
      <c r="L20" t="s">
        <v>14</v>
      </c>
      <c r="M20" t="s">
        <v>28</v>
      </c>
      <c r="N20" s="10" t="s">
        <v>56</v>
      </c>
      <c r="O20" s="10" t="str">
        <f t="shared" si="1"/>
        <v>Ancestral</v>
      </c>
      <c r="P20" t="s">
        <v>14</v>
      </c>
      <c r="Q20" s="10">
        <v>367</v>
      </c>
      <c r="R20" s="10">
        <v>29</v>
      </c>
      <c r="S20" s="10">
        <v>1945</v>
      </c>
      <c r="T20" s="10">
        <v>6047</v>
      </c>
      <c r="U20" s="10">
        <v>18.5</v>
      </c>
      <c r="W20">
        <f>T20/S20</f>
        <v>3.1089974293059126</v>
      </c>
      <c r="Y20" t="b">
        <v>0</v>
      </c>
      <c r="Z20" t="s">
        <v>71</v>
      </c>
      <c r="AA20" t="b">
        <f t="shared" si="3"/>
        <v>1</v>
      </c>
    </row>
    <row r="21" spans="1:27" x14ac:dyDescent="0.2">
      <c r="A21">
        <v>9</v>
      </c>
      <c r="B21">
        <v>45</v>
      </c>
      <c r="C21" t="str">
        <f t="shared" si="0"/>
        <v>ChalkiasNEJM</v>
      </c>
      <c r="D21" t="s">
        <v>51</v>
      </c>
      <c r="E21" s="13">
        <v>1</v>
      </c>
      <c r="F21" s="10">
        <v>3</v>
      </c>
      <c r="G21" s="10">
        <v>3</v>
      </c>
      <c r="H21" s="10" t="s">
        <v>46</v>
      </c>
      <c r="J21" t="s">
        <v>53</v>
      </c>
      <c r="K21" s="10" t="s">
        <v>54</v>
      </c>
      <c r="L21" t="s">
        <v>55</v>
      </c>
      <c r="M21" t="s">
        <v>27</v>
      </c>
      <c r="N21" s="10" t="s">
        <v>56</v>
      </c>
      <c r="O21" s="10" t="str">
        <f t="shared" si="1"/>
        <v>Ancestral</v>
      </c>
      <c r="P21" t="s">
        <v>14</v>
      </c>
      <c r="Q21" s="10">
        <v>428</v>
      </c>
      <c r="R21" s="10">
        <v>29</v>
      </c>
      <c r="S21" s="10">
        <v>1603</v>
      </c>
      <c r="T21" s="10">
        <v>6619</v>
      </c>
      <c r="U21" s="10">
        <v>18.5</v>
      </c>
      <c r="W21">
        <f t="shared" ref="W21:W25" si="5">T21/S21</f>
        <v>4.129132875857767</v>
      </c>
      <c r="Y21" t="b">
        <v>0</v>
      </c>
      <c r="Z21" t="s">
        <v>71</v>
      </c>
      <c r="AA21" t="b">
        <f t="shared" si="3"/>
        <v>1</v>
      </c>
    </row>
    <row r="22" spans="1:27" x14ac:dyDescent="0.2">
      <c r="A22">
        <v>9</v>
      </c>
      <c r="B22">
        <v>46</v>
      </c>
      <c r="C22" t="str">
        <f t="shared" si="0"/>
        <v>ChalkiasNEJM</v>
      </c>
      <c r="D22" t="s">
        <v>51</v>
      </c>
      <c r="E22" s="13">
        <v>1</v>
      </c>
      <c r="F22" s="10">
        <v>3</v>
      </c>
      <c r="G22" s="10">
        <v>3</v>
      </c>
      <c r="H22" s="10" t="s">
        <v>44</v>
      </c>
      <c r="I22" s="10">
        <v>0</v>
      </c>
      <c r="J22" t="s">
        <v>52</v>
      </c>
      <c r="K22" s="10" t="s">
        <v>14</v>
      </c>
      <c r="L22" t="s">
        <v>14</v>
      </c>
      <c r="M22" t="s">
        <v>28</v>
      </c>
      <c r="N22" s="10" t="s">
        <v>56</v>
      </c>
      <c r="O22" s="10" t="str">
        <f t="shared" si="1"/>
        <v>Ancestral</v>
      </c>
      <c r="P22" t="s">
        <v>14</v>
      </c>
      <c r="Q22" s="10">
        <v>260</v>
      </c>
      <c r="R22" s="10">
        <v>29</v>
      </c>
      <c r="S22" s="10">
        <v>1521</v>
      </c>
      <c r="T22" s="10">
        <v>5649</v>
      </c>
      <c r="U22" s="10">
        <v>18.5</v>
      </c>
      <c r="W22">
        <f t="shared" si="5"/>
        <v>3.7140039447731756</v>
      </c>
      <c r="Y22" t="b">
        <v>1</v>
      </c>
      <c r="AA22" t="b">
        <f t="shared" si="3"/>
        <v>1</v>
      </c>
    </row>
    <row r="23" spans="1:27" x14ac:dyDescent="0.2">
      <c r="A23">
        <v>9</v>
      </c>
      <c r="B23">
        <v>47</v>
      </c>
      <c r="C23" t="str">
        <f t="shared" si="0"/>
        <v>ChalkiasNEJM</v>
      </c>
      <c r="D23" t="s">
        <v>51</v>
      </c>
      <c r="E23" s="13">
        <v>1</v>
      </c>
      <c r="F23" s="10">
        <v>3</v>
      </c>
      <c r="G23" s="10">
        <v>3</v>
      </c>
      <c r="H23" s="10" t="s">
        <v>44</v>
      </c>
      <c r="I23" s="10">
        <v>0</v>
      </c>
      <c r="J23" t="s">
        <v>53</v>
      </c>
      <c r="K23" s="10" t="s">
        <v>54</v>
      </c>
      <c r="L23" t="s">
        <v>55</v>
      </c>
      <c r="M23" t="s">
        <v>27</v>
      </c>
      <c r="N23" s="10" t="s">
        <v>56</v>
      </c>
      <c r="O23" s="10" t="str">
        <f t="shared" si="1"/>
        <v>Ancestral</v>
      </c>
      <c r="P23" t="s">
        <v>14</v>
      </c>
      <c r="Q23" s="10">
        <v>334</v>
      </c>
      <c r="R23" s="10">
        <v>29</v>
      </c>
      <c r="S23" s="10">
        <v>1267</v>
      </c>
      <c r="T23" s="10">
        <v>5977</v>
      </c>
      <c r="U23" s="10">
        <v>18.5</v>
      </c>
      <c r="W23">
        <f t="shared" si="5"/>
        <v>4.7174427782162587</v>
      </c>
      <c r="Y23" t="b">
        <v>1</v>
      </c>
      <c r="AA23" t="b">
        <f t="shared" si="3"/>
        <v>1</v>
      </c>
    </row>
    <row r="24" spans="1:27" x14ac:dyDescent="0.2">
      <c r="A24">
        <v>9</v>
      </c>
      <c r="B24">
        <v>48</v>
      </c>
      <c r="C24" t="str">
        <f t="shared" si="0"/>
        <v>ChalkiasNEJM</v>
      </c>
      <c r="D24" t="s">
        <v>51</v>
      </c>
      <c r="E24" s="13">
        <v>1</v>
      </c>
      <c r="F24" s="10">
        <v>3</v>
      </c>
      <c r="G24" s="10">
        <v>3</v>
      </c>
      <c r="H24" s="10" t="s">
        <v>45</v>
      </c>
      <c r="I24" s="10">
        <v>1</v>
      </c>
      <c r="J24" t="s">
        <v>52</v>
      </c>
      <c r="K24" s="10" t="s">
        <v>14</v>
      </c>
      <c r="L24" t="s">
        <v>14</v>
      </c>
      <c r="M24" t="s">
        <v>28</v>
      </c>
      <c r="N24" s="10" t="s">
        <v>56</v>
      </c>
      <c r="O24" s="10" t="str">
        <f t="shared" si="1"/>
        <v>Ancestral</v>
      </c>
      <c r="P24" t="s">
        <v>14</v>
      </c>
      <c r="Q24" s="10">
        <v>98</v>
      </c>
      <c r="R24" s="10">
        <v>29</v>
      </c>
      <c r="S24" s="10">
        <v>3638</v>
      </c>
      <c r="T24" s="10">
        <v>7004</v>
      </c>
      <c r="U24" s="10">
        <v>18.5</v>
      </c>
      <c r="W24">
        <f t="shared" si="5"/>
        <v>1.9252336448598131</v>
      </c>
      <c r="Y24" t="b">
        <v>1</v>
      </c>
      <c r="AA24" t="b">
        <f t="shared" si="3"/>
        <v>1</v>
      </c>
    </row>
    <row r="25" spans="1:27" x14ac:dyDescent="0.2">
      <c r="A25">
        <v>9</v>
      </c>
      <c r="B25">
        <v>49</v>
      </c>
      <c r="C25" t="str">
        <f t="shared" si="0"/>
        <v>ChalkiasNEJM</v>
      </c>
      <c r="D25" t="s">
        <v>51</v>
      </c>
      <c r="E25" s="13">
        <v>1</v>
      </c>
      <c r="F25" s="10">
        <v>3</v>
      </c>
      <c r="G25" s="10">
        <v>3</v>
      </c>
      <c r="H25" s="10" t="s">
        <v>45</v>
      </c>
      <c r="I25" s="10">
        <v>1</v>
      </c>
      <c r="J25" t="s">
        <v>53</v>
      </c>
      <c r="K25" s="10" t="s">
        <v>54</v>
      </c>
      <c r="L25" t="s">
        <v>55</v>
      </c>
      <c r="M25" t="s">
        <v>27</v>
      </c>
      <c r="N25" s="10" t="s">
        <v>56</v>
      </c>
      <c r="O25" s="10" t="str">
        <f t="shared" si="1"/>
        <v>Ancestral</v>
      </c>
      <c r="P25" t="s">
        <v>14</v>
      </c>
      <c r="Q25" s="10">
        <v>94</v>
      </c>
      <c r="R25" s="10">
        <v>29</v>
      </c>
      <c r="S25" s="10">
        <v>3704</v>
      </c>
      <c r="T25" s="10">
        <v>9510</v>
      </c>
      <c r="U25" s="10">
        <v>18.5</v>
      </c>
      <c r="W25">
        <f t="shared" si="5"/>
        <v>2.5674946004319654</v>
      </c>
      <c r="Y25" t="b">
        <v>1</v>
      </c>
      <c r="AA25" t="b">
        <f t="shared" si="3"/>
        <v>1</v>
      </c>
    </row>
    <row r="26" spans="1:27" x14ac:dyDescent="0.2">
      <c r="A26">
        <v>9</v>
      </c>
      <c r="B26">
        <v>50</v>
      </c>
      <c r="C26" t="str">
        <f t="shared" si="0"/>
        <v>ChalkiasNEJM</v>
      </c>
      <c r="D26" t="s">
        <v>51</v>
      </c>
      <c r="E26" s="13">
        <v>1</v>
      </c>
      <c r="F26" s="10">
        <v>3</v>
      </c>
      <c r="G26" s="10">
        <v>3</v>
      </c>
      <c r="H26" s="10" t="s">
        <v>46</v>
      </c>
      <c r="J26" t="s">
        <v>52</v>
      </c>
      <c r="K26" s="10" t="s">
        <v>14</v>
      </c>
      <c r="L26" t="s">
        <v>14</v>
      </c>
      <c r="M26" t="s">
        <v>28</v>
      </c>
      <c r="N26" s="10" t="s">
        <v>55</v>
      </c>
      <c r="O26" s="10" t="str">
        <f t="shared" si="1"/>
        <v>BA.1</v>
      </c>
      <c r="P26" t="s">
        <v>55</v>
      </c>
      <c r="Q26" s="10">
        <v>367</v>
      </c>
      <c r="R26" s="10">
        <v>29</v>
      </c>
      <c r="S26" s="10">
        <v>512</v>
      </c>
      <c r="T26" s="10">
        <v>1933</v>
      </c>
      <c r="U26" s="10">
        <v>19.899999999999999</v>
      </c>
      <c r="W26">
        <f>T26/S26</f>
        <v>3.775390625</v>
      </c>
      <c r="Y26" t="b">
        <v>0</v>
      </c>
      <c r="Z26" t="s">
        <v>71</v>
      </c>
      <c r="AA26" t="b">
        <f t="shared" si="3"/>
        <v>1</v>
      </c>
    </row>
    <row r="27" spans="1:27" x14ac:dyDescent="0.2">
      <c r="A27">
        <v>9</v>
      </c>
      <c r="B27">
        <v>51</v>
      </c>
      <c r="C27" t="str">
        <f t="shared" si="0"/>
        <v>ChalkiasNEJM</v>
      </c>
      <c r="D27" t="s">
        <v>51</v>
      </c>
      <c r="E27" s="13">
        <v>1</v>
      </c>
      <c r="F27" s="10">
        <v>3</v>
      </c>
      <c r="G27" s="10">
        <v>3</v>
      </c>
      <c r="H27" s="10" t="s">
        <v>46</v>
      </c>
      <c r="J27" t="s">
        <v>53</v>
      </c>
      <c r="K27" s="10" t="s">
        <v>54</v>
      </c>
      <c r="L27" t="s">
        <v>55</v>
      </c>
      <c r="M27" t="s">
        <v>27</v>
      </c>
      <c r="N27" s="10" t="s">
        <v>55</v>
      </c>
      <c r="O27" s="10" t="str">
        <f t="shared" si="1"/>
        <v>BA.1</v>
      </c>
      <c r="P27" t="s">
        <v>55</v>
      </c>
      <c r="Q27" s="10">
        <v>428</v>
      </c>
      <c r="R27" s="10">
        <v>29</v>
      </c>
      <c r="S27" s="10">
        <v>432</v>
      </c>
      <c r="T27" s="10">
        <v>3070</v>
      </c>
      <c r="U27" s="10">
        <v>19.899999999999999</v>
      </c>
      <c r="W27">
        <f t="shared" ref="W27:W31" si="6">T27/S27</f>
        <v>7.1064814814814818</v>
      </c>
      <c r="Y27" t="b">
        <v>0</v>
      </c>
      <c r="Z27" t="s">
        <v>71</v>
      </c>
      <c r="AA27" t="b">
        <f t="shared" si="3"/>
        <v>1</v>
      </c>
    </row>
    <row r="28" spans="1:27" x14ac:dyDescent="0.2">
      <c r="A28">
        <v>9</v>
      </c>
      <c r="B28">
        <v>52</v>
      </c>
      <c r="C28" t="str">
        <f t="shared" si="0"/>
        <v>ChalkiasNEJM</v>
      </c>
      <c r="D28" t="s">
        <v>51</v>
      </c>
      <c r="E28" s="13">
        <v>1</v>
      </c>
      <c r="F28" s="10">
        <v>3</v>
      </c>
      <c r="G28" s="10">
        <v>3</v>
      </c>
      <c r="H28" s="10" t="s">
        <v>44</v>
      </c>
      <c r="I28" s="10">
        <v>0</v>
      </c>
      <c r="J28" t="s">
        <v>52</v>
      </c>
      <c r="K28" s="10" t="s">
        <v>14</v>
      </c>
      <c r="L28" t="s">
        <v>14</v>
      </c>
      <c r="M28" t="s">
        <v>28</v>
      </c>
      <c r="N28" s="10" t="s">
        <v>55</v>
      </c>
      <c r="O28" s="10" t="str">
        <f t="shared" si="1"/>
        <v>BA.1</v>
      </c>
      <c r="P28" t="s">
        <v>55</v>
      </c>
      <c r="Q28" s="10">
        <v>260</v>
      </c>
      <c r="R28" s="10">
        <v>29</v>
      </c>
      <c r="S28" s="10">
        <v>332</v>
      </c>
      <c r="T28" s="10">
        <v>1473</v>
      </c>
      <c r="U28" s="10">
        <v>19.899999999999999</v>
      </c>
      <c r="W28">
        <f t="shared" si="6"/>
        <v>4.4367469879518069</v>
      </c>
      <c r="Y28" t="b">
        <v>1</v>
      </c>
      <c r="AA28" t="b">
        <f t="shared" si="3"/>
        <v>1</v>
      </c>
    </row>
    <row r="29" spans="1:27" x14ac:dyDescent="0.2">
      <c r="A29">
        <v>9</v>
      </c>
      <c r="B29">
        <v>53</v>
      </c>
      <c r="C29" t="str">
        <f t="shared" si="0"/>
        <v>ChalkiasNEJM</v>
      </c>
      <c r="D29" t="s">
        <v>51</v>
      </c>
      <c r="E29" s="13">
        <v>1</v>
      </c>
      <c r="F29" s="10">
        <v>3</v>
      </c>
      <c r="G29" s="10">
        <v>3</v>
      </c>
      <c r="H29" s="10" t="s">
        <v>44</v>
      </c>
      <c r="I29" s="10">
        <v>0</v>
      </c>
      <c r="J29" t="s">
        <v>53</v>
      </c>
      <c r="K29" s="10" t="s">
        <v>54</v>
      </c>
      <c r="L29" t="s">
        <v>55</v>
      </c>
      <c r="M29" t="s">
        <v>27</v>
      </c>
      <c r="N29" s="10" t="s">
        <v>55</v>
      </c>
      <c r="O29" s="10" t="str">
        <f t="shared" si="1"/>
        <v>BA.1</v>
      </c>
      <c r="P29" t="s">
        <v>55</v>
      </c>
      <c r="Q29" s="10">
        <v>334</v>
      </c>
      <c r="R29" s="10">
        <v>29</v>
      </c>
      <c r="S29" s="10">
        <v>298</v>
      </c>
      <c r="T29" s="10">
        <v>2372</v>
      </c>
      <c r="U29" s="10">
        <v>19.899999999999999</v>
      </c>
      <c r="W29">
        <f t="shared" si="6"/>
        <v>7.9597315436241614</v>
      </c>
      <c r="Y29" t="b">
        <v>1</v>
      </c>
      <c r="AA29" t="b">
        <f t="shared" si="3"/>
        <v>1</v>
      </c>
    </row>
    <row r="30" spans="1:27" x14ac:dyDescent="0.2">
      <c r="A30">
        <v>9</v>
      </c>
      <c r="B30">
        <v>54</v>
      </c>
      <c r="C30" t="str">
        <f t="shared" si="0"/>
        <v>ChalkiasNEJM</v>
      </c>
      <c r="D30" t="s">
        <v>51</v>
      </c>
      <c r="E30" s="13">
        <v>1</v>
      </c>
      <c r="F30" s="10">
        <v>3</v>
      </c>
      <c r="G30" s="10">
        <v>3</v>
      </c>
      <c r="H30" s="10" t="s">
        <v>45</v>
      </c>
      <c r="I30" s="10">
        <v>1</v>
      </c>
      <c r="J30" t="s">
        <v>52</v>
      </c>
      <c r="K30" s="10" t="s">
        <v>14</v>
      </c>
      <c r="L30" t="s">
        <v>14</v>
      </c>
      <c r="M30" t="s">
        <v>28</v>
      </c>
      <c r="N30" s="10" t="s">
        <v>55</v>
      </c>
      <c r="O30" s="10" t="str">
        <f t="shared" si="1"/>
        <v>BA.1</v>
      </c>
      <c r="P30" t="s">
        <v>55</v>
      </c>
      <c r="Q30" s="10">
        <v>98</v>
      </c>
      <c r="R30" s="10">
        <v>29</v>
      </c>
      <c r="S30" s="10">
        <v>1558</v>
      </c>
      <c r="T30" s="10">
        <v>3886</v>
      </c>
      <c r="U30" s="10">
        <v>19.899999999999999</v>
      </c>
      <c r="W30">
        <f t="shared" si="6"/>
        <v>2.4942233632862645</v>
      </c>
      <c r="Y30" t="b">
        <v>1</v>
      </c>
      <c r="AA30" t="b">
        <f t="shared" si="3"/>
        <v>1</v>
      </c>
    </row>
    <row r="31" spans="1:27" x14ac:dyDescent="0.2">
      <c r="A31">
        <v>9</v>
      </c>
      <c r="B31">
        <v>55</v>
      </c>
      <c r="C31" t="str">
        <f t="shared" si="0"/>
        <v>ChalkiasNEJM</v>
      </c>
      <c r="D31" t="s">
        <v>51</v>
      </c>
      <c r="E31" s="13">
        <v>1</v>
      </c>
      <c r="F31" s="10">
        <v>3</v>
      </c>
      <c r="G31" s="10">
        <v>3</v>
      </c>
      <c r="H31" s="10" t="s">
        <v>45</v>
      </c>
      <c r="I31" s="10">
        <v>1</v>
      </c>
      <c r="J31" t="s">
        <v>53</v>
      </c>
      <c r="K31" s="10" t="s">
        <v>54</v>
      </c>
      <c r="L31" t="s">
        <v>55</v>
      </c>
      <c r="M31" t="s">
        <v>27</v>
      </c>
      <c r="N31" s="10" t="s">
        <v>55</v>
      </c>
      <c r="O31" s="10" t="str">
        <f t="shared" si="1"/>
        <v>BA.1</v>
      </c>
      <c r="P31" t="s">
        <v>55</v>
      </c>
      <c r="Q31" s="10">
        <v>94</v>
      </c>
      <c r="R31" s="10">
        <v>29</v>
      </c>
      <c r="S31" s="10">
        <v>1615</v>
      </c>
      <c r="T31" s="10">
        <v>7676</v>
      </c>
      <c r="U31" s="10">
        <v>19.899999999999999</v>
      </c>
      <c r="W31">
        <f t="shared" si="6"/>
        <v>4.7529411764705882</v>
      </c>
      <c r="Y31" t="b">
        <v>1</v>
      </c>
      <c r="AA31" t="b">
        <f t="shared" si="3"/>
        <v>1</v>
      </c>
    </row>
    <row r="32" spans="1:27" x14ac:dyDescent="0.2">
      <c r="A32">
        <v>9</v>
      </c>
      <c r="B32">
        <v>56</v>
      </c>
      <c r="C32" t="str">
        <f t="shared" si="0"/>
        <v>TanLancetID</v>
      </c>
      <c r="D32" t="s">
        <v>57</v>
      </c>
      <c r="E32" s="13" t="s">
        <v>58</v>
      </c>
      <c r="F32" s="13">
        <v>1</v>
      </c>
      <c r="G32" s="10">
        <v>1</v>
      </c>
      <c r="H32" s="10" t="s">
        <v>46</v>
      </c>
      <c r="I32" s="10">
        <v>0.21</v>
      </c>
      <c r="J32" t="s">
        <v>59</v>
      </c>
      <c r="K32" s="10" t="s">
        <v>14</v>
      </c>
      <c r="L32" t="s">
        <v>14</v>
      </c>
      <c r="M32" t="s">
        <v>28</v>
      </c>
      <c r="N32" s="10" t="s">
        <v>14</v>
      </c>
      <c r="O32" s="10" t="str">
        <f t="shared" si="1"/>
        <v>Ancestral</v>
      </c>
      <c r="P32" t="s">
        <v>14</v>
      </c>
      <c r="Q32" s="10">
        <v>9</v>
      </c>
      <c r="R32" s="10">
        <v>28</v>
      </c>
      <c r="S32" s="10">
        <v>4241</v>
      </c>
      <c r="T32" s="10">
        <v>13913</v>
      </c>
      <c r="U32" s="10">
        <v>20</v>
      </c>
      <c r="W32">
        <f>T32/S32</f>
        <v>3.2805941994812544</v>
      </c>
      <c r="X32" s="1"/>
      <c r="Y32" t="b">
        <v>0</v>
      </c>
      <c r="Z32" t="s">
        <v>225</v>
      </c>
      <c r="AA32" t="b">
        <f t="shared" si="3"/>
        <v>1</v>
      </c>
    </row>
    <row r="33" spans="1:27" x14ac:dyDescent="0.2">
      <c r="A33">
        <v>9</v>
      </c>
      <c r="B33">
        <v>57</v>
      </c>
      <c r="C33" t="str">
        <f t="shared" si="0"/>
        <v>TanLancetID</v>
      </c>
      <c r="D33" t="s">
        <v>57</v>
      </c>
      <c r="E33" s="13" t="s">
        <v>58</v>
      </c>
      <c r="F33" s="13">
        <v>1</v>
      </c>
      <c r="G33" s="10">
        <v>1</v>
      </c>
      <c r="H33" s="10" t="s">
        <v>46</v>
      </c>
      <c r="I33" s="10">
        <v>0.21</v>
      </c>
      <c r="J33" t="s">
        <v>59</v>
      </c>
      <c r="K33" s="10" t="s">
        <v>14</v>
      </c>
      <c r="L33" t="s">
        <v>14</v>
      </c>
      <c r="M33" t="s">
        <v>28</v>
      </c>
      <c r="N33" s="10" t="s">
        <v>55</v>
      </c>
      <c r="O33" s="10" t="str">
        <f t="shared" si="1"/>
        <v>BA.1</v>
      </c>
      <c r="P33" t="s">
        <v>55</v>
      </c>
      <c r="Q33" s="10">
        <f>Q32</f>
        <v>9</v>
      </c>
      <c r="R33" s="10">
        <v>28</v>
      </c>
      <c r="S33" s="10">
        <v>524</v>
      </c>
      <c r="T33" s="10">
        <v>2337</v>
      </c>
      <c r="U33" s="10">
        <v>20</v>
      </c>
      <c r="W33">
        <f t="shared" ref="W33:W51" si="7">T33/S33</f>
        <v>4.4599236641221376</v>
      </c>
      <c r="X33" s="1"/>
      <c r="Y33" t="b">
        <v>0</v>
      </c>
      <c r="Z33" t="s">
        <v>225</v>
      </c>
      <c r="AA33" t="b">
        <f t="shared" si="3"/>
        <v>1</v>
      </c>
    </row>
    <row r="34" spans="1:27" x14ac:dyDescent="0.2">
      <c r="A34">
        <v>9</v>
      </c>
      <c r="B34">
        <v>58</v>
      </c>
      <c r="C34" t="str">
        <f t="shared" si="0"/>
        <v>TanLancetID</v>
      </c>
      <c r="D34" t="s">
        <v>57</v>
      </c>
      <c r="E34" s="13" t="s">
        <v>58</v>
      </c>
      <c r="F34" s="13">
        <v>1</v>
      </c>
      <c r="G34" s="10">
        <v>1</v>
      </c>
      <c r="H34" s="10" t="s">
        <v>46</v>
      </c>
      <c r="I34" s="10">
        <v>0.21</v>
      </c>
      <c r="J34" t="s">
        <v>59</v>
      </c>
      <c r="K34" s="10" t="s">
        <v>14</v>
      </c>
      <c r="L34" t="s">
        <v>14</v>
      </c>
      <c r="M34" t="s">
        <v>28</v>
      </c>
      <c r="N34" s="10" t="s">
        <v>10</v>
      </c>
      <c r="O34" s="10" t="str">
        <f t="shared" si="1"/>
        <v>BA.5</v>
      </c>
      <c r="P34" t="s">
        <v>10</v>
      </c>
      <c r="Q34" s="10">
        <f>Q33</f>
        <v>9</v>
      </c>
      <c r="R34" s="10">
        <v>28</v>
      </c>
      <c r="S34" s="10">
        <v>431</v>
      </c>
      <c r="T34" s="10">
        <v>1705</v>
      </c>
      <c r="U34" s="10">
        <v>20</v>
      </c>
      <c r="W34">
        <f t="shared" si="7"/>
        <v>3.9559164733178656</v>
      </c>
      <c r="X34" s="1"/>
      <c r="Y34" t="b">
        <v>0</v>
      </c>
      <c r="Z34" t="s">
        <v>225</v>
      </c>
      <c r="AA34" t="b">
        <f t="shared" si="3"/>
        <v>1</v>
      </c>
    </row>
    <row r="35" spans="1:27" x14ac:dyDescent="0.2">
      <c r="A35">
        <v>9</v>
      </c>
      <c r="B35">
        <v>59</v>
      </c>
      <c r="C35" t="str">
        <f t="shared" si="0"/>
        <v>TanLancetID</v>
      </c>
      <c r="D35" t="s">
        <v>57</v>
      </c>
      <c r="E35" s="13" t="s">
        <v>60</v>
      </c>
      <c r="F35" s="13">
        <v>2</v>
      </c>
      <c r="G35" s="10">
        <v>2</v>
      </c>
      <c r="H35" s="10" t="s">
        <v>46</v>
      </c>
      <c r="I35" s="10">
        <v>0.11</v>
      </c>
      <c r="J35" t="s">
        <v>59</v>
      </c>
      <c r="K35" s="10" t="s">
        <v>14</v>
      </c>
      <c r="L35" t="s">
        <v>14</v>
      </c>
      <c r="M35" t="s">
        <v>28</v>
      </c>
      <c r="N35" s="10" t="s">
        <v>14</v>
      </c>
      <c r="O35" s="10" t="str">
        <f t="shared" si="1"/>
        <v>Ancestral</v>
      </c>
      <c r="P35" t="s">
        <v>14</v>
      </c>
      <c r="Q35" s="10">
        <v>8</v>
      </c>
      <c r="R35" s="10">
        <v>28</v>
      </c>
      <c r="S35" s="10">
        <v>3118</v>
      </c>
      <c r="T35" s="10">
        <v>8294</v>
      </c>
      <c r="U35" s="10">
        <v>20</v>
      </c>
      <c r="W35">
        <f t="shared" si="7"/>
        <v>2.6600384862091082</v>
      </c>
      <c r="Y35" t="b">
        <v>1</v>
      </c>
      <c r="AA35" t="b">
        <f t="shared" si="3"/>
        <v>1</v>
      </c>
    </row>
    <row r="36" spans="1:27" x14ac:dyDescent="0.2">
      <c r="A36">
        <v>9</v>
      </c>
      <c r="B36">
        <v>60</v>
      </c>
      <c r="C36" t="str">
        <f t="shared" si="0"/>
        <v>TanLancetID</v>
      </c>
      <c r="D36" t="s">
        <v>57</v>
      </c>
      <c r="E36" s="13" t="s">
        <v>60</v>
      </c>
      <c r="F36" s="13">
        <v>2</v>
      </c>
      <c r="G36" s="10">
        <v>2</v>
      </c>
      <c r="H36" s="10" t="s">
        <v>46</v>
      </c>
      <c r="I36" s="10">
        <v>0.11</v>
      </c>
      <c r="J36" t="s">
        <v>59</v>
      </c>
      <c r="K36" s="10" t="s">
        <v>14</v>
      </c>
      <c r="L36" t="s">
        <v>14</v>
      </c>
      <c r="M36" t="s">
        <v>28</v>
      </c>
      <c r="N36" s="10" t="s">
        <v>55</v>
      </c>
      <c r="O36" s="10" t="str">
        <f t="shared" si="1"/>
        <v>BA.1</v>
      </c>
      <c r="P36" t="s">
        <v>55</v>
      </c>
      <c r="Q36" s="10">
        <f>Q35</f>
        <v>8</v>
      </c>
      <c r="R36" s="10">
        <v>28</v>
      </c>
      <c r="S36" s="10">
        <v>237</v>
      </c>
      <c r="T36" s="10">
        <v>1274</v>
      </c>
      <c r="U36" s="10">
        <v>20</v>
      </c>
      <c r="W36">
        <f t="shared" si="7"/>
        <v>5.3755274261603372</v>
      </c>
      <c r="Y36" t="b">
        <v>1</v>
      </c>
      <c r="AA36" t="b">
        <f t="shared" si="3"/>
        <v>1</v>
      </c>
    </row>
    <row r="37" spans="1:27" x14ac:dyDescent="0.2">
      <c r="A37">
        <v>9</v>
      </c>
      <c r="B37">
        <v>61</v>
      </c>
      <c r="C37" t="str">
        <f t="shared" si="0"/>
        <v>TanLancetID</v>
      </c>
      <c r="D37" t="s">
        <v>57</v>
      </c>
      <c r="E37" s="13" t="s">
        <v>60</v>
      </c>
      <c r="F37" s="13">
        <v>2</v>
      </c>
      <c r="G37" s="10">
        <v>2</v>
      </c>
      <c r="H37" s="10" t="s">
        <v>46</v>
      </c>
      <c r="I37" s="10">
        <v>0.11</v>
      </c>
      <c r="J37" t="s">
        <v>59</v>
      </c>
      <c r="K37" s="10" t="s">
        <v>14</v>
      </c>
      <c r="L37" t="s">
        <v>14</v>
      </c>
      <c r="M37" t="s">
        <v>28</v>
      </c>
      <c r="N37" s="10" t="s">
        <v>10</v>
      </c>
      <c r="O37" s="10" t="str">
        <f t="shared" si="1"/>
        <v>BA.5</v>
      </c>
      <c r="P37" t="s">
        <v>10</v>
      </c>
      <c r="Q37" s="10">
        <f>Q36</f>
        <v>8</v>
      </c>
      <c r="R37" s="10">
        <v>28</v>
      </c>
      <c r="S37" s="10">
        <v>398</v>
      </c>
      <c r="T37" s="10">
        <v>1109</v>
      </c>
      <c r="U37" s="10">
        <v>20</v>
      </c>
      <c r="W37">
        <f t="shared" si="7"/>
        <v>2.7864321608040199</v>
      </c>
      <c r="Y37" t="b">
        <v>1</v>
      </c>
      <c r="AA37" t="b">
        <f t="shared" si="3"/>
        <v>1</v>
      </c>
    </row>
    <row r="38" spans="1:27" x14ac:dyDescent="0.2">
      <c r="A38">
        <v>9</v>
      </c>
      <c r="B38">
        <v>62</v>
      </c>
      <c r="C38" t="str">
        <f t="shared" si="0"/>
        <v>TanLancetID</v>
      </c>
      <c r="D38" t="s">
        <v>57</v>
      </c>
      <c r="E38" s="13" t="s">
        <v>58</v>
      </c>
      <c r="F38" s="13">
        <v>1</v>
      </c>
      <c r="G38" s="10">
        <v>1</v>
      </c>
      <c r="H38" s="10" t="s">
        <v>46</v>
      </c>
      <c r="I38" s="10">
        <v>0.09</v>
      </c>
      <c r="J38" t="s">
        <v>61</v>
      </c>
      <c r="K38" s="10" t="s">
        <v>54</v>
      </c>
      <c r="L38" t="s">
        <v>55</v>
      </c>
      <c r="M38" t="s">
        <v>27</v>
      </c>
      <c r="N38" s="10" t="s">
        <v>14</v>
      </c>
      <c r="O38" s="10" t="str">
        <f t="shared" si="1"/>
        <v>Ancestral</v>
      </c>
      <c r="P38" t="s">
        <v>14</v>
      </c>
      <c r="Q38" s="10">
        <v>15</v>
      </c>
      <c r="R38" s="10">
        <v>28</v>
      </c>
      <c r="S38" s="10">
        <v>3665</v>
      </c>
      <c r="T38" s="10">
        <v>16681</v>
      </c>
      <c r="U38" s="10">
        <v>20</v>
      </c>
      <c r="W38">
        <f t="shared" si="7"/>
        <v>4.5514324693042294</v>
      </c>
      <c r="Y38" t="b">
        <v>0</v>
      </c>
      <c r="Z38" t="s">
        <v>225</v>
      </c>
      <c r="AA38" t="b">
        <f t="shared" si="3"/>
        <v>1</v>
      </c>
    </row>
    <row r="39" spans="1:27" x14ac:dyDescent="0.2">
      <c r="A39">
        <v>9</v>
      </c>
      <c r="B39">
        <v>63</v>
      </c>
      <c r="C39" t="str">
        <f t="shared" si="0"/>
        <v>TanLancetID</v>
      </c>
      <c r="D39" t="s">
        <v>57</v>
      </c>
      <c r="E39" s="13" t="s">
        <v>58</v>
      </c>
      <c r="F39" s="13">
        <v>1</v>
      </c>
      <c r="G39" s="10">
        <v>1</v>
      </c>
      <c r="H39" s="10" t="s">
        <v>46</v>
      </c>
      <c r="I39" s="10">
        <v>0.09</v>
      </c>
      <c r="J39" t="s">
        <v>61</v>
      </c>
      <c r="K39" s="10" t="s">
        <v>54</v>
      </c>
      <c r="L39" t="s">
        <v>55</v>
      </c>
      <c r="M39" t="s">
        <v>27</v>
      </c>
      <c r="N39" s="10" t="s">
        <v>55</v>
      </c>
      <c r="O39" s="10" t="str">
        <f t="shared" si="1"/>
        <v>BA.1</v>
      </c>
      <c r="P39" t="s">
        <v>55</v>
      </c>
      <c r="Q39" s="10">
        <f>Q38</f>
        <v>15</v>
      </c>
      <c r="R39" s="10">
        <v>28</v>
      </c>
      <c r="S39" s="10">
        <v>223</v>
      </c>
      <c r="T39" s="10">
        <v>1663</v>
      </c>
      <c r="U39" s="10">
        <v>20</v>
      </c>
      <c r="W39">
        <f t="shared" si="7"/>
        <v>7.4573991031390134</v>
      </c>
      <c r="Y39" t="b">
        <v>0</v>
      </c>
      <c r="Z39" t="s">
        <v>225</v>
      </c>
      <c r="AA39" t="b">
        <f t="shared" si="3"/>
        <v>1</v>
      </c>
    </row>
    <row r="40" spans="1:27" x14ac:dyDescent="0.2">
      <c r="A40">
        <v>9</v>
      </c>
      <c r="B40">
        <v>64</v>
      </c>
      <c r="C40" t="str">
        <f t="shared" si="0"/>
        <v>TanLancetID</v>
      </c>
      <c r="D40" t="s">
        <v>57</v>
      </c>
      <c r="E40" s="13" t="s">
        <v>58</v>
      </c>
      <c r="F40" s="13">
        <v>1</v>
      </c>
      <c r="G40" s="10">
        <v>1</v>
      </c>
      <c r="H40" s="10" t="s">
        <v>46</v>
      </c>
      <c r="I40" s="10">
        <v>0.09</v>
      </c>
      <c r="J40" t="s">
        <v>61</v>
      </c>
      <c r="K40" s="10" t="s">
        <v>54</v>
      </c>
      <c r="L40" t="s">
        <v>55</v>
      </c>
      <c r="M40" t="s">
        <v>27</v>
      </c>
      <c r="N40" s="10" t="s">
        <v>10</v>
      </c>
      <c r="O40" s="10" t="str">
        <f t="shared" si="1"/>
        <v>BA.5</v>
      </c>
      <c r="P40" t="s">
        <v>10</v>
      </c>
      <c r="Q40" s="10">
        <f>Q39</f>
        <v>15</v>
      </c>
      <c r="R40" s="10">
        <v>28</v>
      </c>
      <c r="S40" s="10">
        <v>581</v>
      </c>
      <c r="T40" s="10">
        <v>1470</v>
      </c>
      <c r="U40" s="10">
        <v>20</v>
      </c>
      <c r="W40">
        <f t="shared" si="7"/>
        <v>2.5301204819277108</v>
      </c>
      <c r="Y40" t="b">
        <v>0</v>
      </c>
      <c r="Z40" t="s">
        <v>225</v>
      </c>
      <c r="AA40" t="b">
        <f t="shared" si="3"/>
        <v>1</v>
      </c>
    </row>
    <row r="41" spans="1:27" x14ac:dyDescent="0.2">
      <c r="A41">
        <v>9</v>
      </c>
      <c r="B41">
        <v>65</v>
      </c>
      <c r="C41" t="str">
        <f t="shared" si="0"/>
        <v>TanLancetID</v>
      </c>
      <c r="D41" t="s">
        <v>57</v>
      </c>
      <c r="E41" s="13" t="s">
        <v>60</v>
      </c>
      <c r="F41" s="13">
        <v>2</v>
      </c>
      <c r="G41" s="10">
        <v>2</v>
      </c>
      <c r="H41" s="10" t="s">
        <v>46</v>
      </c>
      <c r="I41" s="10">
        <v>0.32</v>
      </c>
      <c r="J41" t="s">
        <v>61</v>
      </c>
      <c r="K41" s="10" t="s">
        <v>54</v>
      </c>
      <c r="L41" t="s">
        <v>55</v>
      </c>
      <c r="M41" t="s">
        <v>27</v>
      </c>
      <c r="N41" s="10" t="s">
        <v>14</v>
      </c>
      <c r="O41" s="10" t="str">
        <f t="shared" si="1"/>
        <v>Ancestral</v>
      </c>
      <c r="P41" t="s">
        <v>14</v>
      </c>
      <c r="Q41" s="10">
        <v>16</v>
      </c>
      <c r="R41" s="10">
        <v>28</v>
      </c>
      <c r="S41" s="10">
        <v>6578</v>
      </c>
      <c r="T41" s="10">
        <v>19303</v>
      </c>
      <c r="U41" s="10">
        <v>20</v>
      </c>
      <c r="W41">
        <f t="shared" si="7"/>
        <v>2.9344785649133476</v>
      </c>
      <c r="Y41" t="b">
        <v>1</v>
      </c>
      <c r="AA41" t="b">
        <f t="shared" si="3"/>
        <v>1</v>
      </c>
    </row>
    <row r="42" spans="1:27" x14ac:dyDescent="0.2">
      <c r="A42">
        <v>9</v>
      </c>
      <c r="B42">
        <v>66</v>
      </c>
      <c r="C42" t="str">
        <f t="shared" si="0"/>
        <v>TanLancetID</v>
      </c>
      <c r="D42" t="s">
        <v>57</v>
      </c>
      <c r="E42" s="13" t="s">
        <v>60</v>
      </c>
      <c r="F42" s="13">
        <v>2</v>
      </c>
      <c r="G42" s="10">
        <v>2</v>
      </c>
      <c r="H42" s="10" t="s">
        <v>46</v>
      </c>
      <c r="I42" s="10">
        <v>0.32</v>
      </c>
      <c r="J42" t="s">
        <v>61</v>
      </c>
      <c r="K42" s="10" t="s">
        <v>54</v>
      </c>
      <c r="L42" t="s">
        <v>55</v>
      </c>
      <c r="M42" t="s">
        <v>27</v>
      </c>
      <c r="N42" s="10" t="s">
        <v>55</v>
      </c>
      <c r="O42" s="10" t="str">
        <f t="shared" si="1"/>
        <v>BA.1</v>
      </c>
      <c r="P42" t="s">
        <v>55</v>
      </c>
      <c r="Q42" s="10">
        <f>Q41</f>
        <v>16</v>
      </c>
      <c r="R42" s="10">
        <v>28</v>
      </c>
      <c r="S42" s="10">
        <v>601</v>
      </c>
      <c r="T42" s="10">
        <v>2426</v>
      </c>
      <c r="U42" s="10">
        <v>20</v>
      </c>
      <c r="W42">
        <f t="shared" si="7"/>
        <v>4.0366056572379367</v>
      </c>
      <c r="Y42" t="b">
        <v>1</v>
      </c>
      <c r="AA42" t="b">
        <f t="shared" si="3"/>
        <v>1</v>
      </c>
    </row>
    <row r="43" spans="1:27" x14ac:dyDescent="0.2">
      <c r="A43">
        <v>9</v>
      </c>
      <c r="B43">
        <v>67</v>
      </c>
      <c r="C43" t="str">
        <f t="shared" si="0"/>
        <v>TanLancetID</v>
      </c>
      <c r="D43" t="s">
        <v>57</v>
      </c>
      <c r="E43" s="13" t="s">
        <v>60</v>
      </c>
      <c r="F43" s="13">
        <v>2</v>
      </c>
      <c r="G43" s="10">
        <v>2</v>
      </c>
      <c r="H43" s="10" t="s">
        <v>46</v>
      </c>
      <c r="I43" s="10">
        <v>0.32</v>
      </c>
      <c r="J43" t="s">
        <v>61</v>
      </c>
      <c r="K43" s="10" t="s">
        <v>54</v>
      </c>
      <c r="L43" t="s">
        <v>55</v>
      </c>
      <c r="M43" t="s">
        <v>27</v>
      </c>
      <c r="N43" s="10" t="s">
        <v>10</v>
      </c>
      <c r="O43" s="10" t="str">
        <f t="shared" si="1"/>
        <v>BA.5</v>
      </c>
      <c r="P43" t="s">
        <v>10</v>
      </c>
      <c r="Q43" s="10">
        <f>Q42</f>
        <v>16</v>
      </c>
      <c r="R43" s="10">
        <v>28</v>
      </c>
      <c r="S43" s="10">
        <v>555</v>
      </c>
      <c r="T43" s="10">
        <v>2635</v>
      </c>
      <c r="U43" s="10">
        <v>20</v>
      </c>
      <c r="W43">
        <f t="shared" si="7"/>
        <v>4.7477477477477477</v>
      </c>
      <c r="Y43" t="b">
        <v>1</v>
      </c>
      <c r="AA43" t="b">
        <f t="shared" si="3"/>
        <v>1</v>
      </c>
    </row>
    <row r="44" spans="1:27" x14ac:dyDescent="0.2">
      <c r="A44">
        <v>9</v>
      </c>
      <c r="B44">
        <v>68</v>
      </c>
      <c r="C44" t="str">
        <f t="shared" si="0"/>
        <v>KawasujiMicroSpect</v>
      </c>
      <c r="D44" t="s">
        <v>62</v>
      </c>
      <c r="E44" s="13">
        <v>1</v>
      </c>
      <c r="F44" s="10">
        <v>3</v>
      </c>
      <c r="G44" s="10">
        <v>3</v>
      </c>
      <c r="H44" s="10" t="s">
        <v>44</v>
      </c>
      <c r="I44" s="10">
        <v>0</v>
      </c>
      <c r="J44" t="s">
        <v>63</v>
      </c>
      <c r="K44" s="10" t="s">
        <v>14</v>
      </c>
      <c r="L44" t="s">
        <v>14</v>
      </c>
      <c r="M44" t="s">
        <v>28</v>
      </c>
      <c r="N44" s="10" t="s">
        <v>14</v>
      </c>
      <c r="O44" s="10" t="str">
        <f t="shared" si="1"/>
        <v>Ancestral</v>
      </c>
      <c r="P44" t="s">
        <v>14</v>
      </c>
      <c r="Q44" s="10">
        <v>168</v>
      </c>
      <c r="R44" s="10">
        <v>14</v>
      </c>
      <c r="S44" s="10">
        <v>320</v>
      </c>
      <c r="T44" s="10">
        <v>1280</v>
      </c>
      <c r="U44" s="10">
        <v>20</v>
      </c>
      <c r="W44">
        <f t="shared" si="7"/>
        <v>4</v>
      </c>
      <c r="X44" t="s">
        <v>262</v>
      </c>
      <c r="Y44" t="b">
        <v>1</v>
      </c>
      <c r="Z44" t="s">
        <v>64</v>
      </c>
      <c r="AA44" t="b">
        <f t="shared" si="3"/>
        <v>1</v>
      </c>
    </row>
    <row r="45" spans="1:27" x14ac:dyDescent="0.2">
      <c r="A45">
        <v>9</v>
      </c>
      <c r="B45">
        <v>69</v>
      </c>
      <c r="C45" t="str">
        <f t="shared" si="0"/>
        <v>KawasujiMicroSpect</v>
      </c>
      <c r="D45" t="s">
        <v>62</v>
      </c>
      <c r="E45" s="13">
        <v>1</v>
      </c>
      <c r="F45" s="10">
        <v>3</v>
      </c>
      <c r="G45" s="10">
        <v>3</v>
      </c>
      <c r="H45" s="10" t="s">
        <v>44</v>
      </c>
      <c r="I45" s="10">
        <v>0</v>
      </c>
      <c r="J45" t="s">
        <v>63</v>
      </c>
      <c r="K45" s="10" t="s">
        <v>14</v>
      </c>
      <c r="L45" t="s">
        <v>14</v>
      </c>
      <c r="M45" t="s">
        <v>28</v>
      </c>
      <c r="N45" s="10" t="s">
        <v>55</v>
      </c>
      <c r="O45" s="10" t="str">
        <f t="shared" si="1"/>
        <v>BA.1</v>
      </c>
      <c r="P45" t="s">
        <v>55</v>
      </c>
      <c r="Q45" s="10">
        <v>168</v>
      </c>
      <c r="R45" s="10">
        <v>14</v>
      </c>
      <c r="T45" s="10">
        <v>160</v>
      </c>
      <c r="U45" s="10">
        <v>20</v>
      </c>
      <c r="X45" t="s">
        <v>261</v>
      </c>
      <c r="Y45" t="b">
        <v>1</v>
      </c>
      <c r="Z45" t="s">
        <v>64</v>
      </c>
      <c r="AA45" t="b">
        <f t="shared" si="3"/>
        <v>1</v>
      </c>
    </row>
    <row r="46" spans="1:27" x14ac:dyDescent="0.2">
      <c r="A46">
        <v>9</v>
      </c>
      <c r="B46">
        <v>70</v>
      </c>
      <c r="C46" t="str">
        <f t="shared" si="0"/>
        <v>KawasujiMicroSpect</v>
      </c>
      <c r="D46" t="s">
        <v>62</v>
      </c>
      <c r="E46" s="13">
        <v>1</v>
      </c>
      <c r="F46" s="10">
        <v>3</v>
      </c>
      <c r="G46" s="10">
        <v>3</v>
      </c>
      <c r="H46" s="10" t="s">
        <v>44</v>
      </c>
      <c r="I46" s="10">
        <v>0</v>
      </c>
      <c r="J46" t="s">
        <v>63</v>
      </c>
      <c r="K46" s="10" t="s">
        <v>14</v>
      </c>
      <c r="L46" t="s">
        <v>14</v>
      </c>
      <c r="M46" t="s">
        <v>28</v>
      </c>
      <c r="N46" s="10" t="s">
        <v>65</v>
      </c>
      <c r="O46" s="10" t="str">
        <f>N46</f>
        <v>BA.2</v>
      </c>
      <c r="P46" t="s">
        <v>219</v>
      </c>
      <c r="Q46" s="10">
        <v>168</v>
      </c>
      <c r="R46" s="10">
        <v>14</v>
      </c>
      <c r="S46" s="10">
        <v>20</v>
      </c>
      <c r="T46" s="10">
        <v>160</v>
      </c>
      <c r="U46" s="10">
        <v>20</v>
      </c>
      <c r="W46">
        <f t="shared" si="7"/>
        <v>8</v>
      </c>
      <c r="X46" t="s">
        <v>262</v>
      </c>
      <c r="Y46" t="b">
        <v>1</v>
      </c>
      <c r="Z46" t="s">
        <v>64</v>
      </c>
      <c r="AA46" t="b">
        <f t="shared" si="3"/>
        <v>1</v>
      </c>
    </row>
    <row r="47" spans="1:27" x14ac:dyDescent="0.2">
      <c r="A47">
        <v>9</v>
      </c>
      <c r="B47">
        <v>71</v>
      </c>
      <c r="C47" t="str">
        <f t="shared" si="0"/>
        <v>KawasujiMicroSpect</v>
      </c>
      <c r="D47" t="s">
        <v>62</v>
      </c>
      <c r="E47" s="13">
        <v>1</v>
      </c>
      <c r="F47" s="10">
        <v>3</v>
      </c>
      <c r="G47" s="10">
        <v>3</v>
      </c>
      <c r="H47" s="10" t="s">
        <v>44</v>
      </c>
      <c r="I47" s="10">
        <v>0</v>
      </c>
      <c r="J47" t="s">
        <v>63</v>
      </c>
      <c r="K47" s="10" t="s">
        <v>14</v>
      </c>
      <c r="L47" t="s">
        <v>14</v>
      </c>
      <c r="M47" t="s">
        <v>28</v>
      </c>
      <c r="N47" s="10" t="s">
        <v>10</v>
      </c>
      <c r="O47" s="10" t="str">
        <f t="shared" si="1"/>
        <v>BA.5</v>
      </c>
      <c r="P47" t="s">
        <v>10</v>
      </c>
      <c r="Q47" s="10">
        <v>168</v>
      </c>
      <c r="R47" s="10">
        <v>14</v>
      </c>
      <c r="S47" s="10">
        <v>20</v>
      </c>
      <c r="T47" s="10">
        <v>80</v>
      </c>
      <c r="U47" s="10">
        <v>20</v>
      </c>
      <c r="W47">
        <f t="shared" si="7"/>
        <v>4</v>
      </c>
      <c r="X47" t="s">
        <v>262</v>
      </c>
      <c r="Y47" t="b">
        <v>1</v>
      </c>
      <c r="Z47" t="s">
        <v>64</v>
      </c>
      <c r="AA47" t="b">
        <f t="shared" si="3"/>
        <v>1</v>
      </c>
    </row>
    <row r="48" spans="1:27" x14ac:dyDescent="0.2">
      <c r="A48">
        <v>9</v>
      </c>
      <c r="B48">
        <v>72</v>
      </c>
      <c r="C48" t="str">
        <f t="shared" si="0"/>
        <v>KawasujiMicroSpect</v>
      </c>
      <c r="D48" t="s">
        <v>62</v>
      </c>
      <c r="E48" s="13">
        <v>1</v>
      </c>
      <c r="F48" s="10">
        <v>3</v>
      </c>
      <c r="G48" s="10">
        <v>3</v>
      </c>
      <c r="H48" s="10" t="s">
        <v>44</v>
      </c>
      <c r="I48" s="10">
        <v>0</v>
      </c>
      <c r="J48" t="s">
        <v>66</v>
      </c>
      <c r="K48" s="10" t="s">
        <v>54</v>
      </c>
      <c r="L48" t="s">
        <v>55</v>
      </c>
      <c r="M48" t="s">
        <v>27</v>
      </c>
      <c r="N48" s="10" t="s">
        <v>14</v>
      </c>
      <c r="O48" s="10" t="str">
        <f t="shared" si="1"/>
        <v>Ancestral</v>
      </c>
      <c r="P48" t="s">
        <v>14</v>
      </c>
      <c r="Q48" s="10">
        <v>23</v>
      </c>
      <c r="R48" s="10">
        <v>14</v>
      </c>
      <c r="S48" s="10">
        <v>320</v>
      </c>
      <c r="T48" s="10">
        <v>640</v>
      </c>
      <c r="U48" s="10">
        <v>20</v>
      </c>
      <c r="W48">
        <f t="shared" si="7"/>
        <v>2</v>
      </c>
      <c r="X48" t="s">
        <v>262</v>
      </c>
      <c r="Y48" t="b">
        <v>1</v>
      </c>
      <c r="Z48" t="s">
        <v>64</v>
      </c>
      <c r="AA48" t="b">
        <f t="shared" si="3"/>
        <v>1</v>
      </c>
    </row>
    <row r="49" spans="1:27" x14ac:dyDescent="0.2">
      <c r="A49">
        <v>9</v>
      </c>
      <c r="B49">
        <v>73</v>
      </c>
      <c r="C49" t="str">
        <f t="shared" si="0"/>
        <v>KawasujiMicroSpect</v>
      </c>
      <c r="D49" t="s">
        <v>62</v>
      </c>
      <c r="E49" s="13">
        <v>1</v>
      </c>
      <c r="F49" s="10">
        <v>3</v>
      </c>
      <c r="G49" s="10">
        <v>3</v>
      </c>
      <c r="H49" s="10" t="s">
        <v>44</v>
      </c>
      <c r="I49" s="10">
        <v>0</v>
      </c>
      <c r="J49" t="s">
        <v>66</v>
      </c>
      <c r="K49" s="10" t="s">
        <v>54</v>
      </c>
      <c r="L49" t="s">
        <v>55</v>
      </c>
      <c r="M49" t="s">
        <v>27</v>
      </c>
      <c r="N49" s="10" t="s">
        <v>55</v>
      </c>
      <c r="O49" s="10" t="str">
        <f t="shared" si="1"/>
        <v>BA.1</v>
      </c>
      <c r="P49" t="s">
        <v>55</v>
      </c>
      <c r="Q49" s="10">
        <v>23</v>
      </c>
      <c r="R49" s="10">
        <v>14</v>
      </c>
      <c r="T49" s="14">
        <v>320</v>
      </c>
      <c r="U49" s="10">
        <v>20</v>
      </c>
      <c r="X49" t="s">
        <v>261</v>
      </c>
      <c r="Y49" t="b">
        <v>1</v>
      </c>
      <c r="Z49" t="s">
        <v>64</v>
      </c>
      <c r="AA49" t="b">
        <f t="shared" si="3"/>
        <v>1</v>
      </c>
    </row>
    <row r="50" spans="1:27" x14ac:dyDescent="0.2">
      <c r="A50">
        <v>9</v>
      </c>
      <c r="B50">
        <v>74</v>
      </c>
      <c r="C50" t="str">
        <f t="shared" si="0"/>
        <v>KawasujiMicroSpect</v>
      </c>
      <c r="D50" t="s">
        <v>62</v>
      </c>
      <c r="E50" s="13">
        <v>1</v>
      </c>
      <c r="F50" s="10">
        <v>3</v>
      </c>
      <c r="G50" s="10">
        <v>3</v>
      </c>
      <c r="H50" s="10" t="s">
        <v>44</v>
      </c>
      <c r="I50" s="10">
        <v>0</v>
      </c>
      <c r="J50" t="s">
        <v>66</v>
      </c>
      <c r="K50" s="10" t="s">
        <v>54</v>
      </c>
      <c r="L50" t="s">
        <v>55</v>
      </c>
      <c r="M50" t="s">
        <v>27</v>
      </c>
      <c r="N50" s="10" t="s">
        <v>65</v>
      </c>
      <c r="O50" s="10" t="str">
        <f>N50</f>
        <v>BA.2</v>
      </c>
      <c r="P50" t="s">
        <v>219</v>
      </c>
      <c r="Q50" s="10">
        <v>23</v>
      </c>
      <c r="R50" s="10">
        <v>14</v>
      </c>
      <c r="S50" s="10">
        <v>20</v>
      </c>
      <c r="T50" s="10">
        <v>320</v>
      </c>
      <c r="U50" s="10">
        <v>20</v>
      </c>
      <c r="W50">
        <f t="shared" si="7"/>
        <v>16</v>
      </c>
      <c r="X50" t="s">
        <v>262</v>
      </c>
      <c r="Y50" t="b">
        <v>1</v>
      </c>
      <c r="Z50" t="s">
        <v>64</v>
      </c>
      <c r="AA50" t="b">
        <f t="shared" si="3"/>
        <v>1</v>
      </c>
    </row>
    <row r="51" spans="1:27" x14ac:dyDescent="0.2">
      <c r="A51">
        <v>9</v>
      </c>
      <c r="B51">
        <v>75</v>
      </c>
      <c r="C51" t="str">
        <f t="shared" si="0"/>
        <v>KawasujiMicroSpect</v>
      </c>
      <c r="D51" t="s">
        <v>62</v>
      </c>
      <c r="E51" s="13">
        <v>1</v>
      </c>
      <c r="F51" s="10">
        <v>3</v>
      </c>
      <c r="G51" s="10">
        <v>3</v>
      </c>
      <c r="H51" s="10" t="s">
        <v>44</v>
      </c>
      <c r="I51" s="10">
        <v>0</v>
      </c>
      <c r="J51" t="s">
        <v>66</v>
      </c>
      <c r="K51" s="10" t="s">
        <v>54</v>
      </c>
      <c r="L51" t="s">
        <v>55</v>
      </c>
      <c r="M51" t="s">
        <v>27</v>
      </c>
      <c r="N51" s="10" t="s">
        <v>10</v>
      </c>
      <c r="O51" s="10" t="str">
        <f t="shared" si="1"/>
        <v>BA.5</v>
      </c>
      <c r="P51" t="s">
        <v>10</v>
      </c>
      <c r="Q51" s="10">
        <v>23</v>
      </c>
      <c r="R51" s="10">
        <v>14</v>
      </c>
      <c r="S51" s="10">
        <v>20</v>
      </c>
      <c r="T51" s="10">
        <v>160</v>
      </c>
      <c r="U51" s="10">
        <v>20</v>
      </c>
      <c r="W51">
        <f t="shared" si="7"/>
        <v>8</v>
      </c>
      <c r="X51" t="s">
        <v>262</v>
      </c>
      <c r="Y51" t="b">
        <v>1</v>
      </c>
      <c r="Z51" t="s">
        <v>64</v>
      </c>
      <c r="AA51" t="b">
        <f t="shared" ref="AA51" si="8">F51=G51</f>
        <v>1</v>
      </c>
    </row>
    <row r="52" spans="1:27" x14ac:dyDescent="0.2">
      <c r="A52">
        <v>9</v>
      </c>
      <c r="B52">
        <v>76</v>
      </c>
      <c r="C52" t="str">
        <f t="shared" si="0"/>
        <v>DavisGardinerNEJM</v>
      </c>
      <c r="D52" t="s">
        <v>67</v>
      </c>
      <c r="E52" s="13">
        <v>1</v>
      </c>
      <c r="F52" s="13">
        <v>3</v>
      </c>
      <c r="G52" s="10">
        <v>3</v>
      </c>
      <c r="H52" s="10" t="s">
        <v>46</v>
      </c>
      <c r="I52" s="10">
        <v>0.27</v>
      </c>
      <c r="J52" t="s">
        <v>14</v>
      </c>
      <c r="K52" s="10" t="s">
        <v>14</v>
      </c>
      <c r="L52" t="s">
        <v>14</v>
      </c>
      <c r="M52" t="s">
        <v>28</v>
      </c>
      <c r="N52" s="10" t="s">
        <v>68</v>
      </c>
      <c r="O52" s="10" t="str">
        <f t="shared" si="1"/>
        <v>Ancestral</v>
      </c>
      <c r="P52" t="s">
        <v>14</v>
      </c>
      <c r="Q52" s="10">
        <v>11</v>
      </c>
      <c r="R52" s="10" t="s">
        <v>247</v>
      </c>
      <c r="T52" s="10">
        <v>2352</v>
      </c>
      <c r="U52" s="10">
        <v>20</v>
      </c>
      <c r="Y52" t="b">
        <v>1</v>
      </c>
      <c r="AA52" t="b">
        <f t="shared" si="3"/>
        <v>1</v>
      </c>
    </row>
    <row r="53" spans="1:27" x14ac:dyDescent="0.2">
      <c r="A53">
        <v>9</v>
      </c>
      <c r="B53">
        <v>77</v>
      </c>
      <c r="C53" t="str">
        <f t="shared" si="0"/>
        <v>DavisGardinerNEJM</v>
      </c>
      <c r="D53" t="s">
        <v>67</v>
      </c>
      <c r="E53" s="13">
        <v>1</v>
      </c>
      <c r="F53" s="13">
        <v>3</v>
      </c>
      <c r="G53" s="10">
        <v>3</v>
      </c>
      <c r="H53" s="10" t="s">
        <v>46</v>
      </c>
      <c r="I53" s="10">
        <v>0.27</v>
      </c>
      <c r="J53" t="s">
        <v>14</v>
      </c>
      <c r="K53" s="10" t="s">
        <v>14</v>
      </c>
      <c r="L53" t="s">
        <v>14</v>
      </c>
      <c r="M53" t="s">
        <v>28</v>
      </c>
      <c r="N53" s="10" t="s">
        <v>55</v>
      </c>
      <c r="O53" s="10" t="str">
        <f t="shared" si="1"/>
        <v>BA.1</v>
      </c>
      <c r="P53" t="s">
        <v>55</v>
      </c>
      <c r="Q53" s="10">
        <v>11</v>
      </c>
      <c r="R53" s="10" t="s">
        <v>247</v>
      </c>
      <c r="T53" s="10">
        <v>408</v>
      </c>
      <c r="U53" s="10">
        <v>20</v>
      </c>
      <c r="Y53" t="b">
        <v>1</v>
      </c>
      <c r="AA53" t="b">
        <f t="shared" si="3"/>
        <v>1</v>
      </c>
    </row>
    <row r="54" spans="1:27" x14ac:dyDescent="0.2">
      <c r="A54">
        <v>9</v>
      </c>
      <c r="B54">
        <v>78</v>
      </c>
      <c r="C54" t="str">
        <f t="shared" si="0"/>
        <v>DavisGardinerNEJM</v>
      </c>
      <c r="D54" t="s">
        <v>67</v>
      </c>
      <c r="E54" s="13">
        <v>1</v>
      </c>
      <c r="F54" s="13">
        <v>3</v>
      </c>
      <c r="G54" s="10">
        <v>3</v>
      </c>
      <c r="H54" s="10" t="s">
        <v>46</v>
      </c>
      <c r="I54" s="10">
        <v>0.27</v>
      </c>
      <c r="J54" t="s">
        <v>14</v>
      </c>
      <c r="K54" s="10" t="s">
        <v>14</v>
      </c>
      <c r="L54" t="s">
        <v>14</v>
      </c>
      <c r="M54" t="s">
        <v>28</v>
      </c>
      <c r="N54" s="10" t="s">
        <v>10</v>
      </c>
      <c r="O54" s="10" t="str">
        <f t="shared" si="1"/>
        <v>BA.5</v>
      </c>
      <c r="P54" t="s">
        <v>10</v>
      </c>
      <c r="Q54" s="10">
        <v>11</v>
      </c>
      <c r="R54" s="10" t="s">
        <v>247</v>
      </c>
      <c r="T54" s="10">
        <v>250</v>
      </c>
      <c r="U54" s="10">
        <v>20</v>
      </c>
      <c r="Y54" t="b">
        <v>1</v>
      </c>
      <c r="AA54" t="b">
        <f t="shared" si="3"/>
        <v>1</v>
      </c>
    </row>
    <row r="55" spans="1:27" x14ac:dyDescent="0.2">
      <c r="A55">
        <v>9</v>
      </c>
      <c r="B55">
        <v>79</v>
      </c>
      <c r="C55" t="str">
        <f t="shared" si="0"/>
        <v>DavisGardinerNEJM</v>
      </c>
      <c r="D55" t="s">
        <v>67</v>
      </c>
      <c r="E55" s="13">
        <v>1</v>
      </c>
      <c r="F55" s="13">
        <v>3</v>
      </c>
      <c r="G55" s="10">
        <v>3</v>
      </c>
      <c r="H55" s="10" t="s">
        <v>46</v>
      </c>
      <c r="I55" s="10">
        <v>0.27</v>
      </c>
      <c r="J55" t="s">
        <v>14</v>
      </c>
      <c r="K55" s="10" t="s">
        <v>14</v>
      </c>
      <c r="L55" t="s">
        <v>14</v>
      </c>
      <c r="M55" t="s">
        <v>28</v>
      </c>
      <c r="N55" s="10" t="s">
        <v>69</v>
      </c>
      <c r="O55" s="10" t="str">
        <f>N55</f>
        <v>BA.2.75.2</v>
      </c>
      <c r="P55" t="s">
        <v>219</v>
      </c>
      <c r="Q55" s="10">
        <v>11</v>
      </c>
      <c r="R55" s="10" t="s">
        <v>247</v>
      </c>
      <c r="T55" s="10">
        <v>98</v>
      </c>
      <c r="U55" s="10">
        <v>20</v>
      </c>
      <c r="Y55" t="b">
        <v>1</v>
      </c>
      <c r="AA55" t="b">
        <f t="shared" si="3"/>
        <v>1</v>
      </c>
    </row>
    <row r="56" spans="1:27" x14ac:dyDescent="0.2">
      <c r="A56">
        <v>9</v>
      </c>
      <c r="B56">
        <v>80</v>
      </c>
      <c r="C56" t="str">
        <f t="shared" si="0"/>
        <v>DavisGardinerNEJM</v>
      </c>
      <c r="D56" t="s">
        <v>67</v>
      </c>
      <c r="E56" s="13">
        <v>1</v>
      </c>
      <c r="F56" s="13">
        <v>3</v>
      </c>
      <c r="G56" s="10">
        <v>3</v>
      </c>
      <c r="H56" s="10" t="s">
        <v>46</v>
      </c>
      <c r="I56" s="10">
        <v>0.27</v>
      </c>
      <c r="J56" t="s">
        <v>14</v>
      </c>
      <c r="K56" s="10" t="s">
        <v>14</v>
      </c>
      <c r="L56" t="s">
        <v>14</v>
      </c>
      <c r="M56" t="s">
        <v>28</v>
      </c>
      <c r="N56" s="10" t="s">
        <v>70</v>
      </c>
      <c r="O56" s="10" t="str">
        <f t="shared" si="1"/>
        <v>other non BA Omicron</v>
      </c>
      <c r="P56" t="s">
        <v>218</v>
      </c>
      <c r="Q56" s="10">
        <v>11</v>
      </c>
      <c r="R56" s="10" t="s">
        <v>247</v>
      </c>
      <c r="T56" s="10">
        <v>73</v>
      </c>
      <c r="U56" s="10">
        <v>20</v>
      </c>
      <c r="Y56" t="b">
        <v>1</v>
      </c>
      <c r="AA56" t="b">
        <f t="shared" si="3"/>
        <v>1</v>
      </c>
    </row>
    <row r="57" spans="1:27" x14ac:dyDescent="0.2">
      <c r="A57">
        <v>9</v>
      </c>
      <c r="B57">
        <v>81</v>
      </c>
      <c r="C57" t="str">
        <f t="shared" si="0"/>
        <v>DavisGardinerNEJM</v>
      </c>
      <c r="D57" t="s">
        <v>67</v>
      </c>
      <c r="E57" s="13">
        <v>1</v>
      </c>
      <c r="F57" s="13">
        <v>3</v>
      </c>
      <c r="G57" s="10">
        <v>3</v>
      </c>
      <c r="H57" s="10" t="s">
        <v>46</v>
      </c>
      <c r="I57" s="10">
        <v>0.27</v>
      </c>
      <c r="J57" t="s">
        <v>14</v>
      </c>
      <c r="K57" s="10" t="s">
        <v>14</v>
      </c>
      <c r="L57" t="s">
        <v>14</v>
      </c>
      <c r="M57" t="s">
        <v>28</v>
      </c>
      <c r="N57" s="10" t="s">
        <v>25</v>
      </c>
      <c r="O57" s="10" t="s">
        <v>25</v>
      </c>
      <c r="P57" t="s">
        <v>25</v>
      </c>
      <c r="Q57" s="10">
        <v>11</v>
      </c>
      <c r="R57" s="10" t="s">
        <v>247</v>
      </c>
      <c r="T57" s="10">
        <v>37</v>
      </c>
      <c r="U57" s="10">
        <v>20</v>
      </c>
      <c r="Y57" t="b">
        <v>1</v>
      </c>
      <c r="AA57" t="b">
        <f t="shared" si="3"/>
        <v>1</v>
      </c>
    </row>
    <row r="58" spans="1:27" x14ac:dyDescent="0.2">
      <c r="A58">
        <v>9</v>
      </c>
      <c r="B58">
        <v>82</v>
      </c>
      <c r="C58" t="str">
        <f t="shared" si="0"/>
        <v>DavisGardinerNEJM</v>
      </c>
      <c r="D58" t="s">
        <v>67</v>
      </c>
      <c r="E58" s="13">
        <v>1</v>
      </c>
      <c r="F58" s="13">
        <v>3</v>
      </c>
      <c r="G58" s="10">
        <v>3</v>
      </c>
      <c r="H58" s="10" t="s">
        <v>46</v>
      </c>
      <c r="I58" s="10">
        <v>0.17</v>
      </c>
      <c r="J58" t="s">
        <v>10</v>
      </c>
      <c r="K58" s="10" t="s">
        <v>26</v>
      </c>
      <c r="L58" t="s">
        <v>10</v>
      </c>
      <c r="M58" t="s">
        <v>27</v>
      </c>
      <c r="N58" s="10" t="s">
        <v>68</v>
      </c>
      <c r="O58" s="10" t="str">
        <f t="shared" ref="O58:O62" si="9">P58</f>
        <v>Ancestral</v>
      </c>
      <c r="P58" t="s">
        <v>14</v>
      </c>
      <c r="Q58" s="10">
        <v>12</v>
      </c>
      <c r="R58" s="10" t="s">
        <v>248</v>
      </c>
      <c r="T58" s="10">
        <v>2481</v>
      </c>
      <c r="U58" s="10">
        <v>20</v>
      </c>
      <c r="Y58" t="b">
        <v>1</v>
      </c>
      <c r="AA58" t="b">
        <f t="shared" si="3"/>
        <v>1</v>
      </c>
    </row>
    <row r="59" spans="1:27" x14ac:dyDescent="0.2">
      <c r="A59">
        <v>9</v>
      </c>
      <c r="B59">
        <v>83</v>
      </c>
      <c r="C59" t="str">
        <f t="shared" si="0"/>
        <v>DavisGardinerNEJM</v>
      </c>
      <c r="D59" t="s">
        <v>67</v>
      </c>
      <c r="E59" s="13">
        <v>1</v>
      </c>
      <c r="F59" s="13">
        <v>3</v>
      </c>
      <c r="G59" s="10">
        <v>3</v>
      </c>
      <c r="H59" s="10" t="s">
        <v>46</v>
      </c>
      <c r="I59" s="10">
        <v>0.17</v>
      </c>
      <c r="J59" t="s">
        <v>10</v>
      </c>
      <c r="K59" s="10" t="s">
        <v>26</v>
      </c>
      <c r="L59" t="s">
        <v>10</v>
      </c>
      <c r="M59" t="s">
        <v>27</v>
      </c>
      <c r="N59" s="10" t="s">
        <v>55</v>
      </c>
      <c r="O59" s="10" t="str">
        <f t="shared" si="9"/>
        <v>BA.1</v>
      </c>
      <c r="P59" t="s">
        <v>55</v>
      </c>
      <c r="Q59" s="10">
        <v>12</v>
      </c>
      <c r="R59" s="10" t="s">
        <v>248</v>
      </c>
      <c r="T59" s="10">
        <v>618</v>
      </c>
      <c r="U59" s="10">
        <v>20</v>
      </c>
      <c r="Y59" t="b">
        <v>1</v>
      </c>
      <c r="AA59" t="b">
        <f t="shared" si="3"/>
        <v>1</v>
      </c>
    </row>
    <row r="60" spans="1:27" x14ac:dyDescent="0.2">
      <c r="A60">
        <v>9</v>
      </c>
      <c r="B60">
        <v>84</v>
      </c>
      <c r="C60" t="str">
        <f t="shared" si="0"/>
        <v>DavisGardinerNEJM</v>
      </c>
      <c r="D60" t="s">
        <v>67</v>
      </c>
      <c r="E60" s="13">
        <v>1</v>
      </c>
      <c r="F60" s="13">
        <v>3</v>
      </c>
      <c r="G60" s="10">
        <v>3</v>
      </c>
      <c r="H60" s="10" t="s">
        <v>46</v>
      </c>
      <c r="I60" s="10">
        <v>0.17</v>
      </c>
      <c r="J60" t="s">
        <v>10</v>
      </c>
      <c r="K60" s="10" t="s">
        <v>26</v>
      </c>
      <c r="L60" t="s">
        <v>10</v>
      </c>
      <c r="M60" t="s">
        <v>27</v>
      </c>
      <c r="N60" s="10" t="s">
        <v>10</v>
      </c>
      <c r="O60" s="10" t="str">
        <f t="shared" si="9"/>
        <v>BA.5</v>
      </c>
      <c r="P60" t="s">
        <v>10</v>
      </c>
      <c r="Q60" s="10">
        <v>12</v>
      </c>
      <c r="R60" s="10" t="s">
        <v>248</v>
      </c>
      <c r="T60" s="10">
        <v>576</v>
      </c>
      <c r="U60" s="10">
        <v>20</v>
      </c>
      <c r="Y60" t="b">
        <v>1</v>
      </c>
      <c r="AA60" t="b">
        <f t="shared" si="3"/>
        <v>1</v>
      </c>
    </row>
    <row r="61" spans="1:27" x14ac:dyDescent="0.2">
      <c r="A61">
        <v>9</v>
      </c>
      <c r="B61">
        <v>85</v>
      </c>
      <c r="C61" t="str">
        <f t="shared" si="0"/>
        <v>DavisGardinerNEJM</v>
      </c>
      <c r="D61" t="s">
        <v>67</v>
      </c>
      <c r="E61" s="13">
        <v>1</v>
      </c>
      <c r="F61" s="13">
        <v>3</v>
      </c>
      <c r="G61" s="10">
        <v>3</v>
      </c>
      <c r="H61" s="10" t="s">
        <v>46</v>
      </c>
      <c r="I61" s="10">
        <v>0.17</v>
      </c>
      <c r="J61" t="s">
        <v>10</v>
      </c>
      <c r="K61" s="10" t="s">
        <v>26</v>
      </c>
      <c r="L61" t="s">
        <v>10</v>
      </c>
      <c r="M61" t="s">
        <v>27</v>
      </c>
      <c r="N61" s="10" t="s">
        <v>69</v>
      </c>
      <c r="O61" s="10" t="str">
        <f>N61</f>
        <v>BA.2.75.2</v>
      </c>
      <c r="P61" t="s">
        <v>219</v>
      </c>
      <c r="Q61" s="10">
        <v>12</v>
      </c>
      <c r="R61" s="10" t="s">
        <v>248</v>
      </c>
      <c r="T61" s="10">
        <v>201</v>
      </c>
      <c r="U61" s="10">
        <v>20</v>
      </c>
      <c r="Y61" t="b">
        <v>1</v>
      </c>
      <c r="AA61" t="b">
        <f t="shared" si="3"/>
        <v>1</v>
      </c>
    </row>
    <row r="62" spans="1:27" x14ac:dyDescent="0.2">
      <c r="A62">
        <v>9</v>
      </c>
      <c r="B62">
        <v>86</v>
      </c>
      <c r="C62" t="str">
        <f t="shared" si="0"/>
        <v>DavisGardinerNEJM</v>
      </c>
      <c r="D62" t="s">
        <v>67</v>
      </c>
      <c r="E62" s="13">
        <v>1</v>
      </c>
      <c r="F62" s="13">
        <v>3</v>
      </c>
      <c r="G62" s="10">
        <v>3</v>
      </c>
      <c r="H62" s="10" t="s">
        <v>46</v>
      </c>
      <c r="I62" s="10">
        <v>0.17</v>
      </c>
      <c r="J62" t="s">
        <v>10</v>
      </c>
      <c r="K62" s="10" t="s">
        <v>26</v>
      </c>
      <c r="L62" t="s">
        <v>10</v>
      </c>
      <c r="M62" t="s">
        <v>27</v>
      </c>
      <c r="N62" s="10" t="s">
        <v>70</v>
      </c>
      <c r="O62" s="10" t="str">
        <f t="shared" si="9"/>
        <v>other non BA Omicron</v>
      </c>
      <c r="P62" t="s">
        <v>218</v>
      </c>
      <c r="Q62" s="10">
        <v>12</v>
      </c>
      <c r="R62" s="10" t="s">
        <v>248</v>
      </c>
      <c r="T62" s="10">
        <v>112</v>
      </c>
      <c r="U62" s="10">
        <v>20</v>
      </c>
      <c r="Y62" t="b">
        <v>1</v>
      </c>
      <c r="AA62" t="b">
        <f t="shared" si="3"/>
        <v>1</v>
      </c>
    </row>
    <row r="63" spans="1:27" x14ac:dyDescent="0.2">
      <c r="A63">
        <v>9</v>
      </c>
      <c r="B63">
        <v>87</v>
      </c>
      <c r="C63" t="str">
        <f t="shared" si="0"/>
        <v>DavisGardinerNEJM</v>
      </c>
      <c r="D63" t="s">
        <v>67</v>
      </c>
      <c r="E63" s="13">
        <v>1</v>
      </c>
      <c r="F63" s="13">
        <v>3</v>
      </c>
      <c r="G63" s="10">
        <v>3</v>
      </c>
      <c r="H63" s="10" t="s">
        <v>46</v>
      </c>
      <c r="I63" s="10">
        <v>0.17</v>
      </c>
      <c r="J63" t="s">
        <v>10</v>
      </c>
      <c r="K63" s="10" t="s">
        <v>26</v>
      </c>
      <c r="L63" t="s">
        <v>10</v>
      </c>
      <c r="M63" t="s">
        <v>27</v>
      </c>
      <c r="N63" s="10" t="s">
        <v>25</v>
      </c>
      <c r="O63" s="10" t="s">
        <v>25</v>
      </c>
      <c r="P63" t="s">
        <v>25</v>
      </c>
      <c r="Q63" s="10">
        <v>12</v>
      </c>
      <c r="R63" s="10" t="s">
        <v>248</v>
      </c>
      <c r="T63" s="10">
        <v>96</v>
      </c>
      <c r="U63" s="10">
        <v>20</v>
      </c>
      <c r="Y63" t="b">
        <v>1</v>
      </c>
      <c r="AA63" t="b">
        <f t="shared" si="3"/>
        <v>1</v>
      </c>
    </row>
    <row r="64" spans="1:27" x14ac:dyDescent="0.2">
      <c r="A64">
        <v>9</v>
      </c>
      <c r="B64">
        <v>5</v>
      </c>
      <c r="C64" t="str">
        <f t="shared" si="0"/>
        <v>ChalkiasMedrxivXBB.1.5</v>
      </c>
      <c r="D64" t="s">
        <v>185</v>
      </c>
      <c r="E64" s="10" t="s">
        <v>95</v>
      </c>
      <c r="F64" s="10">
        <v>4</v>
      </c>
      <c r="G64" s="10">
        <v>4</v>
      </c>
      <c r="H64" s="3" t="s">
        <v>46</v>
      </c>
      <c r="I64" s="3">
        <v>0.68</v>
      </c>
      <c r="J64" t="s">
        <v>21</v>
      </c>
      <c r="K64" s="10" t="s">
        <v>11</v>
      </c>
      <c r="L64" t="s">
        <v>25</v>
      </c>
      <c r="M64" t="s">
        <v>28</v>
      </c>
      <c r="N64" s="10" t="s">
        <v>16</v>
      </c>
      <c r="O64" s="10" t="s">
        <v>11</v>
      </c>
      <c r="P64" t="s">
        <v>25</v>
      </c>
      <c r="Q64" s="10">
        <v>49</v>
      </c>
      <c r="R64" s="10">
        <v>15</v>
      </c>
      <c r="S64" s="10">
        <v>155</v>
      </c>
      <c r="T64" s="10">
        <v>2579</v>
      </c>
      <c r="U64" s="10">
        <v>10</v>
      </c>
      <c r="W64" s="11">
        <v>16.638709677419357</v>
      </c>
      <c r="X64" t="s">
        <v>123</v>
      </c>
      <c r="Y64" t="b">
        <v>0</v>
      </c>
      <c r="Z64" t="s">
        <v>71</v>
      </c>
      <c r="AA64" t="b">
        <f t="shared" si="3"/>
        <v>1</v>
      </c>
    </row>
    <row r="65" spans="1:27" x14ac:dyDescent="0.2">
      <c r="A65">
        <v>9</v>
      </c>
      <c r="B65">
        <v>6</v>
      </c>
      <c r="C65" t="str">
        <f t="shared" si="0"/>
        <v>ChalkiasMedrxivXBB.1.5</v>
      </c>
      <c r="D65" t="s">
        <v>185</v>
      </c>
      <c r="E65" s="10" t="s">
        <v>95</v>
      </c>
      <c r="F65" s="10">
        <v>4</v>
      </c>
      <c r="G65" s="10">
        <v>4</v>
      </c>
      <c r="H65" s="3" t="s">
        <v>46</v>
      </c>
      <c r="I65" s="3">
        <v>0.78400000000000003</v>
      </c>
      <c r="J65" t="s">
        <v>22</v>
      </c>
      <c r="K65" s="10" t="s">
        <v>12</v>
      </c>
      <c r="L65" t="s">
        <v>25</v>
      </c>
      <c r="M65" t="s">
        <v>29</v>
      </c>
      <c r="N65" s="10" t="s">
        <v>16</v>
      </c>
      <c r="O65" s="10" t="s">
        <v>11</v>
      </c>
      <c r="P65" t="s">
        <v>25</v>
      </c>
      <c r="Q65" s="10">
        <v>50</v>
      </c>
      <c r="R65" s="10">
        <v>15</v>
      </c>
      <c r="S65" s="10">
        <v>159</v>
      </c>
      <c r="T65" s="10">
        <v>1838</v>
      </c>
      <c r="U65" s="10">
        <v>10</v>
      </c>
      <c r="W65" s="11">
        <v>11.559748427672956</v>
      </c>
      <c r="X65" t="s">
        <v>123</v>
      </c>
      <c r="Y65" t="b">
        <v>0</v>
      </c>
      <c r="Z65" t="s">
        <v>71</v>
      </c>
      <c r="AA65" t="b">
        <f t="shared" si="3"/>
        <v>1</v>
      </c>
    </row>
    <row r="66" spans="1:27" x14ac:dyDescent="0.2">
      <c r="A66">
        <v>9</v>
      </c>
      <c r="B66">
        <v>7</v>
      </c>
      <c r="C66" t="str">
        <f t="shared" si="0"/>
        <v>ChalkiasMedrxivXBB.1.5</v>
      </c>
      <c r="D66" t="s">
        <v>185</v>
      </c>
      <c r="E66" s="10" t="s">
        <v>95</v>
      </c>
      <c r="F66" s="10">
        <v>4</v>
      </c>
      <c r="G66" s="10">
        <v>4</v>
      </c>
      <c r="H66" s="3" t="s">
        <v>46</v>
      </c>
      <c r="I66" s="3">
        <v>0.68</v>
      </c>
      <c r="J66" t="s">
        <v>21</v>
      </c>
      <c r="K66" s="10" t="s">
        <v>11</v>
      </c>
      <c r="L66" t="s">
        <v>25</v>
      </c>
      <c r="M66" t="s">
        <v>28</v>
      </c>
      <c r="N66" s="10" t="s">
        <v>17</v>
      </c>
      <c r="O66" s="10" t="s">
        <v>13</v>
      </c>
      <c r="P66" t="s">
        <v>25</v>
      </c>
      <c r="Q66" s="10">
        <v>49</v>
      </c>
      <c r="R66" s="10">
        <v>15</v>
      </c>
      <c r="S66" s="10">
        <v>221</v>
      </c>
      <c r="T66" s="10">
        <v>2263</v>
      </c>
      <c r="U66" s="10">
        <v>10</v>
      </c>
      <c r="W66" s="11">
        <v>10.239819004524886</v>
      </c>
      <c r="X66" t="s">
        <v>123</v>
      </c>
      <c r="Y66" t="b">
        <v>0</v>
      </c>
      <c r="Z66" t="s">
        <v>71</v>
      </c>
      <c r="AA66" t="b">
        <f t="shared" si="3"/>
        <v>1</v>
      </c>
    </row>
    <row r="67" spans="1:27" x14ac:dyDescent="0.2">
      <c r="A67">
        <v>9</v>
      </c>
      <c r="B67">
        <v>8</v>
      </c>
      <c r="C67" t="str">
        <f t="shared" ref="C67:C130" si="10">D67</f>
        <v>ChalkiasMedrxivXBB.1.5</v>
      </c>
      <c r="D67" t="s">
        <v>185</v>
      </c>
      <c r="E67" s="10" t="s">
        <v>95</v>
      </c>
      <c r="F67" s="10">
        <v>4</v>
      </c>
      <c r="G67" s="10">
        <v>4</v>
      </c>
      <c r="H67" s="3" t="s">
        <v>46</v>
      </c>
      <c r="I67" s="3">
        <v>0.78400000000000003</v>
      </c>
      <c r="J67" t="s">
        <v>22</v>
      </c>
      <c r="K67" s="10" t="s">
        <v>12</v>
      </c>
      <c r="L67" t="s">
        <v>25</v>
      </c>
      <c r="M67" t="s">
        <v>29</v>
      </c>
      <c r="N67" s="10" t="s">
        <v>17</v>
      </c>
      <c r="O67" s="10" t="s">
        <v>13</v>
      </c>
      <c r="P67" t="s">
        <v>25</v>
      </c>
      <c r="Q67" s="10">
        <v>50</v>
      </c>
      <c r="R67" s="10">
        <v>15</v>
      </c>
      <c r="S67" s="10">
        <v>194</v>
      </c>
      <c r="T67" s="10">
        <v>1800</v>
      </c>
      <c r="U67" s="10">
        <v>10</v>
      </c>
      <c r="W67" s="11">
        <v>9.2783505154639183</v>
      </c>
      <c r="X67" t="s">
        <v>123</v>
      </c>
      <c r="Y67" t="b">
        <v>0</v>
      </c>
      <c r="Z67" t="s">
        <v>71</v>
      </c>
      <c r="AA67" t="b">
        <f t="shared" ref="AA67:AA130" si="11">F67=G67</f>
        <v>1</v>
      </c>
    </row>
    <row r="68" spans="1:27" x14ac:dyDescent="0.2">
      <c r="A68">
        <v>9</v>
      </c>
      <c r="B68">
        <v>9</v>
      </c>
      <c r="C68" t="str">
        <f t="shared" si="10"/>
        <v>ChalkiasMedrxivXBB.1.5</v>
      </c>
      <c r="D68" t="s">
        <v>185</v>
      </c>
      <c r="E68" s="10" t="s">
        <v>95</v>
      </c>
      <c r="F68" s="10">
        <v>4</v>
      </c>
      <c r="G68" s="10">
        <v>4</v>
      </c>
      <c r="H68" s="10" t="s">
        <v>44</v>
      </c>
      <c r="I68" s="10">
        <v>0</v>
      </c>
      <c r="J68" t="s">
        <v>21</v>
      </c>
      <c r="K68" s="10" t="s">
        <v>11</v>
      </c>
      <c r="L68" t="s">
        <v>25</v>
      </c>
      <c r="M68" t="s">
        <v>28</v>
      </c>
      <c r="N68" s="10" t="s">
        <v>16</v>
      </c>
      <c r="O68" s="10" t="s">
        <v>11</v>
      </c>
      <c r="P68" t="s">
        <v>25</v>
      </c>
      <c r="Q68" s="10">
        <v>16</v>
      </c>
      <c r="R68" s="10">
        <v>15</v>
      </c>
      <c r="S68" s="10">
        <v>82</v>
      </c>
      <c r="T68" s="10">
        <v>1639</v>
      </c>
      <c r="U68" s="10">
        <v>10</v>
      </c>
      <c r="W68" s="11">
        <v>19.987804878048781</v>
      </c>
      <c r="X68" t="s">
        <v>123</v>
      </c>
      <c r="Y68" t="b">
        <v>1</v>
      </c>
      <c r="AA68" t="b">
        <f t="shared" si="11"/>
        <v>1</v>
      </c>
    </row>
    <row r="69" spans="1:27" x14ac:dyDescent="0.2">
      <c r="A69">
        <v>9</v>
      </c>
      <c r="B69">
        <v>10</v>
      </c>
      <c r="C69" t="str">
        <f t="shared" si="10"/>
        <v>ChalkiasMedrxivXBB.1.5</v>
      </c>
      <c r="D69" t="s">
        <v>185</v>
      </c>
      <c r="E69" s="10" t="s">
        <v>95</v>
      </c>
      <c r="F69" s="10">
        <v>4</v>
      </c>
      <c r="G69" s="10">
        <v>4</v>
      </c>
      <c r="H69" s="10" t="s">
        <v>44</v>
      </c>
      <c r="I69" s="10">
        <v>0</v>
      </c>
      <c r="J69" t="s">
        <v>22</v>
      </c>
      <c r="K69" s="10" t="s">
        <v>12</v>
      </c>
      <c r="L69" t="s">
        <v>25</v>
      </c>
      <c r="M69" t="s">
        <v>29</v>
      </c>
      <c r="N69" s="10" t="s">
        <v>16</v>
      </c>
      <c r="O69" s="10" t="s">
        <v>11</v>
      </c>
      <c r="P69" t="s">
        <v>25</v>
      </c>
      <c r="Q69" s="10">
        <v>11</v>
      </c>
      <c r="R69" s="10">
        <v>15</v>
      </c>
      <c r="S69" s="10">
        <v>65</v>
      </c>
      <c r="T69" s="10">
        <v>1257</v>
      </c>
      <c r="U69" s="10">
        <v>10</v>
      </c>
      <c r="W69" s="11">
        <v>19.338461538461537</v>
      </c>
      <c r="X69" t="s">
        <v>123</v>
      </c>
      <c r="Y69" t="b">
        <v>1</v>
      </c>
      <c r="AA69" t="b">
        <f t="shared" si="11"/>
        <v>1</v>
      </c>
    </row>
    <row r="70" spans="1:27" x14ac:dyDescent="0.2">
      <c r="A70">
        <v>9</v>
      </c>
      <c r="B70">
        <v>11</v>
      </c>
      <c r="C70" t="str">
        <f t="shared" si="10"/>
        <v>ChalkiasMedrxivXBB.1.5</v>
      </c>
      <c r="D70" t="s">
        <v>185</v>
      </c>
      <c r="E70" s="10" t="s">
        <v>95</v>
      </c>
      <c r="F70" s="10">
        <v>4</v>
      </c>
      <c r="G70" s="10">
        <v>4</v>
      </c>
      <c r="H70" s="10" t="s">
        <v>45</v>
      </c>
      <c r="I70" s="10">
        <v>1</v>
      </c>
      <c r="J70" t="s">
        <v>21</v>
      </c>
      <c r="K70" s="10" t="s">
        <v>11</v>
      </c>
      <c r="L70" t="s">
        <v>25</v>
      </c>
      <c r="M70" t="s">
        <v>28</v>
      </c>
      <c r="N70" s="10" t="s">
        <v>16</v>
      </c>
      <c r="O70" s="10" t="s">
        <v>11</v>
      </c>
      <c r="P70" t="s">
        <v>25</v>
      </c>
      <c r="Q70" s="10">
        <v>33</v>
      </c>
      <c r="R70" s="10">
        <v>15</v>
      </c>
      <c r="S70" s="10">
        <v>211</v>
      </c>
      <c r="T70" s="10">
        <v>3213</v>
      </c>
      <c r="U70" s="10">
        <v>10</v>
      </c>
      <c r="W70" s="11">
        <v>15.227488151658768</v>
      </c>
      <c r="X70" t="s">
        <v>123</v>
      </c>
      <c r="Y70" t="b">
        <v>1</v>
      </c>
      <c r="AA70" t="b">
        <f t="shared" si="11"/>
        <v>1</v>
      </c>
    </row>
    <row r="71" spans="1:27" x14ac:dyDescent="0.2">
      <c r="A71">
        <v>9</v>
      </c>
      <c r="B71">
        <v>12</v>
      </c>
      <c r="C71" t="str">
        <f t="shared" si="10"/>
        <v>ChalkiasMedrxivXBB.1.5</v>
      </c>
      <c r="D71" t="s">
        <v>185</v>
      </c>
      <c r="E71" s="10" t="s">
        <v>95</v>
      </c>
      <c r="F71" s="10">
        <v>4</v>
      </c>
      <c r="G71" s="10">
        <v>4</v>
      </c>
      <c r="H71" s="10" t="s">
        <v>45</v>
      </c>
      <c r="I71" s="10">
        <v>1</v>
      </c>
      <c r="J71" t="s">
        <v>22</v>
      </c>
      <c r="K71" s="10" t="s">
        <v>12</v>
      </c>
      <c r="L71" t="s">
        <v>25</v>
      </c>
      <c r="M71" t="s">
        <v>29</v>
      </c>
      <c r="N71" s="10" t="s">
        <v>16</v>
      </c>
      <c r="O71" s="10" t="s">
        <v>11</v>
      </c>
      <c r="P71" t="s">
        <v>25</v>
      </c>
      <c r="Q71" s="10">
        <v>39</v>
      </c>
      <c r="R71" s="10">
        <v>15</v>
      </c>
      <c r="S71" s="10">
        <v>204</v>
      </c>
      <c r="T71" s="10">
        <v>2046</v>
      </c>
      <c r="U71" s="10">
        <v>10</v>
      </c>
      <c r="W71" s="11">
        <v>10.029411764705882</v>
      </c>
      <c r="X71" t="s">
        <v>123</v>
      </c>
      <c r="Y71" t="b">
        <v>1</v>
      </c>
      <c r="AA71" t="b">
        <f t="shared" si="11"/>
        <v>1</v>
      </c>
    </row>
    <row r="72" spans="1:27" x14ac:dyDescent="0.2">
      <c r="A72">
        <v>9</v>
      </c>
      <c r="B72">
        <v>13</v>
      </c>
      <c r="C72" t="str">
        <f t="shared" si="10"/>
        <v>ChalkiasMedrxivXBB.1.5</v>
      </c>
      <c r="D72" t="s">
        <v>185</v>
      </c>
      <c r="E72" s="10" t="s">
        <v>95</v>
      </c>
      <c r="F72" s="10">
        <v>4</v>
      </c>
      <c r="G72" s="10">
        <v>4</v>
      </c>
      <c r="H72" s="10" t="s">
        <v>44</v>
      </c>
      <c r="I72" s="10">
        <v>0</v>
      </c>
      <c r="J72" t="s">
        <v>21</v>
      </c>
      <c r="K72" s="10" t="s">
        <v>11</v>
      </c>
      <c r="L72" t="s">
        <v>25</v>
      </c>
      <c r="M72" t="s">
        <v>28</v>
      </c>
      <c r="N72" s="10" t="s">
        <v>17</v>
      </c>
      <c r="O72" s="10" t="s">
        <v>13</v>
      </c>
      <c r="P72" t="s">
        <v>25</v>
      </c>
      <c r="Q72" s="10">
        <v>16</v>
      </c>
      <c r="R72" s="10">
        <v>15</v>
      </c>
      <c r="S72" s="10">
        <v>134</v>
      </c>
      <c r="T72" s="10">
        <v>1410</v>
      </c>
      <c r="U72" s="10">
        <v>10</v>
      </c>
      <c r="W72" s="11">
        <v>10.522388059701493</v>
      </c>
      <c r="X72" t="s">
        <v>123</v>
      </c>
      <c r="Y72" t="b">
        <v>1</v>
      </c>
      <c r="AA72" t="b">
        <f t="shared" si="11"/>
        <v>1</v>
      </c>
    </row>
    <row r="73" spans="1:27" x14ac:dyDescent="0.2">
      <c r="A73">
        <v>9</v>
      </c>
      <c r="B73">
        <v>14</v>
      </c>
      <c r="C73" t="str">
        <f t="shared" si="10"/>
        <v>ChalkiasMedrxivXBB.1.5</v>
      </c>
      <c r="D73" t="s">
        <v>185</v>
      </c>
      <c r="E73" s="10" t="s">
        <v>95</v>
      </c>
      <c r="F73" s="10">
        <v>4</v>
      </c>
      <c r="G73" s="10">
        <v>4</v>
      </c>
      <c r="H73" s="10" t="s">
        <v>44</v>
      </c>
      <c r="I73" s="10">
        <v>0</v>
      </c>
      <c r="J73" t="s">
        <v>22</v>
      </c>
      <c r="K73" s="10" t="s">
        <v>12</v>
      </c>
      <c r="L73" t="s">
        <v>25</v>
      </c>
      <c r="M73" t="s">
        <v>29</v>
      </c>
      <c r="N73" s="10" t="s">
        <v>17</v>
      </c>
      <c r="O73" s="10" t="s">
        <v>13</v>
      </c>
      <c r="P73" t="s">
        <v>25</v>
      </c>
      <c r="Q73" s="10">
        <v>11</v>
      </c>
      <c r="R73" s="10">
        <v>15</v>
      </c>
      <c r="S73" s="10">
        <v>72</v>
      </c>
      <c r="T73" s="10">
        <v>1453</v>
      </c>
      <c r="U73" s="10">
        <v>10</v>
      </c>
      <c r="W73" s="11">
        <v>20.180555555555557</v>
      </c>
      <c r="X73" t="s">
        <v>123</v>
      </c>
      <c r="Y73" t="b">
        <v>1</v>
      </c>
      <c r="AA73" t="b">
        <f t="shared" si="11"/>
        <v>1</v>
      </c>
    </row>
    <row r="74" spans="1:27" x14ac:dyDescent="0.2">
      <c r="A74">
        <v>9</v>
      </c>
      <c r="B74">
        <v>15</v>
      </c>
      <c r="C74" t="str">
        <f t="shared" si="10"/>
        <v>ChalkiasMedrxivXBB.1.5</v>
      </c>
      <c r="D74" t="s">
        <v>185</v>
      </c>
      <c r="E74" s="10" t="s">
        <v>95</v>
      </c>
      <c r="F74" s="10">
        <v>4</v>
      </c>
      <c r="G74" s="10">
        <v>4</v>
      </c>
      <c r="H74" s="10" t="s">
        <v>45</v>
      </c>
      <c r="I74" s="10">
        <v>1</v>
      </c>
      <c r="J74" t="s">
        <v>21</v>
      </c>
      <c r="K74" s="10" t="s">
        <v>11</v>
      </c>
      <c r="L74" t="s">
        <v>25</v>
      </c>
      <c r="M74" t="s">
        <v>28</v>
      </c>
      <c r="N74" s="10" t="s">
        <v>17</v>
      </c>
      <c r="O74" s="10" t="s">
        <v>13</v>
      </c>
      <c r="P74" t="s">
        <v>25</v>
      </c>
      <c r="Q74" s="10">
        <v>33</v>
      </c>
      <c r="R74" s="10">
        <v>15</v>
      </c>
      <c r="S74" s="10">
        <v>274</v>
      </c>
      <c r="T74" s="10">
        <v>2846</v>
      </c>
      <c r="U74" s="10">
        <v>10</v>
      </c>
      <c r="W74" s="11">
        <v>10.386861313868613</v>
      </c>
      <c r="X74" t="s">
        <v>123</v>
      </c>
      <c r="Y74" t="b">
        <v>1</v>
      </c>
      <c r="AA74" t="b">
        <f t="shared" si="11"/>
        <v>1</v>
      </c>
    </row>
    <row r="75" spans="1:27" x14ac:dyDescent="0.2">
      <c r="A75">
        <v>9</v>
      </c>
      <c r="B75">
        <v>16</v>
      </c>
      <c r="C75" t="str">
        <f t="shared" si="10"/>
        <v>ChalkiasMedrxivXBB.1.5</v>
      </c>
      <c r="D75" t="s">
        <v>185</v>
      </c>
      <c r="E75" s="10" t="s">
        <v>95</v>
      </c>
      <c r="F75" s="10">
        <v>4</v>
      </c>
      <c r="G75" s="10">
        <v>4</v>
      </c>
      <c r="H75" s="10" t="s">
        <v>45</v>
      </c>
      <c r="I75" s="10">
        <v>1</v>
      </c>
      <c r="J75" t="s">
        <v>22</v>
      </c>
      <c r="K75" s="10" t="s">
        <v>12</v>
      </c>
      <c r="L75" t="s">
        <v>25</v>
      </c>
      <c r="M75" t="s">
        <v>29</v>
      </c>
      <c r="N75" s="10" t="s">
        <v>17</v>
      </c>
      <c r="O75" s="10" t="s">
        <v>13</v>
      </c>
      <c r="P75" t="s">
        <v>25</v>
      </c>
      <c r="Q75" s="10">
        <v>39</v>
      </c>
      <c r="R75" s="10">
        <v>15</v>
      </c>
      <c r="S75" s="10">
        <v>257</v>
      </c>
      <c r="T75" s="10">
        <v>1912</v>
      </c>
      <c r="U75" s="10">
        <v>10</v>
      </c>
      <c r="W75" s="11">
        <v>7.4396887159533076</v>
      </c>
      <c r="X75" t="s">
        <v>123</v>
      </c>
      <c r="Y75" t="b">
        <v>1</v>
      </c>
      <c r="AA75" t="b">
        <f t="shared" si="11"/>
        <v>1</v>
      </c>
    </row>
    <row r="76" spans="1:27" x14ac:dyDescent="0.2">
      <c r="A76">
        <v>9</v>
      </c>
      <c r="B76">
        <v>17</v>
      </c>
      <c r="C76" t="str">
        <f t="shared" si="10"/>
        <v>ChalkiasMedrxivXBB.1.5</v>
      </c>
      <c r="D76" t="s">
        <v>185</v>
      </c>
      <c r="E76" s="10" t="s">
        <v>95</v>
      </c>
      <c r="F76" s="10">
        <v>4</v>
      </c>
      <c r="G76" s="10">
        <v>4</v>
      </c>
      <c r="H76" s="3" t="s">
        <v>46</v>
      </c>
      <c r="I76" s="3">
        <v>0.68</v>
      </c>
      <c r="J76" t="s">
        <v>21</v>
      </c>
      <c r="K76" s="10" t="s">
        <v>11</v>
      </c>
      <c r="L76" t="s">
        <v>25</v>
      </c>
      <c r="M76" t="s">
        <v>28</v>
      </c>
      <c r="N76" s="10" t="s">
        <v>15</v>
      </c>
      <c r="O76" s="10" t="s">
        <v>10</v>
      </c>
      <c r="P76" t="s">
        <v>10</v>
      </c>
      <c r="Q76" s="10">
        <v>49</v>
      </c>
      <c r="R76" s="10">
        <v>15</v>
      </c>
      <c r="S76" s="10">
        <v>1541</v>
      </c>
      <c r="T76" s="10">
        <v>9673</v>
      </c>
      <c r="U76" s="10">
        <v>36.700000000000003</v>
      </c>
      <c r="V76" s="15">
        <v>13705</v>
      </c>
      <c r="W76" s="11">
        <v>6.2770927968851398</v>
      </c>
      <c r="X76" t="s">
        <v>123</v>
      </c>
      <c r="Y76" t="b">
        <v>0</v>
      </c>
      <c r="Z76" t="s">
        <v>71</v>
      </c>
      <c r="AA76" t="b">
        <f t="shared" si="11"/>
        <v>1</v>
      </c>
    </row>
    <row r="77" spans="1:27" x14ac:dyDescent="0.2">
      <c r="A77">
        <v>9</v>
      </c>
      <c r="B77">
        <v>18</v>
      </c>
      <c r="C77" t="str">
        <f t="shared" si="10"/>
        <v>ChalkiasMedrxivXBB.1.5</v>
      </c>
      <c r="D77" t="s">
        <v>185</v>
      </c>
      <c r="E77" s="10" t="s">
        <v>95</v>
      </c>
      <c r="F77" s="10">
        <v>4</v>
      </c>
      <c r="G77" s="10">
        <v>4</v>
      </c>
      <c r="H77" s="3" t="s">
        <v>46</v>
      </c>
      <c r="I77" s="3">
        <v>0.78400000000000003</v>
      </c>
      <c r="J77" t="s">
        <v>22</v>
      </c>
      <c r="K77" s="10" t="s">
        <v>12</v>
      </c>
      <c r="L77" t="s">
        <v>25</v>
      </c>
      <c r="M77" t="s">
        <v>29</v>
      </c>
      <c r="N77" s="10" t="s">
        <v>15</v>
      </c>
      <c r="O77" s="10" t="s">
        <v>10</v>
      </c>
      <c r="P77" t="s">
        <v>10</v>
      </c>
      <c r="Q77" s="10">
        <v>50</v>
      </c>
      <c r="R77" s="10">
        <v>15</v>
      </c>
      <c r="S77" s="10">
        <v>1878</v>
      </c>
      <c r="T77" s="10">
        <v>9905</v>
      </c>
      <c r="U77" s="10">
        <v>36.700000000000003</v>
      </c>
      <c r="V77" s="15">
        <v>13705</v>
      </c>
      <c r="W77" s="11">
        <v>5.2742279020234291</v>
      </c>
      <c r="X77" t="s">
        <v>123</v>
      </c>
      <c r="Y77" t="b">
        <v>0</v>
      </c>
      <c r="Z77" t="s">
        <v>71</v>
      </c>
      <c r="AA77" t="b">
        <f t="shared" si="11"/>
        <v>1</v>
      </c>
    </row>
    <row r="78" spans="1:27" x14ac:dyDescent="0.2">
      <c r="A78">
        <v>9</v>
      </c>
      <c r="B78">
        <v>19</v>
      </c>
      <c r="C78" t="str">
        <f t="shared" si="10"/>
        <v>ChalkiasMedrxivXBB.1.5</v>
      </c>
      <c r="D78" t="s">
        <v>185</v>
      </c>
      <c r="E78" s="10" t="s">
        <v>95</v>
      </c>
      <c r="F78" s="10">
        <v>4</v>
      </c>
      <c r="G78" s="10">
        <v>4</v>
      </c>
      <c r="H78" s="3" t="s">
        <v>46</v>
      </c>
      <c r="I78" s="3">
        <v>0.68</v>
      </c>
      <c r="J78" t="s">
        <v>21</v>
      </c>
      <c r="K78" s="10" t="s">
        <v>11</v>
      </c>
      <c r="L78" t="s">
        <v>25</v>
      </c>
      <c r="M78" t="s">
        <v>28</v>
      </c>
      <c r="N78" s="10" t="s">
        <v>18</v>
      </c>
      <c r="O78" s="10" t="s">
        <v>14</v>
      </c>
      <c r="P78" t="s">
        <v>14</v>
      </c>
      <c r="Q78" s="10">
        <v>49</v>
      </c>
      <c r="R78" s="10">
        <v>15</v>
      </c>
      <c r="S78" s="10">
        <v>2780</v>
      </c>
      <c r="T78" s="10">
        <v>7750</v>
      </c>
      <c r="U78" s="10">
        <v>18.5</v>
      </c>
      <c r="V78" s="15">
        <v>45118</v>
      </c>
      <c r="W78" s="11">
        <v>2.7877697841726619</v>
      </c>
      <c r="X78" t="s">
        <v>123</v>
      </c>
      <c r="Y78" t="b">
        <v>0</v>
      </c>
      <c r="Z78" t="s">
        <v>71</v>
      </c>
      <c r="AA78" t="b">
        <f t="shared" si="11"/>
        <v>1</v>
      </c>
    </row>
    <row r="79" spans="1:27" x14ac:dyDescent="0.2">
      <c r="A79">
        <v>9</v>
      </c>
      <c r="B79">
        <v>20</v>
      </c>
      <c r="C79" t="str">
        <f t="shared" si="10"/>
        <v>ChalkiasMedrxivXBB.1.5</v>
      </c>
      <c r="D79" t="s">
        <v>185</v>
      </c>
      <c r="E79" s="10" t="s">
        <v>95</v>
      </c>
      <c r="F79" s="10">
        <v>4</v>
      </c>
      <c r="G79" s="10">
        <v>4</v>
      </c>
      <c r="H79" s="3" t="s">
        <v>46</v>
      </c>
      <c r="I79" s="3">
        <v>0.78400000000000003</v>
      </c>
      <c r="J79" t="s">
        <v>22</v>
      </c>
      <c r="K79" s="10" t="s">
        <v>12</v>
      </c>
      <c r="L79" t="s">
        <v>25</v>
      </c>
      <c r="M79" t="s">
        <v>29</v>
      </c>
      <c r="N79" s="10" t="s">
        <v>18</v>
      </c>
      <c r="O79" s="10" t="s">
        <v>14</v>
      </c>
      <c r="P79" t="s">
        <v>14</v>
      </c>
      <c r="Q79" s="10">
        <v>50</v>
      </c>
      <c r="R79" s="10">
        <v>15</v>
      </c>
      <c r="S79" s="10">
        <v>2421</v>
      </c>
      <c r="T79" s="10">
        <v>5861</v>
      </c>
      <c r="U79" s="10">
        <v>18.5</v>
      </c>
      <c r="V79" s="15">
        <v>45118</v>
      </c>
      <c r="W79" s="11">
        <v>2.4209004543577035</v>
      </c>
      <c r="X79" t="s">
        <v>123</v>
      </c>
      <c r="Y79" t="b">
        <v>0</v>
      </c>
      <c r="Z79" t="s">
        <v>71</v>
      </c>
      <c r="AA79" t="b">
        <f t="shared" si="11"/>
        <v>1</v>
      </c>
    </row>
    <row r="80" spans="1:27" x14ac:dyDescent="0.2">
      <c r="A80">
        <v>9</v>
      </c>
      <c r="B80">
        <v>29</v>
      </c>
      <c r="C80" t="str">
        <f t="shared" si="10"/>
        <v>ChalkiasMedrxivXBB.1.5</v>
      </c>
      <c r="D80" t="s">
        <v>185</v>
      </c>
      <c r="E80" s="4" t="s">
        <v>9</v>
      </c>
      <c r="F80" s="10">
        <v>4</v>
      </c>
      <c r="G80" s="4">
        <v>4</v>
      </c>
      <c r="H80" s="3" t="s">
        <v>46</v>
      </c>
      <c r="I80" s="3">
        <v>0.68</v>
      </c>
      <c r="J80" t="s">
        <v>21</v>
      </c>
      <c r="K80" s="4" t="s">
        <v>11</v>
      </c>
      <c r="L80" t="s">
        <v>25</v>
      </c>
      <c r="M80" t="s">
        <v>28</v>
      </c>
      <c r="N80" s="4" t="s">
        <v>11</v>
      </c>
      <c r="O80" s="10" t="s">
        <v>11</v>
      </c>
      <c r="P80" t="s">
        <v>25</v>
      </c>
      <c r="Q80" s="4">
        <v>20</v>
      </c>
      <c r="R80" s="4">
        <v>15</v>
      </c>
      <c r="S80" s="10">
        <v>116</v>
      </c>
      <c r="T80" s="4">
        <v>1207</v>
      </c>
      <c r="U80" s="10">
        <v>20</v>
      </c>
      <c r="W80" s="11">
        <v>10.405172413793103</v>
      </c>
      <c r="X80" s="16" t="s">
        <v>118</v>
      </c>
      <c r="Y80" t="b">
        <v>0</v>
      </c>
      <c r="Z80" t="s">
        <v>71</v>
      </c>
      <c r="AA80" t="b">
        <f t="shared" si="11"/>
        <v>1</v>
      </c>
    </row>
    <row r="81" spans="1:27" x14ac:dyDescent="0.2">
      <c r="A81">
        <v>9</v>
      </c>
      <c r="B81">
        <v>30</v>
      </c>
      <c r="C81" t="str">
        <f t="shared" si="10"/>
        <v>ChalkiasMedrxivXBB.1.5</v>
      </c>
      <c r="D81" t="s">
        <v>185</v>
      </c>
      <c r="E81" s="4" t="s">
        <v>9</v>
      </c>
      <c r="F81" s="10">
        <v>4</v>
      </c>
      <c r="G81" s="4">
        <v>4</v>
      </c>
      <c r="H81" s="3" t="s">
        <v>46</v>
      </c>
      <c r="I81" s="3">
        <v>0.68</v>
      </c>
      <c r="J81" t="s">
        <v>21</v>
      </c>
      <c r="K81" s="4" t="s">
        <v>11</v>
      </c>
      <c r="L81" t="s">
        <v>25</v>
      </c>
      <c r="M81" t="s">
        <v>28</v>
      </c>
      <c r="N81" s="4" t="s">
        <v>13</v>
      </c>
      <c r="O81" s="10" t="s">
        <v>13</v>
      </c>
      <c r="P81" t="s">
        <v>25</v>
      </c>
      <c r="Q81" s="4">
        <v>20</v>
      </c>
      <c r="R81" s="4">
        <v>15</v>
      </c>
      <c r="S81" s="10">
        <v>144</v>
      </c>
      <c r="T81" s="4">
        <v>1393</v>
      </c>
      <c r="U81" s="10">
        <v>20</v>
      </c>
      <c r="W81" s="11">
        <v>9.6736111111111107</v>
      </c>
      <c r="X81" s="16" t="s">
        <v>118</v>
      </c>
      <c r="Y81" t="b">
        <v>0</v>
      </c>
      <c r="Z81" t="s">
        <v>71</v>
      </c>
      <c r="AA81" t="b">
        <f t="shared" si="11"/>
        <v>1</v>
      </c>
    </row>
    <row r="82" spans="1:27" x14ac:dyDescent="0.2">
      <c r="A82">
        <v>9</v>
      </c>
      <c r="B82">
        <v>31</v>
      </c>
      <c r="C82" t="str">
        <f t="shared" si="10"/>
        <v>ChalkiasMedrxivXBB.1.5</v>
      </c>
      <c r="D82" t="s">
        <v>185</v>
      </c>
      <c r="E82" s="4" t="s">
        <v>9</v>
      </c>
      <c r="F82" s="10">
        <v>4</v>
      </c>
      <c r="G82" s="4">
        <v>4</v>
      </c>
      <c r="H82" s="3" t="s">
        <v>46</v>
      </c>
      <c r="I82" s="3">
        <v>0.68</v>
      </c>
      <c r="J82" t="s">
        <v>21</v>
      </c>
      <c r="K82" s="4" t="s">
        <v>11</v>
      </c>
      <c r="L82" t="s">
        <v>25</v>
      </c>
      <c r="M82" t="s">
        <v>28</v>
      </c>
      <c r="N82" s="4" t="s">
        <v>19</v>
      </c>
      <c r="O82" s="10" t="s">
        <v>19</v>
      </c>
      <c r="P82" t="s">
        <v>25</v>
      </c>
      <c r="Q82" s="4">
        <v>20</v>
      </c>
      <c r="R82" s="4">
        <v>15</v>
      </c>
      <c r="S82" s="10">
        <v>128</v>
      </c>
      <c r="T82" s="4">
        <v>1106</v>
      </c>
      <c r="U82" s="10">
        <v>20</v>
      </c>
      <c r="W82" s="11">
        <v>8.640625</v>
      </c>
      <c r="X82" s="16" t="s">
        <v>118</v>
      </c>
      <c r="Y82" t="b">
        <v>0</v>
      </c>
      <c r="Z82" t="s">
        <v>71</v>
      </c>
      <c r="AA82" t="b">
        <f t="shared" si="11"/>
        <v>1</v>
      </c>
    </row>
    <row r="83" spans="1:27" x14ac:dyDescent="0.2">
      <c r="A83">
        <v>9</v>
      </c>
      <c r="B83">
        <v>32</v>
      </c>
      <c r="C83" t="str">
        <f t="shared" si="10"/>
        <v>ChalkiasMedrxivXBB.1.5</v>
      </c>
      <c r="D83" t="s">
        <v>185</v>
      </c>
      <c r="E83" s="4" t="s">
        <v>9</v>
      </c>
      <c r="F83" s="10">
        <v>4</v>
      </c>
      <c r="G83" s="4">
        <v>4</v>
      </c>
      <c r="H83" s="10" t="s">
        <v>44</v>
      </c>
      <c r="I83" s="10">
        <v>0</v>
      </c>
      <c r="J83" t="s">
        <v>21</v>
      </c>
      <c r="K83" s="4" t="s">
        <v>11</v>
      </c>
      <c r="L83" t="s">
        <v>25</v>
      </c>
      <c r="M83" t="s">
        <v>28</v>
      </c>
      <c r="N83" s="4" t="s">
        <v>11</v>
      </c>
      <c r="O83" s="10" t="s">
        <v>11</v>
      </c>
      <c r="P83" t="s">
        <v>25</v>
      </c>
      <c r="Q83" s="4">
        <v>10</v>
      </c>
      <c r="R83" s="4">
        <v>15</v>
      </c>
      <c r="S83" s="10">
        <v>85</v>
      </c>
      <c r="T83" s="4">
        <v>1158</v>
      </c>
      <c r="U83" s="10">
        <v>20</v>
      </c>
      <c r="W83" s="11">
        <v>13.623529411764705</v>
      </c>
      <c r="X83" s="16" t="s">
        <v>118</v>
      </c>
      <c r="Y83" t="b">
        <v>1</v>
      </c>
      <c r="AA83" t="b">
        <f t="shared" si="11"/>
        <v>1</v>
      </c>
    </row>
    <row r="84" spans="1:27" x14ac:dyDescent="0.2">
      <c r="A84">
        <v>9</v>
      </c>
      <c r="B84">
        <v>33</v>
      </c>
      <c r="C84" t="str">
        <f t="shared" si="10"/>
        <v>ChalkiasMedrxivXBB.1.5</v>
      </c>
      <c r="D84" t="s">
        <v>185</v>
      </c>
      <c r="E84" s="4" t="s">
        <v>9</v>
      </c>
      <c r="F84" s="10">
        <v>4</v>
      </c>
      <c r="G84" s="4">
        <v>4</v>
      </c>
      <c r="H84" s="10" t="s">
        <v>44</v>
      </c>
      <c r="I84" s="10">
        <v>0</v>
      </c>
      <c r="J84" t="s">
        <v>21</v>
      </c>
      <c r="K84" s="4" t="s">
        <v>11</v>
      </c>
      <c r="L84" t="s">
        <v>25</v>
      </c>
      <c r="M84" t="s">
        <v>28</v>
      </c>
      <c r="N84" s="4" t="s">
        <v>13</v>
      </c>
      <c r="O84" s="10" t="s">
        <v>13</v>
      </c>
      <c r="P84" t="s">
        <v>25</v>
      </c>
      <c r="Q84" s="4">
        <v>10</v>
      </c>
      <c r="R84" s="4">
        <v>15</v>
      </c>
      <c r="S84" s="10">
        <v>109</v>
      </c>
      <c r="T84" s="4">
        <v>1158</v>
      </c>
      <c r="U84" s="10">
        <v>20</v>
      </c>
      <c r="W84" s="11">
        <v>10.623853211009175</v>
      </c>
      <c r="X84" s="16" t="s">
        <v>118</v>
      </c>
      <c r="Y84" t="b">
        <v>1</v>
      </c>
      <c r="AA84" t="b">
        <f t="shared" si="11"/>
        <v>1</v>
      </c>
    </row>
    <row r="85" spans="1:27" x14ac:dyDescent="0.2">
      <c r="A85">
        <v>9</v>
      </c>
      <c r="B85">
        <v>34</v>
      </c>
      <c r="C85" t="str">
        <f t="shared" si="10"/>
        <v>ChalkiasMedrxivXBB.1.5</v>
      </c>
      <c r="D85" t="s">
        <v>185</v>
      </c>
      <c r="E85" s="4" t="s">
        <v>9</v>
      </c>
      <c r="F85" s="10">
        <v>4</v>
      </c>
      <c r="G85" s="4">
        <v>4</v>
      </c>
      <c r="H85" s="10" t="s">
        <v>44</v>
      </c>
      <c r="I85" s="10">
        <v>0</v>
      </c>
      <c r="J85" t="s">
        <v>21</v>
      </c>
      <c r="K85" s="4" t="s">
        <v>11</v>
      </c>
      <c r="L85" t="s">
        <v>25</v>
      </c>
      <c r="M85" t="s">
        <v>28</v>
      </c>
      <c r="N85" s="4" t="s">
        <v>19</v>
      </c>
      <c r="O85" s="10" t="s">
        <v>19</v>
      </c>
      <c r="P85" t="s">
        <v>25</v>
      </c>
      <c r="Q85" s="4">
        <v>10</v>
      </c>
      <c r="R85" s="4">
        <v>15</v>
      </c>
      <c r="S85" s="10">
        <v>100</v>
      </c>
      <c r="T85" s="4">
        <v>1000</v>
      </c>
      <c r="U85" s="10">
        <v>20</v>
      </c>
      <c r="W85" s="11">
        <v>10</v>
      </c>
      <c r="X85" s="16" t="s">
        <v>118</v>
      </c>
      <c r="Y85" t="b">
        <v>1</v>
      </c>
      <c r="AA85" t="b">
        <f t="shared" si="11"/>
        <v>1</v>
      </c>
    </row>
    <row r="86" spans="1:27" x14ac:dyDescent="0.2">
      <c r="A86">
        <v>9</v>
      </c>
      <c r="B86">
        <v>35</v>
      </c>
      <c r="C86" t="str">
        <f t="shared" si="10"/>
        <v>ChalkiasMedrxivXBB.1.5</v>
      </c>
      <c r="D86" t="s">
        <v>185</v>
      </c>
      <c r="E86" s="4" t="s">
        <v>9</v>
      </c>
      <c r="F86" s="10">
        <v>4</v>
      </c>
      <c r="G86" s="4">
        <v>4</v>
      </c>
      <c r="H86" s="10" t="s">
        <v>45</v>
      </c>
      <c r="I86" s="10">
        <v>1</v>
      </c>
      <c r="J86" t="s">
        <v>21</v>
      </c>
      <c r="K86" s="4" t="s">
        <v>11</v>
      </c>
      <c r="L86" t="s">
        <v>25</v>
      </c>
      <c r="M86" t="s">
        <v>28</v>
      </c>
      <c r="N86" s="4" t="s">
        <v>11</v>
      </c>
      <c r="O86" s="10" t="s">
        <v>11</v>
      </c>
      <c r="P86" t="s">
        <v>25</v>
      </c>
      <c r="Q86" s="4">
        <v>10</v>
      </c>
      <c r="R86" s="4">
        <v>15</v>
      </c>
      <c r="S86" s="10">
        <v>159</v>
      </c>
      <c r="T86" s="4">
        <v>1259</v>
      </c>
      <c r="U86" s="4">
        <v>20</v>
      </c>
      <c r="W86" s="11">
        <v>7.9182389937106921</v>
      </c>
      <c r="X86" s="16" t="s">
        <v>118</v>
      </c>
      <c r="Y86" t="b">
        <v>1</v>
      </c>
      <c r="AA86" t="b">
        <f t="shared" si="11"/>
        <v>1</v>
      </c>
    </row>
    <row r="87" spans="1:27" x14ac:dyDescent="0.2">
      <c r="A87">
        <v>9</v>
      </c>
      <c r="B87">
        <v>36</v>
      </c>
      <c r="C87" t="str">
        <f t="shared" si="10"/>
        <v>ChalkiasMedrxivXBB.1.5</v>
      </c>
      <c r="D87" t="s">
        <v>185</v>
      </c>
      <c r="E87" s="4" t="s">
        <v>9</v>
      </c>
      <c r="F87" s="10">
        <v>4</v>
      </c>
      <c r="G87" s="4">
        <v>4</v>
      </c>
      <c r="H87" s="10" t="s">
        <v>45</v>
      </c>
      <c r="I87" s="10">
        <v>1</v>
      </c>
      <c r="J87" t="s">
        <v>21</v>
      </c>
      <c r="K87" s="4" t="s">
        <v>11</v>
      </c>
      <c r="L87" t="s">
        <v>25</v>
      </c>
      <c r="M87" t="s">
        <v>28</v>
      </c>
      <c r="N87" s="4" t="s">
        <v>13</v>
      </c>
      <c r="O87" s="10" t="s">
        <v>13</v>
      </c>
      <c r="P87" t="s">
        <v>25</v>
      </c>
      <c r="Q87" s="4">
        <v>10</v>
      </c>
      <c r="R87" s="4">
        <v>15</v>
      </c>
      <c r="S87" s="10">
        <v>190</v>
      </c>
      <c r="T87" s="4">
        <v>1676</v>
      </c>
      <c r="U87" s="4">
        <v>20</v>
      </c>
      <c r="W87" s="11">
        <v>8.8210526315789473</v>
      </c>
      <c r="X87" s="16" t="s">
        <v>118</v>
      </c>
      <c r="Y87" t="b">
        <v>1</v>
      </c>
      <c r="AA87" t="b">
        <f t="shared" si="11"/>
        <v>1</v>
      </c>
    </row>
    <row r="88" spans="1:27" x14ac:dyDescent="0.2">
      <c r="A88">
        <v>9</v>
      </c>
      <c r="B88">
        <v>37</v>
      </c>
      <c r="C88" t="str">
        <f t="shared" si="10"/>
        <v>ChalkiasMedrxivXBB.1.5</v>
      </c>
      <c r="D88" t="s">
        <v>185</v>
      </c>
      <c r="E88" s="4" t="s">
        <v>9</v>
      </c>
      <c r="F88" s="10">
        <v>4</v>
      </c>
      <c r="G88" s="4">
        <v>4</v>
      </c>
      <c r="H88" s="10" t="s">
        <v>45</v>
      </c>
      <c r="I88" s="10">
        <v>1</v>
      </c>
      <c r="J88" t="s">
        <v>21</v>
      </c>
      <c r="K88" s="4" t="s">
        <v>11</v>
      </c>
      <c r="L88" t="s">
        <v>25</v>
      </c>
      <c r="M88" t="s">
        <v>28</v>
      </c>
      <c r="N88" s="4" t="s">
        <v>19</v>
      </c>
      <c r="O88" s="10" t="s">
        <v>19</v>
      </c>
      <c r="P88" t="s">
        <v>25</v>
      </c>
      <c r="Q88" s="4">
        <v>10</v>
      </c>
      <c r="R88" s="4">
        <v>15</v>
      </c>
      <c r="S88" s="10">
        <v>163</v>
      </c>
      <c r="T88" s="4">
        <v>1224</v>
      </c>
      <c r="U88" s="4">
        <v>20</v>
      </c>
      <c r="W88" s="11">
        <v>7.5092024539877302</v>
      </c>
      <c r="X88" s="16" t="s">
        <v>118</v>
      </c>
      <c r="Y88" t="b">
        <v>1</v>
      </c>
      <c r="AA88" t="b">
        <f t="shared" si="11"/>
        <v>1</v>
      </c>
    </row>
    <row r="89" spans="1:27" x14ac:dyDescent="0.2">
      <c r="A89">
        <v>9</v>
      </c>
      <c r="B89">
        <v>1015</v>
      </c>
      <c r="C89" t="str">
        <f t="shared" si="10"/>
        <v>ChalkiasMedrxivXBB.1.5</v>
      </c>
      <c r="D89" t="s">
        <v>185</v>
      </c>
      <c r="E89" s="10" t="s">
        <v>95</v>
      </c>
      <c r="F89" s="10">
        <v>4</v>
      </c>
      <c r="G89" s="10">
        <v>4</v>
      </c>
      <c r="H89" s="10" t="s">
        <v>46</v>
      </c>
      <c r="I89" s="3">
        <v>0.68</v>
      </c>
      <c r="J89" t="s">
        <v>21</v>
      </c>
      <c r="K89" s="10" t="s">
        <v>11</v>
      </c>
      <c r="L89" t="s">
        <v>25</v>
      </c>
      <c r="M89" t="s">
        <v>28</v>
      </c>
      <c r="N89" s="10" t="s">
        <v>186</v>
      </c>
      <c r="O89" s="10" t="s">
        <v>70</v>
      </c>
      <c r="P89" t="s">
        <v>218</v>
      </c>
      <c r="Q89" s="10">
        <v>49</v>
      </c>
      <c r="R89" s="10">
        <v>15</v>
      </c>
      <c r="S89" s="10">
        <v>348</v>
      </c>
      <c r="T89" s="10">
        <v>1894</v>
      </c>
      <c r="U89" s="10">
        <v>10</v>
      </c>
      <c r="W89" s="11">
        <v>5.4425287356321839</v>
      </c>
      <c r="X89" t="s">
        <v>123</v>
      </c>
      <c r="Y89" t="b">
        <v>0</v>
      </c>
      <c r="Z89" t="s">
        <v>71</v>
      </c>
      <c r="AA89" t="b">
        <f t="shared" si="11"/>
        <v>1</v>
      </c>
    </row>
    <row r="90" spans="1:27" x14ac:dyDescent="0.2">
      <c r="A90">
        <v>9</v>
      </c>
      <c r="B90">
        <v>1016</v>
      </c>
      <c r="C90" t="str">
        <f t="shared" si="10"/>
        <v>ChalkiasMedrxivXBB.1.5</v>
      </c>
      <c r="D90" t="s">
        <v>185</v>
      </c>
      <c r="E90" s="10" t="s">
        <v>95</v>
      </c>
      <c r="F90" s="10">
        <v>4</v>
      </c>
      <c r="G90" s="10">
        <v>4</v>
      </c>
      <c r="H90" s="10" t="s">
        <v>46</v>
      </c>
      <c r="I90" s="3">
        <v>0.78400000000000003</v>
      </c>
      <c r="J90" t="s">
        <v>22</v>
      </c>
      <c r="K90" s="10" t="s">
        <v>12</v>
      </c>
      <c r="L90" t="s">
        <v>25</v>
      </c>
      <c r="M90" t="s">
        <v>29</v>
      </c>
      <c r="N90" s="10" t="s">
        <v>186</v>
      </c>
      <c r="O90" s="10" t="s">
        <v>70</v>
      </c>
      <c r="P90" t="s">
        <v>218</v>
      </c>
      <c r="Q90" s="10">
        <v>50</v>
      </c>
      <c r="R90" s="10">
        <v>15</v>
      </c>
      <c r="S90" s="10">
        <v>313</v>
      </c>
      <c r="T90" s="10">
        <v>1895</v>
      </c>
      <c r="U90" s="10">
        <v>10</v>
      </c>
      <c r="W90" s="11">
        <v>6.0543130990415337</v>
      </c>
      <c r="X90" t="s">
        <v>123</v>
      </c>
      <c r="Y90" t="b">
        <v>0</v>
      </c>
      <c r="Z90" t="s">
        <v>71</v>
      </c>
      <c r="AA90" t="b">
        <f t="shared" si="11"/>
        <v>1</v>
      </c>
    </row>
    <row r="91" spans="1:27" x14ac:dyDescent="0.2">
      <c r="A91">
        <v>9</v>
      </c>
      <c r="B91">
        <v>1017</v>
      </c>
      <c r="C91" t="str">
        <f t="shared" si="10"/>
        <v>ChalkiasMedrxivXBB.1.5</v>
      </c>
      <c r="D91" t="s">
        <v>185</v>
      </c>
      <c r="E91" s="10" t="s">
        <v>95</v>
      </c>
      <c r="F91" s="10">
        <v>4</v>
      </c>
      <c r="G91" s="10">
        <v>4</v>
      </c>
      <c r="H91" s="10" t="s">
        <v>44</v>
      </c>
      <c r="I91" s="10">
        <v>0</v>
      </c>
      <c r="J91" t="s">
        <v>21</v>
      </c>
      <c r="K91" s="10" t="s">
        <v>11</v>
      </c>
      <c r="L91" t="s">
        <v>25</v>
      </c>
      <c r="M91" t="s">
        <v>28</v>
      </c>
      <c r="N91" s="10" t="s">
        <v>15</v>
      </c>
      <c r="O91" s="10" t="s">
        <v>10</v>
      </c>
      <c r="P91" t="s">
        <v>10</v>
      </c>
      <c r="Q91" s="10">
        <v>16</v>
      </c>
      <c r="R91" s="10">
        <v>15</v>
      </c>
      <c r="S91" s="10">
        <v>691</v>
      </c>
      <c r="T91" s="10">
        <v>6254</v>
      </c>
      <c r="U91" s="10">
        <v>36.700000000000003</v>
      </c>
      <c r="V91" s="15">
        <v>13705</v>
      </c>
      <c r="W91" s="11">
        <v>9.0506512301013018</v>
      </c>
      <c r="X91" t="s">
        <v>123</v>
      </c>
      <c r="Y91" s="17" t="b">
        <v>1</v>
      </c>
      <c r="Z91" s="17"/>
      <c r="AA91" t="b">
        <f t="shared" si="11"/>
        <v>1</v>
      </c>
    </row>
    <row r="92" spans="1:27" x14ac:dyDescent="0.2">
      <c r="A92">
        <v>9</v>
      </c>
      <c r="B92">
        <v>1018</v>
      </c>
      <c r="C92" t="str">
        <f t="shared" si="10"/>
        <v>ChalkiasMedrxivXBB.1.5</v>
      </c>
      <c r="D92" t="s">
        <v>185</v>
      </c>
      <c r="E92" s="10" t="s">
        <v>95</v>
      </c>
      <c r="F92" s="10">
        <v>4</v>
      </c>
      <c r="G92" s="10">
        <v>4</v>
      </c>
      <c r="H92" s="10" t="s">
        <v>44</v>
      </c>
      <c r="I92" s="10">
        <v>0</v>
      </c>
      <c r="J92" t="s">
        <v>22</v>
      </c>
      <c r="K92" s="10" t="s">
        <v>12</v>
      </c>
      <c r="L92" t="s">
        <v>25</v>
      </c>
      <c r="M92" t="s">
        <v>29</v>
      </c>
      <c r="N92" s="10" t="s">
        <v>15</v>
      </c>
      <c r="O92" s="10" t="s">
        <v>10</v>
      </c>
      <c r="P92" t="s">
        <v>10</v>
      </c>
      <c r="Q92" s="10">
        <v>11</v>
      </c>
      <c r="R92" s="10">
        <v>15</v>
      </c>
      <c r="S92" s="10">
        <v>844</v>
      </c>
      <c r="T92" s="10">
        <v>9269</v>
      </c>
      <c r="U92" s="10">
        <v>36.700000000000003</v>
      </c>
      <c r="V92" s="15">
        <v>13705</v>
      </c>
      <c r="W92" s="11">
        <v>10.98222748815166</v>
      </c>
      <c r="X92" t="s">
        <v>123</v>
      </c>
      <c r="Y92" s="17" t="b">
        <v>1</v>
      </c>
      <c r="Z92" s="17"/>
      <c r="AA92" t="b">
        <f t="shared" si="11"/>
        <v>1</v>
      </c>
    </row>
    <row r="93" spans="1:27" x14ac:dyDescent="0.2">
      <c r="A93">
        <v>9</v>
      </c>
      <c r="B93">
        <v>1019</v>
      </c>
      <c r="C93" t="str">
        <f t="shared" si="10"/>
        <v>ChalkiasMedrxivXBB.1.5</v>
      </c>
      <c r="D93" t="s">
        <v>185</v>
      </c>
      <c r="E93" s="10" t="s">
        <v>95</v>
      </c>
      <c r="F93" s="10">
        <v>4</v>
      </c>
      <c r="G93" s="10">
        <v>4</v>
      </c>
      <c r="H93" s="10" t="s">
        <v>44</v>
      </c>
      <c r="I93" s="10">
        <v>0</v>
      </c>
      <c r="J93" t="s">
        <v>21</v>
      </c>
      <c r="K93" s="10" t="s">
        <v>11</v>
      </c>
      <c r="L93" t="s">
        <v>25</v>
      </c>
      <c r="M93" t="s">
        <v>28</v>
      </c>
      <c r="N93" s="10" t="s">
        <v>18</v>
      </c>
      <c r="O93" s="10" t="s">
        <v>14</v>
      </c>
      <c r="P93" t="s">
        <v>14</v>
      </c>
      <c r="Q93" s="10">
        <v>16</v>
      </c>
      <c r="R93" s="10">
        <v>15</v>
      </c>
      <c r="S93" s="10">
        <v>2180</v>
      </c>
      <c r="T93" s="10">
        <v>7744</v>
      </c>
      <c r="U93" s="10">
        <v>18.5</v>
      </c>
      <c r="V93" s="15">
        <v>45118</v>
      </c>
      <c r="W93" s="11">
        <v>3.5522935779816516</v>
      </c>
      <c r="X93" t="s">
        <v>123</v>
      </c>
      <c r="Y93" t="b">
        <v>1</v>
      </c>
      <c r="AA93" t="b">
        <f t="shared" si="11"/>
        <v>1</v>
      </c>
    </row>
    <row r="94" spans="1:27" x14ac:dyDescent="0.2">
      <c r="A94">
        <v>9</v>
      </c>
      <c r="B94">
        <v>1020</v>
      </c>
      <c r="C94" t="str">
        <f t="shared" si="10"/>
        <v>ChalkiasMedrxivXBB.1.5</v>
      </c>
      <c r="D94" t="s">
        <v>185</v>
      </c>
      <c r="E94" s="10" t="s">
        <v>95</v>
      </c>
      <c r="F94" s="10">
        <v>4</v>
      </c>
      <c r="G94" s="10">
        <v>4</v>
      </c>
      <c r="H94" s="10" t="s">
        <v>44</v>
      </c>
      <c r="I94" s="10">
        <v>0</v>
      </c>
      <c r="J94" t="s">
        <v>22</v>
      </c>
      <c r="K94" s="10" t="s">
        <v>12</v>
      </c>
      <c r="L94" t="s">
        <v>25</v>
      </c>
      <c r="M94" t="s">
        <v>29</v>
      </c>
      <c r="N94" s="10" t="s">
        <v>18</v>
      </c>
      <c r="O94" s="10" t="s">
        <v>14</v>
      </c>
      <c r="P94" t="s">
        <v>14</v>
      </c>
      <c r="Q94" s="10">
        <v>11</v>
      </c>
      <c r="R94" s="10">
        <v>15</v>
      </c>
      <c r="S94" s="10">
        <v>1772</v>
      </c>
      <c r="T94" s="10">
        <v>6227</v>
      </c>
      <c r="U94" s="10">
        <v>18.5</v>
      </c>
      <c r="V94" s="15">
        <v>45118</v>
      </c>
      <c r="W94" s="11">
        <v>3.5141083521444694</v>
      </c>
      <c r="X94" t="s">
        <v>123</v>
      </c>
      <c r="Y94" t="b">
        <v>1</v>
      </c>
      <c r="AA94" t="b">
        <f t="shared" si="11"/>
        <v>1</v>
      </c>
    </row>
    <row r="95" spans="1:27" x14ac:dyDescent="0.2">
      <c r="A95">
        <v>9</v>
      </c>
      <c r="B95">
        <v>1021</v>
      </c>
      <c r="C95" t="str">
        <f t="shared" si="10"/>
        <v>ChalkiasMedrxivXBB.1.5</v>
      </c>
      <c r="D95" t="s">
        <v>185</v>
      </c>
      <c r="E95" s="10" t="s">
        <v>95</v>
      </c>
      <c r="F95" s="10">
        <v>4</v>
      </c>
      <c r="G95" s="10">
        <v>4</v>
      </c>
      <c r="H95" s="10" t="s">
        <v>45</v>
      </c>
      <c r="I95" s="10">
        <v>1</v>
      </c>
      <c r="J95" t="s">
        <v>21</v>
      </c>
      <c r="K95" s="10" t="s">
        <v>11</v>
      </c>
      <c r="L95" t="s">
        <v>25</v>
      </c>
      <c r="M95" t="s">
        <v>28</v>
      </c>
      <c r="N95" s="10" t="s">
        <v>15</v>
      </c>
      <c r="O95" s="10" t="s">
        <v>10</v>
      </c>
      <c r="P95" t="s">
        <v>10</v>
      </c>
      <c r="Q95" s="10">
        <v>33</v>
      </c>
      <c r="R95" s="10">
        <v>15</v>
      </c>
      <c r="S95" s="10">
        <v>2272</v>
      </c>
      <c r="T95" s="10">
        <v>11951</v>
      </c>
      <c r="U95" s="10">
        <v>36.700000000000003</v>
      </c>
      <c r="V95" s="15">
        <v>13705</v>
      </c>
      <c r="W95" s="11">
        <v>5.26012323943662</v>
      </c>
      <c r="X95" t="s">
        <v>123</v>
      </c>
      <c r="Y95" s="17" t="b">
        <v>1</v>
      </c>
      <c r="Z95" s="17"/>
      <c r="AA95" t="b">
        <f t="shared" si="11"/>
        <v>1</v>
      </c>
    </row>
    <row r="96" spans="1:27" x14ac:dyDescent="0.2">
      <c r="A96">
        <v>9</v>
      </c>
      <c r="B96">
        <v>1022</v>
      </c>
      <c r="C96" t="str">
        <f t="shared" si="10"/>
        <v>ChalkiasMedrxivXBB.1.5</v>
      </c>
      <c r="D96" t="s">
        <v>185</v>
      </c>
      <c r="E96" s="10" t="s">
        <v>95</v>
      </c>
      <c r="F96" s="10">
        <v>4</v>
      </c>
      <c r="G96" s="10">
        <v>4</v>
      </c>
      <c r="H96" s="10" t="s">
        <v>45</v>
      </c>
      <c r="I96" s="10">
        <v>1</v>
      </c>
      <c r="J96" t="s">
        <v>22</v>
      </c>
      <c r="K96" s="10" t="s">
        <v>12</v>
      </c>
      <c r="L96" t="s">
        <v>25</v>
      </c>
      <c r="M96" t="s">
        <v>29</v>
      </c>
      <c r="N96" s="10" t="s">
        <v>15</v>
      </c>
      <c r="O96" s="10" t="s">
        <v>10</v>
      </c>
      <c r="P96" t="s">
        <v>10</v>
      </c>
      <c r="Q96" s="10">
        <v>39</v>
      </c>
      <c r="R96" s="10">
        <v>15</v>
      </c>
      <c r="S96" s="10">
        <v>2353</v>
      </c>
      <c r="T96" s="10">
        <v>10092</v>
      </c>
      <c r="U96" s="10">
        <v>36.700000000000003</v>
      </c>
      <c r="V96" s="15">
        <v>13705</v>
      </c>
      <c r="W96" s="11">
        <v>4.2889927751806205</v>
      </c>
      <c r="X96" t="s">
        <v>123</v>
      </c>
      <c r="Y96" s="17" t="b">
        <v>1</v>
      </c>
      <c r="Z96" s="17"/>
      <c r="AA96" t="b">
        <f t="shared" si="11"/>
        <v>1</v>
      </c>
    </row>
    <row r="97" spans="1:27" x14ac:dyDescent="0.2">
      <c r="A97">
        <v>9</v>
      </c>
      <c r="B97">
        <v>1023</v>
      </c>
      <c r="C97" t="str">
        <f t="shared" si="10"/>
        <v>ChalkiasMedrxivXBB.1.5</v>
      </c>
      <c r="D97" t="s">
        <v>185</v>
      </c>
      <c r="E97" s="10" t="s">
        <v>95</v>
      </c>
      <c r="F97" s="10">
        <v>4</v>
      </c>
      <c r="G97" s="10">
        <v>4</v>
      </c>
      <c r="H97" s="10" t="s">
        <v>45</v>
      </c>
      <c r="I97" s="10">
        <v>1</v>
      </c>
      <c r="J97" t="s">
        <v>21</v>
      </c>
      <c r="K97" s="10" t="s">
        <v>11</v>
      </c>
      <c r="L97" t="s">
        <v>25</v>
      </c>
      <c r="M97" t="s">
        <v>28</v>
      </c>
      <c r="N97" s="10" t="s">
        <v>186</v>
      </c>
      <c r="O97" s="10" t="s">
        <v>70</v>
      </c>
      <c r="P97" t="s">
        <v>218</v>
      </c>
      <c r="Q97" s="10">
        <v>33</v>
      </c>
      <c r="R97" s="10">
        <v>15</v>
      </c>
      <c r="S97" s="10">
        <v>405</v>
      </c>
      <c r="T97" s="10">
        <v>2165</v>
      </c>
      <c r="U97" s="10">
        <v>10</v>
      </c>
      <c r="V97" s="15">
        <v>13705</v>
      </c>
      <c r="W97" s="11">
        <v>5.3456790123456788</v>
      </c>
      <c r="X97" t="s">
        <v>123</v>
      </c>
      <c r="Y97" t="b">
        <v>1</v>
      </c>
      <c r="AA97" t="b">
        <f t="shared" si="11"/>
        <v>1</v>
      </c>
    </row>
    <row r="98" spans="1:27" x14ac:dyDescent="0.2">
      <c r="A98">
        <v>9</v>
      </c>
      <c r="B98">
        <v>1024</v>
      </c>
      <c r="C98" t="str">
        <f t="shared" si="10"/>
        <v>ChalkiasMedrxivXBB.1.5</v>
      </c>
      <c r="D98" t="s">
        <v>185</v>
      </c>
      <c r="E98" s="10" t="s">
        <v>95</v>
      </c>
      <c r="F98" s="10">
        <v>4</v>
      </c>
      <c r="G98" s="10">
        <v>4</v>
      </c>
      <c r="H98" s="10" t="s">
        <v>45</v>
      </c>
      <c r="I98" s="10">
        <v>1</v>
      </c>
      <c r="J98" t="s">
        <v>22</v>
      </c>
      <c r="K98" s="10" t="s">
        <v>12</v>
      </c>
      <c r="L98" t="s">
        <v>25</v>
      </c>
      <c r="M98" t="s">
        <v>29</v>
      </c>
      <c r="N98" s="10" t="s">
        <v>186</v>
      </c>
      <c r="O98" s="10" t="s">
        <v>70</v>
      </c>
      <c r="P98" t="s">
        <v>218</v>
      </c>
      <c r="Q98" s="10">
        <v>39</v>
      </c>
      <c r="R98" s="10">
        <v>15</v>
      </c>
      <c r="S98" s="10">
        <v>391</v>
      </c>
      <c r="T98" s="10">
        <v>2075</v>
      </c>
      <c r="U98" s="10">
        <v>10</v>
      </c>
      <c r="V98" s="15">
        <v>13705</v>
      </c>
      <c r="W98" s="11">
        <v>5.3069053708439897</v>
      </c>
      <c r="X98" t="s">
        <v>123</v>
      </c>
      <c r="Y98" t="b">
        <v>1</v>
      </c>
      <c r="AA98" t="b">
        <f t="shared" si="11"/>
        <v>1</v>
      </c>
    </row>
    <row r="99" spans="1:27" x14ac:dyDescent="0.2">
      <c r="A99">
        <v>9</v>
      </c>
      <c r="B99">
        <v>1025</v>
      </c>
      <c r="C99" t="str">
        <f t="shared" si="10"/>
        <v>ChalkiasMedrxivXBB.1.5</v>
      </c>
      <c r="D99" t="s">
        <v>185</v>
      </c>
      <c r="E99" s="10" t="s">
        <v>95</v>
      </c>
      <c r="F99" s="10">
        <v>4</v>
      </c>
      <c r="G99" s="10">
        <v>4</v>
      </c>
      <c r="H99" s="10" t="s">
        <v>45</v>
      </c>
      <c r="I99" s="10">
        <v>1</v>
      </c>
      <c r="J99" t="s">
        <v>21</v>
      </c>
      <c r="K99" s="10" t="s">
        <v>11</v>
      </c>
      <c r="L99" t="s">
        <v>25</v>
      </c>
      <c r="M99" t="s">
        <v>28</v>
      </c>
      <c r="N99" s="10" t="s">
        <v>18</v>
      </c>
      <c r="O99" s="10" t="s">
        <v>14</v>
      </c>
      <c r="P99" t="s">
        <v>14</v>
      </c>
      <c r="Q99" s="10">
        <v>33</v>
      </c>
      <c r="R99" s="10">
        <v>15</v>
      </c>
      <c r="S99" s="10">
        <v>3128</v>
      </c>
      <c r="T99" s="10">
        <v>7753</v>
      </c>
      <c r="U99" s="10">
        <v>18.5</v>
      </c>
      <c r="V99" s="15">
        <v>45118</v>
      </c>
      <c r="W99" s="11">
        <v>2.4785805626598467</v>
      </c>
      <c r="X99" t="s">
        <v>123</v>
      </c>
      <c r="Y99" t="b">
        <v>1</v>
      </c>
      <c r="AA99" t="b">
        <f t="shared" si="11"/>
        <v>1</v>
      </c>
    </row>
    <row r="100" spans="1:27" x14ac:dyDescent="0.2">
      <c r="A100">
        <v>9</v>
      </c>
      <c r="B100">
        <v>1026</v>
      </c>
      <c r="C100" t="str">
        <f t="shared" si="10"/>
        <v>ChalkiasMedrxivXBB.1.5</v>
      </c>
      <c r="D100" t="s">
        <v>185</v>
      </c>
      <c r="E100" s="10" t="s">
        <v>95</v>
      </c>
      <c r="F100" s="10">
        <v>4</v>
      </c>
      <c r="G100" s="10">
        <v>4</v>
      </c>
      <c r="H100" s="10" t="s">
        <v>45</v>
      </c>
      <c r="I100" s="10">
        <v>1</v>
      </c>
      <c r="J100" t="s">
        <v>22</v>
      </c>
      <c r="K100" s="10" t="s">
        <v>12</v>
      </c>
      <c r="L100" t="s">
        <v>25</v>
      </c>
      <c r="M100" t="s">
        <v>29</v>
      </c>
      <c r="N100" s="10" t="s">
        <v>18</v>
      </c>
      <c r="O100" s="10" t="s">
        <v>14</v>
      </c>
      <c r="P100" t="s">
        <v>14</v>
      </c>
      <c r="Q100" s="10">
        <v>39</v>
      </c>
      <c r="R100" s="10">
        <v>15</v>
      </c>
      <c r="S100" s="10">
        <v>2644</v>
      </c>
      <c r="T100" s="10">
        <v>5771</v>
      </c>
      <c r="U100" s="10">
        <v>18.5</v>
      </c>
      <c r="V100" s="15">
        <v>45118</v>
      </c>
      <c r="W100" s="11">
        <v>2.1826777609682297</v>
      </c>
      <c r="X100" t="s">
        <v>123</v>
      </c>
      <c r="Y100" t="b">
        <v>1</v>
      </c>
      <c r="AA100" t="b">
        <f t="shared" si="11"/>
        <v>1</v>
      </c>
    </row>
    <row r="101" spans="1:27" x14ac:dyDescent="0.2">
      <c r="A101">
        <v>9</v>
      </c>
      <c r="B101">
        <v>1027</v>
      </c>
      <c r="C101" t="str">
        <f t="shared" si="10"/>
        <v>ChalkiasMedrxivXBB.1.5</v>
      </c>
      <c r="D101" t="s">
        <v>185</v>
      </c>
      <c r="E101" s="4" t="s">
        <v>9</v>
      </c>
      <c r="F101" s="10">
        <v>4</v>
      </c>
      <c r="G101" s="4">
        <v>4</v>
      </c>
      <c r="H101" s="3" t="s">
        <v>46</v>
      </c>
      <c r="I101" s="3">
        <v>0.68</v>
      </c>
      <c r="J101" t="s">
        <v>21</v>
      </c>
      <c r="K101" s="4" t="s">
        <v>11</v>
      </c>
      <c r="L101" t="s">
        <v>25</v>
      </c>
      <c r="M101" t="s">
        <v>28</v>
      </c>
      <c r="N101" s="10" t="s">
        <v>18</v>
      </c>
      <c r="O101" s="10" t="s">
        <v>14</v>
      </c>
      <c r="P101" t="s">
        <v>14</v>
      </c>
      <c r="Q101" s="4">
        <v>20</v>
      </c>
      <c r="R101" s="4">
        <v>15</v>
      </c>
      <c r="S101" s="10">
        <v>8703</v>
      </c>
      <c r="T101" s="4">
        <v>19371</v>
      </c>
      <c r="U101" s="10">
        <v>20</v>
      </c>
      <c r="W101" s="11">
        <v>2.2257842123405722</v>
      </c>
      <c r="X101" s="16" t="s">
        <v>118</v>
      </c>
      <c r="Y101" t="b">
        <v>0</v>
      </c>
      <c r="Z101" t="s">
        <v>71</v>
      </c>
      <c r="AA101" t="b">
        <f t="shared" si="11"/>
        <v>1</v>
      </c>
    </row>
    <row r="102" spans="1:27" x14ac:dyDescent="0.2">
      <c r="A102">
        <v>9</v>
      </c>
      <c r="B102">
        <v>1028</v>
      </c>
      <c r="C102" t="str">
        <f t="shared" si="10"/>
        <v>ChalkiasMedrxivXBB.1.5</v>
      </c>
      <c r="D102" t="s">
        <v>185</v>
      </c>
      <c r="E102" s="4" t="s">
        <v>9</v>
      </c>
      <c r="F102" s="10">
        <v>4</v>
      </c>
      <c r="G102" s="4">
        <v>4</v>
      </c>
      <c r="H102" s="3" t="s">
        <v>46</v>
      </c>
      <c r="I102" s="3">
        <v>0.68</v>
      </c>
      <c r="J102" t="s">
        <v>21</v>
      </c>
      <c r="K102" s="4" t="s">
        <v>11</v>
      </c>
      <c r="L102" t="s">
        <v>25</v>
      </c>
      <c r="M102" t="s">
        <v>28</v>
      </c>
      <c r="N102" s="10" t="s">
        <v>15</v>
      </c>
      <c r="O102" s="10" t="s">
        <v>10</v>
      </c>
      <c r="P102" t="s">
        <v>10</v>
      </c>
      <c r="Q102" s="4">
        <v>20</v>
      </c>
      <c r="R102" s="4">
        <v>15</v>
      </c>
      <c r="S102" s="10">
        <v>1328</v>
      </c>
      <c r="T102" s="4">
        <v>5798</v>
      </c>
      <c r="U102" s="10">
        <v>20</v>
      </c>
      <c r="W102" s="11">
        <v>4.3659638554216871</v>
      </c>
      <c r="X102" s="16" t="s">
        <v>118</v>
      </c>
      <c r="Y102" t="b">
        <v>0</v>
      </c>
      <c r="Z102" t="s">
        <v>71</v>
      </c>
      <c r="AA102" t="b">
        <f t="shared" si="11"/>
        <v>1</v>
      </c>
    </row>
    <row r="103" spans="1:27" x14ac:dyDescent="0.2">
      <c r="A103">
        <v>9</v>
      </c>
      <c r="B103">
        <v>1029</v>
      </c>
      <c r="C103" t="str">
        <f t="shared" si="10"/>
        <v>ChalkiasMedrxivXBB.1.5</v>
      </c>
      <c r="D103" t="s">
        <v>185</v>
      </c>
      <c r="E103" s="4" t="s">
        <v>9</v>
      </c>
      <c r="F103" s="10">
        <v>4</v>
      </c>
      <c r="G103" s="4">
        <v>4</v>
      </c>
      <c r="H103" s="3" t="s">
        <v>46</v>
      </c>
      <c r="I103" s="3">
        <v>0.68</v>
      </c>
      <c r="J103" t="s">
        <v>21</v>
      </c>
      <c r="K103" s="4" t="s">
        <v>11</v>
      </c>
      <c r="L103" t="s">
        <v>25</v>
      </c>
      <c r="M103" t="s">
        <v>28</v>
      </c>
      <c r="N103" s="4" t="s">
        <v>187</v>
      </c>
      <c r="O103" s="4" t="s">
        <v>187</v>
      </c>
      <c r="P103" t="s">
        <v>218</v>
      </c>
      <c r="Q103" s="4">
        <v>20</v>
      </c>
      <c r="R103" s="4">
        <v>15</v>
      </c>
      <c r="S103" s="10">
        <v>118</v>
      </c>
      <c r="T103" s="4">
        <v>1264</v>
      </c>
      <c r="U103" s="10">
        <v>20</v>
      </c>
      <c r="W103" s="11">
        <v>10.711864406779661</v>
      </c>
      <c r="X103" s="16" t="s">
        <v>118</v>
      </c>
      <c r="Y103" t="b">
        <v>0</v>
      </c>
      <c r="Z103" t="s">
        <v>71</v>
      </c>
      <c r="AA103" t="b">
        <f t="shared" si="11"/>
        <v>1</v>
      </c>
    </row>
    <row r="104" spans="1:27" x14ac:dyDescent="0.2">
      <c r="A104">
        <v>9</v>
      </c>
      <c r="B104">
        <v>1030</v>
      </c>
      <c r="C104" t="str">
        <f t="shared" si="10"/>
        <v>ChalkiasMedrxivXBB.1.5</v>
      </c>
      <c r="D104" t="s">
        <v>185</v>
      </c>
      <c r="E104" s="4" t="s">
        <v>9</v>
      </c>
      <c r="F104" s="10">
        <v>4</v>
      </c>
      <c r="G104" s="4">
        <v>4</v>
      </c>
      <c r="H104" s="3" t="s">
        <v>46</v>
      </c>
      <c r="I104" s="3">
        <v>0.68</v>
      </c>
      <c r="J104" t="s">
        <v>21</v>
      </c>
      <c r="K104" s="4" t="s">
        <v>11</v>
      </c>
      <c r="L104" t="s">
        <v>25</v>
      </c>
      <c r="M104" t="s">
        <v>28</v>
      </c>
      <c r="N104" s="4" t="s">
        <v>188</v>
      </c>
      <c r="O104" s="4" t="s">
        <v>188</v>
      </c>
      <c r="P104" t="s">
        <v>218</v>
      </c>
      <c r="Q104" s="4">
        <v>20</v>
      </c>
      <c r="R104" s="4">
        <v>15</v>
      </c>
      <c r="S104" s="10">
        <v>93</v>
      </c>
      <c r="T104" s="4">
        <v>1057</v>
      </c>
      <c r="U104" s="10">
        <v>20</v>
      </c>
      <c r="W104" s="11">
        <v>11.365591397849462</v>
      </c>
      <c r="X104" s="16" t="s">
        <v>118</v>
      </c>
      <c r="Y104" t="b">
        <v>0</v>
      </c>
      <c r="Z104" t="s">
        <v>71</v>
      </c>
      <c r="AA104" t="b">
        <f t="shared" si="11"/>
        <v>1</v>
      </c>
    </row>
    <row r="105" spans="1:27" x14ac:dyDescent="0.2">
      <c r="A105">
        <v>9</v>
      </c>
      <c r="B105">
        <v>1031</v>
      </c>
      <c r="C105" t="str">
        <f t="shared" si="10"/>
        <v>ChalkiasMedrxivXBB.1.5</v>
      </c>
      <c r="D105" t="s">
        <v>185</v>
      </c>
      <c r="E105" s="4" t="s">
        <v>9</v>
      </c>
      <c r="F105" s="10">
        <v>4</v>
      </c>
      <c r="G105" s="4">
        <v>4</v>
      </c>
      <c r="H105" s="3" t="s">
        <v>46</v>
      </c>
      <c r="I105" s="3">
        <v>0.68</v>
      </c>
      <c r="J105" t="s">
        <v>21</v>
      </c>
      <c r="K105" s="4" t="s">
        <v>11</v>
      </c>
      <c r="L105" t="s">
        <v>25</v>
      </c>
      <c r="M105" t="s">
        <v>28</v>
      </c>
      <c r="N105" s="4" t="s">
        <v>189</v>
      </c>
      <c r="O105" s="4" t="s">
        <v>189</v>
      </c>
      <c r="P105" t="s">
        <v>219</v>
      </c>
      <c r="Q105" s="4">
        <v>20</v>
      </c>
      <c r="R105" s="4">
        <v>15</v>
      </c>
      <c r="S105" s="10">
        <v>162</v>
      </c>
      <c r="T105" s="4">
        <v>1406</v>
      </c>
      <c r="U105" s="10">
        <v>20</v>
      </c>
      <c r="W105" s="11">
        <v>8.6790123456790127</v>
      </c>
      <c r="X105" s="16" t="s">
        <v>118</v>
      </c>
      <c r="Y105" t="b">
        <v>0</v>
      </c>
      <c r="Z105" t="s">
        <v>71</v>
      </c>
      <c r="AA105" t="b">
        <f t="shared" si="11"/>
        <v>1</v>
      </c>
    </row>
    <row r="106" spans="1:27" x14ac:dyDescent="0.2">
      <c r="A106">
        <v>9</v>
      </c>
      <c r="B106">
        <v>1032</v>
      </c>
      <c r="C106" t="str">
        <f t="shared" si="10"/>
        <v>ChalkiasMedrxivXBB.1.5</v>
      </c>
      <c r="D106" t="s">
        <v>185</v>
      </c>
      <c r="E106" s="4" t="s">
        <v>9</v>
      </c>
      <c r="F106" s="10">
        <v>4</v>
      </c>
      <c r="G106" s="4">
        <v>4</v>
      </c>
      <c r="H106" s="10" t="s">
        <v>44</v>
      </c>
      <c r="I106" s="10">
        <v>0</v>
      </c>
      <c r="J106" t="s">
        <v>21</v>
      </c>
      <c r="K106" s="4" t="s">
        <v>11</v>
      </c>
      <c r="L106" t="s">
        <v>25</v>
      </c>
      <c r="M106" t="s">
        <v>28</v>
      </c>
      <c r="N106" s="10" t="s">
        <v>18</v>
      </c>
      <c r="O106" s="10" t="s">
        <v>14</v>
      </c>
      <c r="P106" t="s">
        <v>14</v>
      </c>
      <c r="Q106" s="4">
        <v>10</v>
      </c>
      <c r="R106" s="4">
        <v>15</v>
      </c>
      <c r="S106" s="10">
        <v>6748</v>
      </c>
      <c r="T106" s="4">
        <v>21551</v>
      </c>
      <c r="U106" s="4">
        <v>20</v>
      </c>
      <c r="W106" s="11">
        <v>3.1936870183758153</v>
      </c>
      <c r="X106" s="16" t="s">
        <v>118</v>
      </c>
      <c r="Y106" t="b">
        <v>1</v>
      </c>
      <c r="AA106" t="b">
        <f t="shared" si="11"/>
        <v>1</v>
      </c>
    </row>
    <row r="107" spans="1:27" x14ac:dyDescent="0.2">
      <c r="A107">
        <v>9</v>
      </c>
      <c r="B107">
        <v>1033</v>
      </c>
      <c r="C107" t="str">
        <f t="shared" si="10"/>
        <v>ChalkiasMedrxivXBB.1.5</v>
      </c>
      <c r="D107" t="s">
        <v>185</v>
      </c>
      <c r="E107" s="4" t="s">
        <v>9</v>
      </c>
      <c r="F107" s="10">
        <v>4</v>
      </c>
      <c r="G107" s="4">
        <v>4</v>
      </c>
      <c r="H107" s="10" t="s">
        <v>44</v>
      </c>
      <c r="I107" s="10">
        <v>0</v>
      </c>
      <c r="J107" t="s">
        <v>21</v>
      </c>
      <c r="K107" s="4" t="s">
        <v>11</v>
      </c>
      <c r="L107" t="s">
        <v>25</v>
      </c>
      <c r="M107" t="s">
        <v>28</v>
      </c>
      <c r="N107" s="10" t="s">
        <v>15</v>
      </c>
      <c r="O107" s="10" t="s">
        <v>10</v>
      </c>
      <c r="P107" t="s">
        <v>10</v>
      </c>
      <c r="Q107" s="4">
        <v>10</v>
      </c>
      <c r="R107" s="4">
        <v>15</v>
      </c>
      <c r="S107" s="10">
        <v>1018</v>
      </c>
      <c r="T107" s="4">
        <v>4447</v>
      </c>
      <c r="U107" s="4">
        <v>20</v>
      </c>
      <c r="W107" s="11">
        <v>4.3683693516699407</v>
      </c>
      <c r="X107" s="16" t="s">
        <v>118</v>
      </c>
      <c r="Y107" t="b">
        <v>1</v>
      </c>
      <c r="AA107" t="b">
        <f t="shared" si="11"/>
        <v>1</v>
      </c>
    </row>
    <row r="108" spans="1:27" x14ac:dyDescent="0.2">
      <c r="A108">
        <v>9</v>
      </c>
      <c r="B108">
        <v>1034</v>
      </c>
      <c r="C108" t="str">
        <f t="shared" si="10"/>
        <v>ChalkiasMedrxivXBB.1.5</v>
      </c>
      <c r="D108" t="s">
        <v>185</v>
      </c>
      <c r="E108" s="4" t="s">
        <v>9</v>
      </c>
      <c r="F108" s="10">
        <v>4</v>
      </c>
      <c r="G108" s="4">
        <v>4</v>
      </c>
      <c r="H108" s="10" t="s">
        <v>44</v>
      </c>
      <c r="I108" s="10">
        <v>0</v>
      </c>
      <c r="J108" t="s">
        <v>21</v>
      </c>
      <c r="K108" s="4" t="s">
        <v>11</v>
      </c>
      <c r="L108" t="s">
        <v>25</v>
      </c>
      <c r="M108" t="s">
        <v>28</v>
      </c>
      <c r="N108" s="4" t="s">
        <v>187</v>
      </c>
      <c r="O108" s="4" t="s">
        <v>187</v>
      </c>
      <c r="P108" t="s">
        <v>218</v>
      </c>
      <c r="Q108" s="4">
        <v>10</v>
      </c>
      <c r="R108" s="4">
        <v>15</v>
      </c>
      <c r="S108" s="10">
        <v>97</v>
      </c>
      <c r="T108" s="4">
        <v>1065</v>
      </c>
      <c r="U108" s="4">
        <v>20</v>
      </c>
      <c r="W108" s="11">
        <v>10.979381443298969</v>
      </c>
      <c r="X108" s="16" t="s">
        <v>118</v>
      </c>
      <c r="Y108" t="b">
        <v>1</v>
      </c>
      <c r="AA108" t="b">
        <f t="shared" si="11"/>
        <v>1</v>
      </c>
    </row>
    <row r="109" spans="1:27" x14ac:dyDescent="0.2">
      <c r="A109">
        <v>9</v>
      </c>
      <c r="B109">
        <v>1035</v>
      </c>
      <c r="C109" t="str">
        <f t="shared" si="10"/>
        <v>ChalkiasMedrxivXBB.1.5</v>
      </c>
      <c r="D109" t="s">
        <v>185</v>
      </c>
      <c r="E109" s="4" t="s">
        <v>9</v>
      </c>
      <c r="F109" s="10">
        <v>4</v>
      </c>
      <c r="G109" s="4">
        <v>4</v>
      </c>
      <c r="H109" s="10" t="s">
        <v>44</v>
      </c>
      <c r="I109" s="10">
        <v>0</v>
      </c>
      <c r="J109" t="s">
        <v>21</v>
      </c>
      <c r="K109" s="4" t="s">
        <v>11</v>
      </c>
      <c r="L109" t="s">
        <v>25</v>
      </c>
      <c r="M109" t="s">
        <v>28</v>
      </c>
      <c r="N109" s="4" t="s">
        <v>188</v>
      </c>
      <c r="O109" s="4" t="s">
        <v>188</v>
      </c>
      <c r="P109" t="s">
        <v>218</v>
      </c>
      <c r="Q109" s="4">
        <v>10</v>
      </c>
      <c r="R109" s="4">
        <v>15</v>
      </c>
      <c r="S109" s="10">
        <v>65</v>
      </c>
      <c r="T109" s="4">
        <v>964</v>
      </c>
      <c r="U109" s="4">
        <v>20</v>
      </c>
      <c r="W109" s="11">
        <v>14.830769230769231</v>
      </c>
      <c r="X109" s="16" t="s">
        <v>118</v>
      </c>
      <c r="Y109" t="b">
        <v>1</v>
      </c>
      <c r="AA109" t="b">
        <f t="shared" si="11"/>
        <v>1</v>
      </c>
    </row>
    <row r="110" spans="1:27" x14ac:dyDescent="0.2">
      <c r="A110">
        <v>9</v>
      </c>
      <c r="B110">
        <v>1036</v>
      </c>
      <c r="C110" t="str">
        <f t="shared" si="10"/>
        <v>ChalkiasMedrxivXBB.1.5</v>
      </c>
      <c r="D110" t="s">
        <v>185</v>
      </c>
      <c r="E110" s="4" t="s">
        <v>9</v>
      </c>
      <c r="F110" s="10">
        <v>4</v>
      </c>
      <c r="G110" s="4">
        <v>4</v>
      </c>
      <c r="H110" s="10" t="s">
        <v>44</v>
      </c>
      <c r="I110" s="10">
        <v>0</v>
      </c>
      <c r="J110" t="s">
        <v>21</v>
      </c>
      <c r="K110" s="4" t="s">
        <v>11</v>
      </c>
      <c r="L110" t="s">
        <v>25</v>
      </c>
      <c r="M110" t="s">
        <v>28</v>
      </c>
      <c r="N110" s="4" t="s">
        <v>189</v>
      </c>
      <c r="O110" s="4" t="s">
        <v>189</v>
      </c>
      <c r="P110" t="s">
        <v>219</v>
      </c>
      <c r="Q110" s="4">
        <v>10</v>
      </c>
      <c r="R110" s="4">
        <v>15</v>
      </c>
      <c r="S110" s="10">
        <v>88</v>
      </c>
      <c r="T110" s="4">
        <v>1237</v>
      </c>
      <c r="U110" s="4">
        <v>20</v>
      </c>
      <c r="W110" s="11">
        <v>14.056818181818182</v>
      </c>
      <c r="X110" s="16" t="s">
        <v>118</v>
      </c>
      <c r="Y110" t="b">
        <v>1</v>
      </c>
      <c r="AA110" t="b">
        <f t="shared" si="11"/>
        <v>1</v>
      </c>
    </row>
    <row r="111" spans="1:27" x14ac:dyDescent="0.2">
      <c r="A111">
        <v>9</v>
      </c>
      <c r="B111">
        <v>1037</v>
      </c>
      <c r="C111" t="str">
        <f t="shared" si="10"/>
        <v>ChalkiasMedrxivXBB.1.5</v>
      </c>
      <c r="D111" t="s">
        <v>185</v>
      </c>
      <c r="E111" s="4" t="s">
        <v>9</v>
      </c>
      <c r="F111" s="10">
        <v>4</v>
      </c>
      <c r="G111" s="4">
        <v>4</v>
      </c>
      <c r="H111" s="10" t="s">
        <v>45</v>
      </c>
      <c r="I111" s="10">
        <v>1</v>
      </c>
      <c r="J111" t="s">
        <v>21</v>
      </c>
      <c r="K111" s="4" t="s">
        <v>11</v>
      </c>
      <c r="L111" t="s">
        <v>25</v>
      </c>
      <c r="M111" t="s">
        <v>28</v>
      </c>
      <c r="N111" s="10" t="s">
        <v>18</v>
      </c>
      <c r="O111" s="10" t="s">
        <v>14</v>
      </c>
      <c r="P111" t="s">
        <v>14</v>
      </c>
      <c r="Q111" s="4">
        <v>10</v>
      </c>
      <c r="R111" s="4">
        <v>15</v>
      </c>
      <c r="S111" s="10">
        <v>11224</v>
      </c>
      <c r="T111" s="4">
        <v>17412</v>
      </c>
      <c r="U111" s="4">
        <v>20</v>
      </c>
      <c r="W111" s="11">
        <v>1.5513186029935853</v>
      </c>
      <c r="X111" s="16" t="s">
        <v>118</v>
      </c>
      <c r="Y111" t="b">
        <v>1</v>
      </c>
      <c r="AA111" t="b">
        <f t="shared" si="11"/>
        <v>1</v>
      </c>
    </row>
    <row r="112" spans="1:27" x14ac:dyDescent="0.2">
      <c r="A112">
        <v>9</v>
      </c>
      <c r="B112">
        <v>1038</v>
      </c>
      <c r="C112" t="str">
        <f t="shared" si="10"/>
        <v>ChalkiasMedrxivXBB.1.5</v>
      </c>
      <c r="D112" t="s">
        <v>185</v>
      </c>
      <c r="E112" s="4" t="s">
        <v>9</v>
      </c>
      <c r="F112" s="10">
        <v>4</v>
      </c>
      <c r="G112" s="4">
        <v>4</v>
      </c>
      <c r="H112" s="10" t="s">
        <v>45</v>
      </c>
      <c r="I112" s="10">
        <v>1</v>
      </c>
      <c r="J112" t="s">
        <v>21</v>
      </c>
      <c r="K112" s="4" t="s">
        <v>11</v>
      </c>
      <c r="L112" t="s">
        <v>25</v>
      </c>
      <c r="M112" t="s">
        <v>28</v>
      </c>
      <c r="N112" s="10" t="s">
        <v>15</v>
      </c>
      <c r="O112" s="10" t="s">
        <v>10</v>
      </c>
      <c r="P112" t="s">
        <v>10</v>
      </c>
      <c r="Q112" s="4">
        <v>10</v>
      </c>
      <c r="R112" s="4">
        <v>15</v>
      </c>
      <c r="S112" s="10">
        <v>1731</v>
      </c>
      <c r="T112" s="4">
        <v>7560</v>
      </c>
      <c r="U112" s="4">
        <v>20</v>
      </c>
      <c r="W112" s="11">
        <v>4.3674176776429805</v>
      </c>
      <c r="X112" s="16" t="s">
        <v>118</v>
      </c>
      <c r="Y112" t="b">
        <v>1</v>
      </c>
      <c r="AA112" t="b">
        <f t="shared" si="11"/>
        <v>1</v>
      </c>
    </row>
    <row r="113" spans="1:27" x14ac:dyDescent="0.2">
      <c r="A113">
        <v>9</v>
      </c>
      <c r="B113">
        <v>1039</v>
      </c>
      <c r="C113" t="str">
        <f t="shared" si="10"/>
        <v>ChalkiasMedrxivXBB.1.5</v>
      </c>
      <c r="D113" t="s">
        <v>185</v>
      </c>
      <c r="E113" s="4" t="s">
        <v>9</v>
      </c>
      <c r="F113" s="10">
        <v>4</v>
      </c>
      <c r="G113" s="4">
        <v>4</v>
      </c>
      <c r="H113" s="10" t="s">
        <v>45</v>
      </c>
      <c r="I113" s="10">
        <v>1</v>
      </c>
      <c r="J113" t="s">
        <v>21</v>
      </c>
      <c r="K113" s="4" t="s">
        <v>11</v>
      </c>
      <c r="L113" t="s">
        <v>25</v>
      </c>
      <c r="M113" t="s">
        <v>28</v>
      </c>
      <c r="N113" s="4" t="s">
        <v>187</v>
      </c>
      <c r="O113" s="4" t="s">
        <v>187</v>
      </c>
      <c r="P113" t="s">
        <v>218</v>
      </c>
      <c r="Q113" s="4">
        <v>10</v>
      </c>
      <c r="R113" s="4">
        <v>15</v>
      </c>
      <c r="S113" s="10">
        <v>142</v>
      </c>
      <c r="T113" s="4">
        <v>1499</v>
      </c>
      <c r="U113" s="4">
        <v>20</v>
      </c>
      <c r="W113" s="11">
        <v>10.556338028169014</v>
      </c>
      <c r="X113" s="16" t="s">
        <v>118</v>
      </c>
      <c r="Y113" t="b">
        <v>1</v>
      </c>
      <c r="AA113" t="b">
        <f t="shared" si="11"/>
        <v>1</v>
      </c>
    </row>
    <row r="114" spans="1:27" x14ac:dyDescent="0.2">
      <c r="A114">
        <v>9</v>
      </c>
      <c r="B114">
        <v>1040</v>
      </c>
      <c r="C114" t="str">
        <f t="shared" si="10"/>
        <v>ChalkiasMedrxivXBB.1.5</v>
      </c>
      <c r="D114" t="s">
        <v>185</v>
      </c>
      <c r="E114" s="4" t="s">
        <v>9</v>
      </c>
      <c r="F114" s="10">
        <v>4</v>
      </c>
      <c r="G114" s="4">
        <v>4</v>
      </c>
      <c r="H114" s="10" t="s">
        <v>45</v>
      </c>
      <c r="I114" s="10">
        <v>1</v>
      </c>
      <c r="J114" t="s">
        <v>21</v>
      </c>
      <c r="K114" s="4" t="s">
        <v>11</v>
      </c>
      <c r="L114" t="s">
        <v>25</v>
      </c>
      <c r="M114" t="s">
        <v>28</v>
      </c>
      <c r="N114" s="4" t="s">
        <v>188</v>
      </c>
      <c r="O114" s="4" t="s">
        <v>188</v>
      </c>
      <c r="P114" t="s">
        <v>218</v>
      </c>
      <c r="Q114" s="4">
        <v>10</v>
      </c>
      <c r="R114" s="4">
        <v>15</v>
      </c>
      <c r="S114" s="10">
        <v>132</v>
      </c>
      <c r="T114" s="4">
        <v>1157</v>
      </c>
      <c r="U114" s="4">
        <v>20</v>
      </c>
      <c r="W114" s="11">
        <v>8.7651515151515156</v>
      </c>
      <c r="X114" s="16" t="s">
        <v>118</v>
      </c>
      <c r="Y114" t="b">
        <v>1</v>
      </c>
      <c r="AA114" t="b">
        <f t="shared" si="11"/>
        <v>1</v>
      </c>
    </row>
    <row r="115" spans="1:27" x14ac:dyDescent="0.2">
      <c r="A115">
        <v>9</v>
      </c>
      <c r="B115">
        <v>1041</v>
      </c>
      <c r="C115" t="str">
        <f t="shared" si="10"/>
        <v>ChalkiasMedrxivXBB.1.5</v>
      </c>
      <c r="D115" t="s">
        <v>185</v>
      </c>
      <c r="E115" s="4" t="s">
        <v>9</v>
      </c>
      <c r="F115" s="10">
        <v>4</v>
      </c>
      <c r="G115" s="4">
        <v>4</v>
      </c>
      <c r="H115" s="10" t="s">
        <v>45</v>
      </c>
      <c r="I115" s="10">
        <v>1</v>
      </c>
      <c r="J115" t="s">
        <v>21</v>
      </c>
      <c r="K115" s="4" t="s">
        <v>11</v>
      </c>
      <c r="L115" t="s">
        <v>25</v>
      </c>
      <c r="M115" t="s">
        <v>28</v>
      </c>
      <c r="N115" s="4" t="s">
        <v>189</v>
      </c>
      <c r="O115" s="4" t="s">
        <v>189</v>
      </c>
      <c r="P115" t="s">
        <v>219</v>
      </c>
      <c r="Q115" s="4">
        <v>10</v>
      </c>
      <c r="R115" s="4">
        <v>15</v>
      </c>
      <c r="S115" s="10">
        <v>296</v>
      </c>
      <c r="T115" s="4">
        <v>1600</v>
      </c>
      <c r="U115" s="4">
        <v>20</v>
      </c>
      <c r="W115" s="11">
        <v>5.4054054054054053</v>
      </c>
      <c r="X115" s="16" t="s">
        <v>118</v>
      </c>
      <c r="Y115" t="b">
        <v>1</v>
      </c>
      <c r="AA115" t="b">
        <f t="shared" si="11"/>
        <v>1</v>
      </c>
    </row>
    <row r="116" spans="1:27" x14ac:dyDescent="0.2">
      <c r="A116">
        <v>9</v>
      </c>
      <c r="B116">
        <v>1042</v>
      </c>
      <c r="C116" t="str">
        <f t="shared" si="10"/>
        <v>ChalkiasMedrxivXBB.1.5</v>
      </c>
      <c r="D116" t="s">
        <v>185</v>
      </c>
      <c r="E116" s="10" t="s">
        <v>95</v>
      </c>
      <c r="F116" s="10">
        <v>4</v>
      </c>
      <c r="G116" s="10">
        <v>4</v>
      </c>
      <c r="H116" s="10" t="s">
        <v>44</v>
      </c>
      <c r="I116" s="10">
        <v>0</v>
      </c>
      <c r="J116" t="s">
        <v>21</v>
      </c>
      <c r="K116" s="10" t="s">
        <v>11</v>
      </c>
      <c r="L116" t="s">
        <v>25</v>
      </c>
      <c r="M116" t="s">
        <v>28</v>
      </c>
      <c r="N116" s="10" t="s">
        <v>186</v>
      </c>
      <c r="O116" s="10" t="s">
        <v>70</v>
      </c>
      <c r="P116" t="s">
        <v>218</v>
      </c>
      <c r="Q116" s="10">
        <v>16</v>
      </c>
      <c r="R116" s="10">
        <v>15</v>
      </c>
      <c r="S116" s="10">
        <v>248</v>
      </c>
      <c r="T116" s="10">
        <v>1438</v>
      </c>
      <c r="U116" s="10">
        <v>10</v>
      </c>
      <c r="V116" s="15"/>
      <c r="W116" s="11">
        <v>5.7983870967741939</v>
      </c>
      <c r="X116" t="s">
        <v>123</v>
      </c>
      <c r="Y116" t="b">
        <v>1</v>
      </c>
      <c r="AA116" t="b">
        <f t="shared" si="11"/>
        <v>1</v>
      </c>
    </row>
    <row r="117" spans="1:27" x14ac:dyDescent="0.2">
      <c r="A117">
        <v>9</v>
      </c>
      <c r="B117">
        <v>1043</v>
      </c>
      <c r="C117" t="str">
        <f t="shared" si="10"/>
        <v>ChalkiasMedrxivXBB.1.5</v>
      </c>
      <c r="D117" t="s">
        <v>185</v>
      </c>
      <c r="E117" s="10" t="s">
        <v>95</v>
      </c>
      <c r="F117" s="10">
        <v>4</v>
      </c>
      <c r="G117" s="10">
        <v>4</v>
      </c>
      <c r="H117" s="10" t="s">
        <v>44</v>
      </c>
      <c r="I117" s="10">
        <v>0</v>
      </c>
      <c r="J117" t="s">
        <v>22</v>
      </c>
      <c r="K117" s="10" t="s">
        <v>12</v>
      </c>
      <c r="L117" t="s">
        <v>25</v>
      </c>
      <c r="M117" t="s">
        <v>29</v>
      </c>
      <c r="N117" s="10" t="s">
        <v>186</v>
      </c>
      <c r="O117" s="10" t="s">
        <v>70</v>
      </c>
      <c r="P117" t="s">
        <v>218</v>
      </c>
      <c r="Q117" s="10">
        <v>11</v>
      </c>
      <c r="R117" s="10">
        <v>15</v>
      </c>
      <c r="S117" s="10">
        <v>142</v>
      </c>
      <c r="T117" s="10">
        <v>1376</v>
      </c>
      <c r="U117" s="10">
        <v>10</v>
      </c>
      <c r="V117" s="15"/>
      <c r="W117" s="11">
        <v>9.6901408450704221</v>
      </c>
      <c r="X117" t="s">
        <v>123</v>
      </c>
      <c r="Y117" t="b">
        <v>1</v>
      </c>
      <c r="AA117" t="b">
        <f t="shared" si="11"/>
        <v>1</v>
      </c>
    </row>
    <row r="118" spans="1:27" x14ac:dyDescent="0.2">
      <c r="A118">
        <v>9</v>
      </c>
      <c r="B118">
        <v>88</v>
      </c>
      <c r="C118" t="str">
        <f t="shared" si="10"/>
        <v>BrancheCID</v>
      </c>
      <c r="D118" t="s">
        <v>74</v>
      </c>
      <c r="E118" s="13" t="s">
        <v>75</v>
      </c>
      <c r="F118" s="10">
        <v>3</v>
      </c>
      <c r="G118" s="10">
        <v>3</v>
      </c>
      <c r="H118" s="10" t="s">
        <v>46</v>
      </c>
      <c r="I118" s="10">
        <v>0.79</v>
      </c>
      <c r="J118" t="s">
        <v>76</v>
      </c>
      <c r="K118" s="10" t="s">
        <v>77</v>
      </c>
      <c r="L118" t="s">
        <v>55</v>
      </c>
      <c r="M118" t="s">
        <v>27</v>
      </c>
      <c r="N118" s="10" t="s">
        <v>56</v>
      </c>
      <c r="O118" s="10" t="s">
        <v>14</v>
      </c>
      <c r="P118" t="s">
        <v>14</v>
      </c>
      <c r="Q118" s="10">
        <v>99</v>
      </c>
      <c r="R118" s="10">
        <v>15</v>
      </c>
      <c r="S118" s="10">
        <v>7350</v>
      </c>
      <c r="T118" s="10">
        <v>27000</v>
      </c>
      <c r="U118" s="10">
        <v>40</v>
      </c>
      <c r="W118">
        <v>3.67</v>
      </c>
      <c r="X118" t="s">
        <v>78</v>
      </c>
      <c r="Y118" t="b">
        <v>1</v>
      </c>
      <c r="AA118" t="b">
        <f t="shared" si="11"/>
        <v>1</v>
      </c>
    </row>
    <row r="119" spans="1:27" x14ac:dyDescent="0.2">
      <c r="A119">
        <v>9</v>
      </c>
      <c r="B119">
        <v>89</v>
      </c>
      <c r="C119" t="str">
        <f t="shared" si="10"/>
        <v>BrancheCID</v>
      </c>
      <c r="D119" t="s">
        <v>74</v>
      </c>
      <c r="E119" s="13" t="s">
        <v>75</v>
      </c>
      <c r="F119" s="10">
        <v>3</v>
      </c>
      <c r="G119" s="10">
        <v>3</v>
      </c>
      <c r="H119" s="10" t="s">
        <v>46</v>
      </c>
      <c r="I119" s="10">
        <v>0.79</v>
      </c>
      <c r="J119" t="s">
        <v>76</v>
      </c>
      <c r="K119" s="10" t="s">
        <v>77</v>
      </c>
      <c r="L119" t="s">
        <v>55</v>
      </c>
      <c r="M119" t="s">
        <v>27</v>
      </c>
      <c r="N119" s="10" t="s">
        <v>55</v>
      </c>
      <c r="O119" s="10" t="s">
        <v>55</v>
      </c>
      <c r="P119" t="s">
        <v>55</v>
      </c>
      <c r="Q119" s="10">
        <v>99</v>
      </c>
      <c r="R119" s="10">
        <v>15</v>
      </c>
      <c r="S119" s="10">
        <v>1080</v>
      </c>
      <c r="T119" s="10">
        <v>6506</v>
      </c>
      <c r="U119" s="10">
        <v>40</v>
      </c>
      <c r="W119">
        <v>6.02</v>
      </c>
      <c r="X119" t="s">
        <v>78</v>
      </c>
      <c r="Y119" t="b">
        <v>1</v>
      </c>
      <c r="AA119" t="b">
        <f t="shared" si="11"/>
        <v>1</v>
      </c>
    </row>
    <row r="120" spans="1:27" x14ac:dyDescent="0.2">
      <c r="A120">
        <v>9</v>
      </c>
      <c r="B120">
        <v>90</v>
      </c>
      <c r="C120" t="str">
        <f t="shared" si="10"/>
        <v>BrancheCID</v>
      </c>
      <c r="D120" t="s">
        <v>74</v>
      </c>
      <c r="E120" s="13" t="s">
        <v>75</v>
      </c>
      <c r="F120" s="10">
        <v>3</v>
      </c>
      <c r="G120" s="10">
        <v>3</v>
      </c>
      <c r="H120" s="10" t="s">
        <v>46</v>
      </c>
      <c r="I120" s="10">
        <v>0.79</v>
      </c>
      <c r="J120" t="s">
        <v>76</v>
      </c>
      <c r="K120" s="10" t="s">
        <v>77</v>
      </c>
      <c r="L120" t="s">
        <v>55</v>
      </c>
      <c r="M120" t="s">
        <v>27</v>
      </c>
      <c r="N120" s="10" t="s">
        <v>79</v>
      </c>
      <c r="O120" s="10" t="s">
        <v>10</v>
      </c>
      <c r="P120" t="s">
        <v>10</v>
      </c>
      <c r="Q120" s="10">
        <v>99</v>
      </c>
      <c r="R120" s="10">
        <v>15</v>
      </c>
      <c r="S120" s="10">
        <v>754</v>
      </c>
      <c r="T120" s="10">
        <v>3546</v>
      </c>
      <c r="U120" s="10">
        <v>40</v>
      </c>
      <c r="W120">
        <v>4.7</v>
      </c>
      <c r="X120" t="s">
        <v>78</v>
      </c>
      <c r="Y120" t="b">
        <v>1</v>
      </c>
      <c r="AA120" t="b">
        <f t="shared" si="11"/>
        <v>1</v>
      </c>
    </row>
    <row r="121" spans="1:27" x14ac:dyDescent="0.2">
      <c r="A121">
        <v>9</v>
      </c>
      <c r="B121">
        <v>91</v>
      </c>
      <c r="C121" t="str">
        <f t="shared" si="10"/>
        <v>BrancheCID</v>
      </c>
      <c r="D121" t="s">
        <v>74</v>
      </c>
      <c r="E121" s="13" t="s">
        <v>75</v>
      </c>
      <c r="F121" s="10">
        <v>3</v>
      </c>
      <c r="G121" s="10">
        <v>3</v>
      </c>
      <c r="H121" s="10" t="s">
        <v>46</v>
      </c>
      <c r="I121" s="10">
        <v>0.79</v>
      </c>
      <c r="J121" t="s">
        <v>76</v>
      </c>
      <c r="K121" s="10" t="s">
        <v>77</v>
      </c>
      <c r="L121" t="s">
        <v>55</v>
      </c>
      <c r="M121" t="s">
        <v>27</v>
      </c>
      <c r="N121" s="10" t="s">
        <v>80</v>
      </c>
      <c r="O121" s="10" t="s">
        <v>81</v>
      </c>
      <c r="P121" t="s">
        <v>82</v>
      </c>
      <c r="Q121" s="10">
        <v>99</v>
      </c>
      <c r="R121" s="10">
        <v>15</v>
      </c>
      <c r="S121" s="10">
        <v>2767</v>
      </c>
      <c r="T121" s="10">
        <v>15183</v>
      </c>
      <c r="U121" s="10">
        <v>40</v>
      </c>
      <c r="W121">
        <v>5.49</v>
      </c>
      <c r="X121" t="s">
        <v>78</v>
      </c>
      <c r="Y121" t="b">
        <v>1</v>
      </c>
      <c r="AA121" t="b">
        <f t="shared" si="11"/>
        <v>1</v>
      </c>
    </row>
    <row r="122" spans="1:27" x14ac:dyDescent="0.2">
      <c r="A122">
        <v>9</v>
      </c>
      <c r="B122">
        <v>92</v>
      </c>
      <c r="C122" t="str">
        <f t="shared" si="10"/>
        <v>BrancheCID</v>
      </c>
      <c r="D122" t="s">
        <v>74</v>
      </c>
      <c r="E122" s="13" t="s">
        <v>75</v>
      </c>
      <c r="F122" s="10">
        <v>3</v>
      </c>
      <c r="G122" s="10">
        <v>3</v>
      </c>
      <c r="H122" s="10" t="s">
        <v>46</v>
      </c>
      <c r="I122" s="10">
        <v>0.79</v>
      </c>
      <c r="J122" t="s">
        <v>76</v>
      </c>
      <c r="K122" s="10" t="s">
        <v>77</v>
      </c>
      <c r="L122" t="s">
        <v>55</v>
      </c>
      <c r="M122" t="s">
        <v>27</v>
      </c>
      <c r="N122" s="10" t="s">
        <v>83</v>
      </c>
      <c r="O122" s="10" t="s">
        <v>84</v>
      </c>
      <c r="P122" t="s">
        <v>82</v>
      </c>
      <c r="Q122" s="10">
        <v>99</v>
      </c>
      <c r="R122" s="10">
        <v>15</v>
      </c>
      <c r="S122" s="10">
        <v>3277</v>
      </c>
      <c r="T122" s="10">
        <v>14362</v>
      </c>
      <c r="U122" s="10">
        <v>40</v>
      </c>
      <c r="W122">
        <v>4.38</v>
      </c>
      <c r="X122" t="s">
        <v>78</v>
      </c>
      <c r="Y122" t="b">
        <v>1</v>
      </c>
      <c r="AA122" t="b">
        <f t="shared" si="11"/>
        <v>1</v>
      </c>
    </row>
    <row r="123" spans="1:27" x14ac:dyDescent="0.2">
      <c r="A123">
        <v>9</v>
      </c>
      <c r="B123">
        <v>1005</v>
      </c>
      <c r="C123" t="str">
        <f t="shared" si="10"/>
        <v>BrancheCID</v>
      </c>
      <c r="D123" t="s">
        <v>74</v>
      </c>
      <c r="E123" s="13" t="s">
        <v>75</v>
      </c>
      <c r="F123" s="10">
        <v>3</v>
      </c>
      <c r="G123" s="10">
        <v>3</v>
      </c>
      <c r="H123" s="10" t="s">
        <v>44</v>
      </c>
      <c r="I123" s="10">
        <v>0</v>
      </c>
      <c r="J123" t="s">
        <v>76</v>
      </c>
      <c r="K123" s="10" t="s">
        <v>77</v>
      </c>
      <c r="L123" t="s">
        <v>55</v>
      </c>
      <c r="M123" t="s">
        <v>27</v>
      </c>
      <c r="N123" s="10" t="s">
        <v>56</v>
      </c>
      <c r="O123" s="10" t="s">
        <v>14</v>
      </c>
      <c r="P123" t="s">
        <v>14</v>
      </c>
      <c r="Q123" s="10">
        <v>21</v>
      </c>
      <c r="R123" s="10">
        <v>15</v>
      </c>
      <c r="S123" s="18">
        <v>2806</v>
      </c>
      <c r="T123" s="18">
        <v>17623</v>
      </c>
      <c r="U123" s="10">
        <v>40</v>
      </c>
      <c r="W123">
        <v>6.28</v>
      </c>
      <c r="X123" t="s">
        <v>190</v>
      </c>
      <c r="Y123" t="b">
        <v>0</v>
      </c>
      <c r="Z123" t="s">
        <v>226</v>
      </c>
      <c r="AA123" t="b">
        <f t="shared" si="11"/>
        <v>1</v>
      </c>
    </row>
    <row r="124" spans="1:27" x14ac:dyDescent="0.2">
      <c r="A124">
        <v>9</v>
      </c>
      <c r="B124">
        <v>1006</v>
      </c>
      <c r="C124" t="str">
        <f t="shared" si="10"/>
        <v>BrancheCID</v>
      </c>
      <c r="D124" t="s">
        <v>74</v>
      </c>
      <c r="E124" s="13" t="s">
        <v>75</v>
      </c>
      <c r="F124" s="10">
        <v>3</v>
      </c>
      <c r="G124" s="10">
        <v>3</v>
      </c>
      <c r="H124" s="10" t="s">
        <v>44</v>
      </c>
      <c r="J124" t="s">
        <v>76</v>
      </c>
      <c r="K124" s="10" t="s">
        <v>77</v>
      </c>
      <c r="L124" t="s">
        <v>55</v>
      </c>
      <c r="M124" t="s">
        <v>27</v>
      </c>
      <c r="N124" s="10" t="s">
        <v>55</v>
      </c>
      <c r="O124" s="10" t="s">
        <v>55</v>
      </c>
      <c r="P124" t="s">
        <v>55</v>
      </c>
      <c r="Q124" s="10">
        <v>21</v>
      </c>
      <c r="R124" s="10">
        <v>15</v>
      </c>
      <c r="S124" s="18">
        <v>304</v>
      </c>
      <c r="T124" s="18">
        <v>2846</v>
      </c>
      <c r="U124" s="10">
        <v>40</v>
      </c>
      <c r="W124">
        <v>9.36</v>
      </c>
      <c r="X124" t="s">
        <v>190</v>
      </c>
      <c r="Y124" t="b">
        <v>0</v>
      </c>
      <c r="Z124" t="s">
        <v>226</v>
      </c>
      <c r="AA124" t="b">
        <f t="shared" si="11"/>
        <v>1</v>
      </c>
    </row>
    <row r="125" spans="1:27" x14ac:dyDescent="0.2">
      <c r="A125">
        <v>9</v>
      </c>
      <c r="B125">
        <v>1007</v>
      </c>
      <c r="C125" t="str">
        <f t="shared" si="10"/>
        <v>BrancheCID</v>
      </c>
      <c r="D125" t="s">
        <v>74</v>
      </c>
      <c r="E125" s="13" t="s">
        <v>75</v>
      </c>
      <c r="F125" s="10">
        <v>3</v>
      </c>
      <c r="G125" s="10">
        <v>3</v>
      </c>
      <c r="H125" s="10" t="s">
        <v>44</v>
      </c>
      <c r="J125" t="s">
        <v>76</v>
      </c>
      <c r="K125" s="10" t="s">
        <v>77</v>
      </c>
      <c r="L125" t="s">
        <v>55</v>
      </c>
      <c r="M125" t="s">
        <v>27</v>
      </c>
      <c r="N125" s="10" t="s">
        <v>79</v>
      </c>
      <c r="O125" s="10" t="s">
        <v>10</v>
      </c>
      <c r="P125" t="s">
        <v>10</v>
      </c>
      <c r="Q125" s="10">
        <v>21</v>
      </c>
      <c r="R125" s="10">
        <v>15</v>
      </c>
      <c r="S125" s="18">
        <v>126</v>
      </c>
      <c r="T125" s="18">
        <v>1247</v>
      </c>
      <c r="U125" s="10">
        <v>40</v>
      </c>
      <c r="W125">
        <v>9.9</v>
      </c>
      <c r="X125" t="s">
        <v>190</v>
      </c>
      <c r="Y125" t="b">
        <v>0</v>
      </c>
      <c r="Z125" t="s">
        <v>226</v>
      </c>
      <c r="AA125" t="b">
        <f t="shared" si="11"/>
        <v>1</v>
      </c>
    </row>
    <row r="126" spans="1:27" x14ac:dyDescent="0.2">
      <c r="A126">
        <v>9</v>
      </c>
      <c r="B126">
        <v>1008</v>
      </c>
      <c r="C126" t="str">
        <f t="shared" si="10"/>
        <v>BrancheCID</v>
      </c>
      <c r="D126" t="s">
        <v>74</v>
      </c>
      <c r="E126" s="13" t="s">
        <v>75</v>
      </c>
      <c r="F126" s="10">
        <v>3</v>
      </c>
      <c r="G126" s="10">
        <v>3</v>
      </c>
      <c r="H126" s="10" t="s">
        <v>44</v>
      </c>
      <c r="J126" t="s">
        <v>76</v>
      </c>
      <c r="K126" s="10" t="s">
        <v>77</v>
      </c>
      <c r="L126" t="s">
        <v>55</v>
      </c>
      <c r="M126" t="s">
        <v>27</v>
      </c>
      <c r="N126" s="10" t="s">
        <v>80</v>
      </c>
      <c r="O126" s="10" t="s">
        <v>81</v>
      </c>
      <c r="P126" t="s">
        <v>82</v>
      </c>
      <c r="Q126" s="10">
        <v>21</v>
      </c>
      <c r="R126" s="10">
        <v>15</v>
      </c>
      <c r="S126" s="18">
        <v>760</v>
      </c>
      <c r="T126" s="18">
        <v>7365</v>
      </c>
      <c r="U126" s="10">
        <v>40</v>
      </c>
      <c r="W126">
        <v>9.69</v>
      </c>
      <c r="X126" t="s">
        <v>190</v>
      </c>
      <c r="Y126" t="b">
        <v>0</v>
      </c>
      <c r="Z126" t="s">
        <v>226</v>
      </c>
      <c r="AA126" t="b">
        <f t="shared" si="11"/>
        <v>1</v>
      </c>
    </row>
    <row r="127" spans="1:27" x14ac:dyDescent="0.2">
      <c r="A127">
        <v>9</v>
      </c>
      <c r="B127">
        <v>1009</v>
      </c>
      <c r="C127" t="str">
        <f t="shared" si="10"/>
        <v>BrancheCID</v>
      </c>
      <c r="D127" t="s">
        <v>74</v>
      </c>
      <c r="E127" s="13" t="s">
        <v>75</v>
      </c>
      <c r="F127" s="10">
        <v>3</v>
      </c>
      <c r="G127" s="10">
        <v>3</v>
      </c>
      <c r="H127" s="10" t="s">
        <v>44</v>
      </c>
      <c r="J127" t="s">
        <v>76</v>
      </c>
      <c r="K127" s="10" t="s">
        <v>77</v>
      </c>
      <c r="L127" t="s">
        <v>55</v>
      </c>
      <c r="M127" t="s">
        <v>27</v>
      </c>
      <c r="N127" s="10" t="s">
        <v>83</v>
      </c>
      <c r="O127" s="10" t="s">
        <v>84</v>
      </c>
      <c r="P127" t="s">
        <v>82</v>
      </c>
      <c r="Q127" s="10">
        <v>21</v>
      </c>
      <c r="R127" s="10">
        <v>15</v>
      </c>
      <c r="S127" s="18">
        <v>1101</v>
      </c>
      <c r="T127" s="18">
        <v>8528</v>
      </c>
      <c r="U127" s="10">
        <v>40</v>
      </c>
      <c r="W127">
        <v>7.75</v>
      </c>
      <c r="X127" t="s">
        <v>190</v>
      </c>
      <c r="Y127" t="b">
        <v>0</v>
      </c>
      <c r="Z127" t="s">
        <v>226</v>
      </c>
      <c r="AA127" t="b">
        <f t="shared" si="11"/>
        <v>1</v>
      </c>
    </row>
    <row r="128" spans="1:27" x14ac:dyDescent="0.2">
      <c r="A128">
        <v>9</v>
      </c>
      <c r="B128">
        <v>93</v>
      </c>
      <c r="C128" t="str">
        <f t="shared" si="10"/>
        <v>BrancheCID</v>
      </c>
      <c r="D128" t="s">
        <v>74</v>
      </c>
      <c r="E128" s="13" t="s">
        <v>75</v>
      </c>
      <c r="F128" s="10">
        <v>3</v>
      </c>
      <c r="G128" s="10">
        <v>3</v>
      </c>
      <c r="H128" s="10" t="s">
        <v>46</v>
      </c>
      <c r="I128" s="14">
        <v>0.75</v>
      </c>
      <c r="J128" t="s">
        <v>85</v>
      </c>
      <c r="K128" s="10" t="s">
        <v>86</v>
      </c>
      <c r="L128" t="s">
        <v>10</v>
      </c>
      <c r="M128" t="s">
        <v>27</v>
      </c>
      <c r="N128" s="10" t="s">
        <v>56</v>
      </c>
      <c r="O128" s="10" t="s">
        <v>14</v>
      </c>
      <c r="P128" t="s">
        <v>14</v>
      </c>
      <c r="Q128" s="10">
        <v>99</v>
      </c>
      <c r="R128" s="10">
        <v>15</v>
      </c>
      <c r="S128" s="10">
        <v>7735</v>
      </c>
      <c r="T128" s="10">
        <v>34109</v>
      </c>
      <c r="U128" s="10">
        <v>40</v>
      </c>
      <c r="W128">
        <v>4.41</v>
      </c>
      <c r="X128" t="s">
        <v>87</v>
      </c>
      <c r="Y128" t="b">
        <v>1</v>
      </c>
      <c r="AA128" t="b">
        <f t="shared" si="11"/>
        <v>1</v>
      </c>
    </row>
    <row r="129" spans="1:27" x14ac:dyDescent="0.2">
      <c r="A129">
        <v>9</v>
      </c>
      <c r="B129">
        <v>94</v>
      </c>
      <c r="C129" t="str">
        <f t="shared" si="10"/>
        <v>BrancheCID</v>
      </c>
      <c r="D129" t="s">
        <v>74</v>
      </c>
      <c r="E129" s="13" t="s">
        <v>75</v>
      </c>
      <c r="F129" s="10">
        <v>3</v>
      </c>
      <c r="G129" s="10">
        <v>3</v>
      </c>
      <c r="H129" s="10" t="s">
        <v>46</v>
      </c>
      <c r="I129" s="14">
        <v>0.75</v>
      </c>
      <c r="J129" t="s">
        <v>85</v>
      </c>
      <c r="K129" s="10" t="s">
        <v>86</v>
      </c>
      <c r="L129" t="s">
        <v>10</v>
      </c>
      <c r="M129" t="s">
        <v>27</v>
      </c>
      <c r="N129" s="10" t="s">
        <v>55</v>
      </c>
      <c r="O129" s="10" t="s">
        <v>55</v>
      </c>
      <c r="P129" t="s">
        <v>55</v>
      </c>
      <c r="Q129" s="10">
        <v>99</v>
      </c>
      <c r="R129" s="10">
        <v>15</v>
      </c>
      <c r="S129" s="10">
        <v>994</v>
      </c>
      <c r="T129" s="10">
        <v>6603</v>
      </c>
      <c r="U129" s="10">
        <v>40</v>
      </c>
      <c r="W129">
        <v>6.64</v>
      </c>
      <c r="X129" t="s">
        <v>87</v>
      </c>
      <c r="Y129" t="b">
        <v>1</v>
      </c>
      <c r="AA129" t="b">
        <f t="shared" si="11"/>
        <v>1</v>
      </c>
    </row>
    <row r="130" spans="1:27" x14ac:dyDescent="0.2">
      <c r="A130">
        <v>9</v>
      </c>
      <c r="B130">
        <v>95</v>
      </c>
      <c r="C130" t="str">
        <f t="shared" si="10"/>
        <v>BrancheCID</v>
      </c>
      <c r="D130" t="s">
        <v>74</v>
      </c>
      <c r="E130" s="13" t="s">
        <v>75</v>
      </c>
      <c r="F130" s="10">
        <v>3</v>
      </c>
      <c r="G130" s="10">
        <v>3</v>
      </c>
      <c r="H130" s="10" t="s">
        <v>46</v>
      </c>
      <c r="I130" s="14">
        <v>0.75</v>
      </c>
      <c r="J130" t="s">
        <v>85</v>
      </c>
      <c r="K130" s="10" t="s">
        <v>86</v>
      </c>
      <c r="L130" t="s">
        <v>10</v>
      </c>
      <c r="M130" t="s">
        <v>27</v>
      </c>
      <c r="N130" s="10" t="s">
        <v>79</v>
      </c>
      <c r="O130" s="10" t="s">
        <v>10</v>
      </c>
      <c r="P130" t="s">
        <v>10</v>
      </c>
      <c r="Q130" s="10">
        <v>99</v>
      </c>
      <c r="R130" s="10">
        <v>15</v>
      </c>
      <c r="S130" s="10">
        <v>722</v>
      </c>
      <c r="T130" s="10">
        <v>5939</v>
      </c>
      <c r="U130" s="10">
        <v>40</v>
      </c>
      <c r="W130">
        <v>8.23</v>
      </c>
      <c r="X130" t="s">
        <v>87</v>
      </c>
      <c r="Y130" t="b">
        <v>1</v>
      </c>
      <c r="AA130" t="b">
        <f t="shared" si="11"/>
        <v>1</v>
      </c>
    </row>
    <row r="131" spans="1:27" x14ac:dyDescent="0.2">
      <c r="A131">
        <v>9</v>
      </c>
      <c r="B131">
        <v>96</v>
      </c>
      <c r="C131" t="str">
        <f t="shared" ref="C131:C194" si="12">D131</f>
        <v>BrancheCID</v>
      </c>
      <c r="D131" t="s">
        <v>74</v>
      </c>
      <c r="E131" s="13" t="s">
        <v>75</v>
      </c>
      <c r="F131" s="10">
        <v>3</v>
      </c>
      <c r="G131" s="10">
        <v>3</v>
      </c>
      <c r="H131" s="10" t="s">
        <v>46</v>
      </c>
      <c r="I131" s="14">
        <v>0.75</v>
      </c>
      <c r="J131" t="s">
        <v>85</v>
      </c>
      <c r="K131" s="10" t="s">
        <v>86</v>
      </c>
      <c r="L131" t="s">
        <v>10</v>
      </c>
      <c r="M131" t="s">
        <v>27</v>
      </c>
      <c r="N131" s="10" t="s">
        <v>80</v>
      </c>
      <c r="O131" s="10" t="s">
        <v>81</v>
      </c>
      <c r="P131" t="s">
        <v>82</v>
      </c>
      <c r="Q131" s="10">
        <v>99</v>
      </c>
      <c r="R131" s="10">
        <v>15</v>
      </c>
      <c r="S131" s="10">
        <v>2853</v>
      </c>
      <c r="T131" s="10">
        <v>19265</v>
      </c>
      <c r="U131" s="10">
        <v>40</v>
      </c>
      <c r="W131">
        <v>6.75</v>
      </c>
      <c r="X131" t="s">
        <v>87</v>
      </c>
      <c r="Y131" t="b">
        <v>1</v>
      </c>
      <c r="AA131" t="b">
        <f t="shared" ref="AA131:AA194" si="13">F131=G131</f>
        <v>1</v>
      </c>
    </row>
    <row r="132" spans="1:27" x14ac:dyDescent="0.2">
      <c r="A132">
        <v>9</v>
      </c>
      <c r="B132">
        <v>97</v>
      </c>
      <c r="C132" t="str">
        <f t="shared" si="12"/>
        <v>BrancheCID</v>
      </c>
      <c r="D132" t="s">
        <v>74</v>
      </c>
      <c r="E132" s="13" t="s">
        <v>75</v>
      </c>
      <c r="F132" s="10">
        <v>3</v>
      </c>
      <c r="G132" s="10">
        <v>3</v>
      </c>
      <c r="H132" s="10" t="s">
        <v>46</v>
      </c>
      <c r="I132" s="14">
        <v>0.75</v>
      </c>
      <c r="J132" t="s">
        <v>85</v>
      </c>
      <c r="K132" s="10" t="s">
        <v>86</v>
      </c>
      <c r="L132" t="s">
        <v>10</v>
      </c>
      <c r="M132" t="s">
        <v>27</v>
      </c>
      <c r="N132" s="10" t="s">
        <v>83</v>
      </c>
      <c r="O132" s="10" t="s">
        <v>84</v>
      </c>
      <c r="P132" t="s">
        <v>82</v>
      </c>
      <c r="Q132" s="10">
        <v>99</v>
      </c>
      <c r="R132" s="10">
        <v>15</v>
      </c>
      <c r="S132" s="10">
        <v>3605</v>
      </c>
      <c r="T132" s="10">
        <v>18332</v>
      </c>
      <c r="U132" s="10">
        <v>40</v>
      </c>
      <c r="W132">
        <v>5.09</v>
      </c>
      <c r="X132" t="s">
        <v>87</v>
      </c>
      <c r="Y132" t="b">
        <v>1</v>
      </c>
      <c r="AA132" t="b">
        <f t="shared" si="13"/>
        <v>1</v>
      </c>
    </row>
    <row r="133" spans="1:27" x14ac:dyDescent="0.2">
      <c r="A133">
        <v>9</v>
      </c>
      <c r="B133">
        <v>1010</v>
      </c>
      <c r="C133" t="str">
        <f t="shared" si="12"/>
        <v>BrancheCID</v>
      </c>
      <c r="D133" t="s">
        <v>74</v>
      </c>
      <c r="E133" s="13" t="s">
        <v>75</v>
      </c>
      <c r="F133" s="10">
        <v>3</v>
      </c>
      <c r="G133" s="10">
        <v>3</v>
      </c>
      <c r="H133" s="10" t="s">
        <v>44</v>
      </c>
      <c r="J133" t="s">
        <v>85</v>
      </c>
      <c r="K133" s="10" t="s">
        <v>86</v>
      </c>
      <c r="L133" t="s">
        <v>10</v>
      </c>
      <c r="M133" t="s">
        <v>27</v>
      </c>
      <c r="N133" s="10" t="s">
        <v>56</v>
      </c>
      <c r="O133" s="10" t="s">
        <v>14</v>
      </c>
      <c r="P133" t="s">
        <v>14</v>
      </c>
      <c r="Q133" s="10">
        <v>25</v>
      </c>
      <c r="R133" s="10">
        <v>15</v>
      </c>
      <c r="S133" s="18">
        <v>2452</v>
      </c>
      <c r="T133" s="18">
        <v>26246</v>
      </c>
      <c r="U133" s="10">
        <v>40</v>
      </c>
      <c r="W133">
        <v>10.7</v>
      </c>
      <c r="X133" t="s">
        <v>191</v>
      </c>
      <c r="Y133" t="b">
        <v>0</v>
      </c>
      <c r="Z133" t="s">
        <v>226</v>
      </c>
      <c r="AA133" t="b">
        <f t="shared" si="13"/>
        <v>1</v>
      </c>
    </row>
    <row r="134" spans="1:27" x14ac:dyDescent="0.2">
      <c r="A134">
        <v>9</v>
      </c>
      <c r="B134">
        <v>1011</v>
      </c>
      <c r="C134" t="str">
        <f t="shared" si="12"/>
        <v>BrancheCID</v>
      </c>
      <c r="D134" t="s">
        <v>74</v>
      </c>
      <c r="E134" s="13" t="s">
        <v>75</v>
      </c>
      <c r="F134" s="10">
        <v>3</v>
      </c>
      <c r="G134" s="10">
        <v>3</v>
      </c>
      <c r="H134" s="10" t="s">
        <v>44</v>
      </c>
      <c r="J134" t="s">
        <v>85</v>
      </c>
      <c r="K134" s="10" t="s">
        <v>86</v>
      </c>
      <c r="L134" t="s">
        <v>10</v>
      </c>
      <c r="M134" t="s">
        <v>27</v>
      </c>
      <c r="N134" s="10" t="s">
        <v>55</v>
      </c>
      <c r="O134" s="10" t="s">
        <v>55</v>
      </c>
      <c r="P134" t="s">
        <v>55</v>
      </c>
      <c r="Q134" s="10">
        <v>25</v>
      </c>
      <c r="R134" s="10">
        <v>15</v>
      </c>
      <c r="S134" s="18">
        <v>163</v>
      </c>
      <c r="T134" s="18">
        <v>2405</v>
      </c>
      <c r="U134" s="10">
        <v>40</v>
      </c>
      <c r="W134">
        <v>14.75</v>
      </c>
      <c r="X134" t="s">
        <v>191</v>
      </c>
      <c r="Y134" t="b">
        <v>0</v>
      </c>
      <c r="Z134" t="s">
        <v>226</v>
      </c>
      <c r="AA134" t="b">
        <f t="shared" si="13"/>
        <v>1</v>
      </c>
    </row>
    <row r="135" spans="1:27" x14ac:dyDescent="0.2">
      <c r="A135">
        <v>9</v>
      </c>
      <c r="B135">
        <v>1012</v>
      </c>
      <c r="C135" t="str">
        <f t="shared" si="12"/>
        <v>BrancheCID</v>
      </c>
      <c r="D135" t="s">
        <v>74</v>
      </c>
      <c r="E135" s="13" t="s">
        <v>75</v>
      </c>
      <c r="F135" s="10">
        <v>3</v>
      </c>
      <c r="G135" s="10">
        <v>3</v>
      </c>
      <c r="H135" s="10" t="s">
        <v>44</v>
      </c>
      <c r="J135" t="s">
        <v>85</v>
      </c>
      <c r="K135" s="10" t="s">
        <v>86</v>
      </c>
      <c r="L135" t="s">
        <v>10</v>
      </c>
      <c r="M135" t="s">
        <v>27</v>
      </c>
      <c r="N135" s="10" t="s">
        <v>79</v>
      </c>
      <c r="O135" s="10" t="s">
        <v>10</v>
      </c>
      <c r="P135" t="s">
        <v>10</v>
      </c>
      <c r="Q135" s="10">
        <v>25</v>
      </c>
      <c r="R135" s="10">
        <v>15</v>
      </c>
      <c r="S135" s="18">
        <v>122</v>
      </c>
      <c r="T135" s="18">
        <v>2198</v>
      </c>
      <c r="U135" s="10">
        <v>40</v>
      </c>
      <c r="W135">
        <v>18.02</v>
      </c>
      <c r="X135" t="s">
        <v>191</v>
      </c>
      <c r="Y135" t="b">
        <v>0</v>
      </c>
      <c r="Z135" t="s">
        <v>226</v>
      </c>
      <c r="AA135" t="b">
        <f t="shared" si="13"/>
        <v>1</v>
      </c>
    </row>
    <row r="136" spans="1:27" x14ac:dyDescent="0.2">
      <c r="A136">
        <v>9</v>
      </c>
      <c r="B136">
        <v>1013</v>
      </c>
      <c r="C136" t="str">
        <f t="shared" si="12"/>
        <v>BrancheCID</v>
      </c>
      <c r="D136" t="s">
        <v>74</v>
      </c>
      <c r="E136" s="13" t="s">
        <v>75</v>
      </c>
      <c r="F136" s="10">
        <v>3</v>
      </c>
      <c r="G136" s="10">
        <v>3</v>
      </c>
      <c r="H136" s="10" t="s">
        <v>44</v>
      </c>
      <c r="J136" t="s">
        <v>85</v>
      </c>
      <c r="K136" s="10" t="s">
        <v>86</v>
      </c>
      <c r="L136" t="s">
        <v>10</v>
      </c>
      <c r="M136" t="s">
        <v>27</v>
      </c>
      <c r="N136" s="10" t="s">
        <v>80</v>
      </c>
      <c r="O136" s="10" t="s">
        <v>81</v>
      </c>
      <c r="P136" t="s">
        <v>82</v>
      </c>
      <c r="Q136" s="10">
        <v>25</v>
      </c>
      <c r="R136" s="10">
        <v>15</v>
      </c>
      <c r="S136" s="18">
        <v>637</v>
      </c>
      <c r="T136" s="18">
        <v>11272</v>
      </c>
      <c r="U136" s="10">
        <v>40</v>
      </c>
      <c r="W136">
        <v>17.7</v>
      </c>
      <c r="X136" t="s">
        <v>191</v>
      </c>
      <c r="Y136" t="b">
        <v>0</v>
      </c>
      <c r="Z136" t="s">
        <v>226</v>
      </c>
      <c r="AA136" t="b">
        <f t="shared" si="13"/>
        <v>1</v>
      </c>
    </row>
    <row r="137" spans="1:27" x14ac:dyDescent="0.2">
      <c r="A137">
        <v>9</v>
      </c>
      <c r="B137">
        <v>1014</v>
      </c>
      <c r="C137" t="str">
        <f t="shared" si="12"/>
        <v>BrancheCID</v>
      </c>
      <c r="D137" t="s">
        <v>74</v>
      </c>
      <c r="E137" s="13" t="s">
        <v>75</v>
      </c>
      <c r="F137" s="10">
        <v>3</v>
      </c>
      <c r="G137" s="10">
        <v>3</v>
      </c>
      <c r="H137" s="10" t="s">
        <v>44</v>
      </c>
      <c r="J137" t="s">
        <v>85</v>
      </c>
      <c r="K137" s="10" t="s">
        <v>86</v>
      </c>
      <c r="L137" t="s">
        <v>10</v>
      </c>
      <c r="M137" t="s">
        <v>27</v>
      </c>
      <c r="N137" s="10" t="s">
        <v>83</v>
      </c>
      <c r="O137" s="10" t="s">
        <v>84</v>
      </c>
      <c r="P137" t="s">
        <v>82</v>
      </c>
      <c r="Q137" s="10">
        <v>25</v>
      </c>
      <c r="R137" s="10">
        <v>15</v>
      </c>
      <c r="S137" s="18">
        <v>1101</v>
      </c>
      <c r="T137" s="18">
        <v>13537</v>
      </c>
      <c r="U137" s="10">
        <v>40</v>
      </c>
      <c r="W137">
        <v>12.3</v>
      </c>
      <c r="X137" t="s">
        <v>191</v>
      </c>
      <c r="Y137" t="b">
        <v>0</v>
      </c>
      <c r="Z137" t="s">
        <v>226</v>
      </c>
      <c r="AA137" t="b">
        <f t="shared" si="13"/>
        <v>1</v>
      </c>
    </row>
    <row r="138" spans="1:27" x14ac:dyDescent="0.2">
      <c r="A138">
        <v>9</v>
      </c>
      <c r="B138">
        <v>98</v>
      </c>
      <c r="C138" t="str">
        <f t="shared" si="12"/>
        <v>BrancheCID</v>
      </c>
      <c r="D138" t="s">
        <v>74</v>
      </c>
      <c r="E138" s="10" t="s">
        <v>88</v>
      </c>
      <c r="F138" s="10">
        <v>3</v>
      </c>
      <c r="G138" s="10">
        <v>3</v>
      </c>
      <c r="H138" s="10" t="s">
        <v>46</v>
      </c>
      <c r="J138" t="s">
        <v>76</v>
      </c>
      <c r="K138" s="10" t="s">
        <v>77</v>
      </c>
      <c r="L138" t="s">
        <v>55</v>
      </c>
      <c r="M138" t="s">
        <v>27</v>
      </c>
      <c r="N138" s="10" t="s">
        <v>56</v>
      </c>
      <c r="O138" s="10" t="s">
        <v>14</v>
      </c>
      <c r="P138" t="s">
        <v>14</v>
      </c>
      <c r="Q138" s="10">
        <v>25</v>
      </c>
      <c r="R138" s="10">
        <v>15</v>
      </c>
      <c r="S138" s="10">
        <v>2275</v>
      </c>
      <c r="T138" s="10">
        <v>10529</v>
      </c>
      <c r="U138" s="10">
        <v>10</v>
      </c>
      <c r="W138">
        <v>4.63</v>
      </c>
      <c r="X138" t="s">
        <v>89</v>
      </c>
      <c r="Y138" t="b">
        <v>1</v>
      </c>
      <c r="AA138" t="b">
        <f t="shared" si="13"/>
        <v>1</v>
      </c>
    </row>
    <row r="139" spans="1:27" x14ac:dyDescent="0.2">
      <c r="A139">
        <v>9</v>
      </c>
      <c r="B139">
        <v>99</v>
      </c>
      <c r="C139" t="str">
        <f t="shared" si="12"/>
        <v>BrancheCID</v>
      </c>
      <c r="D139" t="s">
        <v>74</v>
      </c>
      <c r="E139" s="10" t="s">
        <v>88</v>
      </c>
      <c r="F139" s="10">
        <v>3</v>
      </c>
      <c r="G139" s="10">
        <v>3</v>
      </c>
      <c r="H139" s="10" t="s">
        <v>46</v>
      </c>
      <c r="J139" t="s">
        <v>76</v>
      </c>
      <c r="K139" s="10" t="s">
        <v>77</v>
      </c>
      <c r="L139" t="s">
        <v>55</v>
      </c>
      <c r="M139" t="s">
        <v>27</v>
      </c>
      <c r="N139" s="10" t="s">
        <v>55</v>
      </c>
      <c r="O139" s="10" t="s">
        <v>55</v>
      </c>
      <c r="P139" t="s">
        <v>55</v>
      </c>
      <c r="Q139" s="10">
        <v>25</v>
      </c>
      <c r="R139" s="10">
        <v>15</v>
      </c>
      <c r="S139" s="10">
        <v>1089</v>
      </c>
      <c r="T139" s="10">
        <v>6551</v>
      </c>
      <c r="U139" s="10">
        <v>10</v>
      </c>
      <c r="W139">
        <v>6.02</v>
      </c>
      <c r="X139" t="s">
        <v>89</v>
      </c>
      <c r="Y139" t="b">
        <v>1</v>
      </c>
      <c r="AA139" t="b">
        <f t="shared" si="13"/>
        <v>1</v>
      </c>
    </row>
    <row r="140" spans="1:27" x14ac:dyDescent="0.2">
      <c r="A140">
        <v>9</v>
      </c>
      <c r="B140">
        <v>100</v>
      </c>
      <c r="C140" t="str">
        <f t="shared" si="12"/>
        <v>BrancheCID</v>
      </c>
      <c r="D140" t="s">
        <v>74</v>
      </c>
      <c r="E140" s="10" t="s">
        <v>88</v>
      </c>
      <c r="F140" s="10">
        <v>3</v>
      </c>
      <c r="G140" s="10">
        <v>3</v>
      </c>
      <c r="H140" s="10" t="s">
        <v>46</v>
      </c>
      <c r="J140" t="s">
        <v>76</v>
      </c>
      <c r="K140" s="10" t="s">
        <v>77</v>
      </c>
      <c r="L140" t="s">
        <v>55</v>
      </c>
      <c r="M140" t="s">
        <v>27</v>
      </c>
      <c r="N140" s="10" t="s">
        <v>79</v>
      </c>
      <c r="O140" s="10" t="s">
        <v>10</v>
      </c>
      <c r="P140" t="s">
        <v>10</v>
      </c>
      <c r="Q140" s="10">
        <v>25</v>
      </c>
      <c r="R140" s="10">
        <v>15</v>
      </c>
      <c r="S140" s="10">
        <v>654</v>
      </c>
      <c r="T140" s="10">
        <v>3587</v>
      </c>
      <c r="U140" s="10">
        <v>10</v>
      </c>
      <c r="W140">
        <v>5.48</v>
      </c>
      <c r="X140" t="s">
        <v>89</v>
      </c>
      <c r="Y140" t="b">
        <v>1</v>
      </c>
      <c r="AA140" t="b">
        <f t="shared" si="13"/>
        <v>1</v>
      </c>
    </row>
    <row r="141" spans="1:27" x14ac:dyDescent="0.2">
      <c r="A141">
        <v>9</v>
      </c>
      <c r="B141">
        <v>101</v>
      </c>
      <c r="C141" t="str">
        <f t="shared" si="12"/>
        <v>BrancheCID</v>
      </c>
      <c r="D141" t="s">
        <v>74</v>
      </c>
      <c r="E141" s="10" t="s">
        <v>88</v>
      </c>
      <c r="F141" s="10">
        <v>3</v>
      </c>
      <c r="G141" s="10">
        <v>3</v>
      </c>
      <c r="H141" s="10" t="s">
        <v>46</v>
      </c>
      <c r="J141" t="s">
        <v>76</v>
      </c>
      <c r="K141" s="10" t="s">
        <v>77</v>
      </c>
      <c r="L141" t="s">
        <v>55</v>
      </c>
      <c r="M141" t="s">
        <v>27</v>
      </c>
      <c r="N141" s="10" t="s">
        <v>70</v>
      </c>
      <c r="O141" s="10" t="s">
        <v>90</v>
      </c>
      <c r="P141" t="s">
        <v>218</v>
      </c>
      <c r="Q141" s="10">
        <v>25</v>
      </c>
      <c r="R141" s="10">
        <v>15</v>
      </c>
      <c r="S141" s="10">
        <v>154</v>
      </c>
      <c r="T141" s="10">
        <v>794</v>
      </c>
      <c r="U141" s="10">
        <v>10</v>
      </c>
      <c r="W141">
        <v>5.16</v>
      </c>
      <c r="X141" t="s">
        <v>89</v>
      </c>
      <c r="Y141" t="b">
        <v>0</v>
      </c>
      <c r="Z141" t="s">
        <v>91</v>
      </c>
      <c r="AA141" t="b">
        <f t="shared" si="13"/>
        <v>1</v>
      </c>
    </row>
    <row r="142" spans="1:27" x14ac:dyDescent="0.2">
      <c r="A142">
        <v>9</v>
      </c>
      <c r="B142">
        <v>102</v>
      </c>
      <c r="C142" t="str">
        <f t="shared" si="12"/>
        <v>BrancheCID</v>
      </c>
      <c r="D142" t="s">
        <v>74</v>
      </c>
      <c r="E142" s="10" t="s">
        <v>88</v>
      </c>
      <c r="F142" s="10">
        <v>3</v>
      </c>
      <c r="G142" s="10">
        <v>3</v>
      </c>
      <c r="H142" s="10" t="s">
        <v>46</v>
      </c>
      <c r="J142" t="s">
        <v>76</v>
      </c>
      <c r="K142" s="10" t="s">
        <v>77</v>
      </c>
      <c r="L142" t="s">
        <v>55</v>
      </c>
      <c r="M142" t="s">
        <v>27</v>
      </c>
      <c r="N142" s="10" t="s">
        <v>92</v>
      </c>
      <c r="O142" s="10" t="s">
        <v>92</v>
      </c>
      <c r="P142" t="s">
        <v>25</v>
      </c>
      <c r="Q142" s="10">
        <v>25</v>
      </c>
      <c r="R142" s="10">
        <v>15</v>
      </c>
      <c r="S142" s="10">
        <v>39</v>
      </c>
      <c r="T142" s="10">
        <v>294</v>
      </c>
      <c r="U142" s="10">
        <v>10</v>
      </c>
      <c r="W142">
        <v>7.54</v>
      </c>
      <c r="X142" t="s">
        <v>89</v>
      </c>
      <c r="Y142" t="b">
        <v>1</v>
      </c>
      <c r="AA142" t="b">
        <f t="shared" si="13"/>
        <v>1</v>
      </c>
    </row>
    <row r="143" spans="1:27" x14ac:dyDescent="0.2">
      <c r="A143">
        <v>9</v>
      </c>
      <c r="B143">
        <v>103</v>
      </c>
      <c r="C143" t="str">
        <f t="shared" si="12"/>
        <v>BrancheCID</v>
      </c>
      <c r="D143" t="s">
        <v>74</v>
      </c>
      <c r="E143" s="10" t="s">
        <v>88</v>
      </c>
      <c r="F143" s="10">
        <v>3</v>
      </c>
      <c r="G143" s="10">
        <v>3</v>
      </c>
      <c r="H143" s="10" t="s">
        <v>46</v>
      </c>
      <c r="J143" t="s">
        <v>85</v>
      </c>
      <c r="K143" s="10" t="s">
        <v>86</v>
      </c>
      <c r="L143" t="s">
        <v>10</v>
      </c>
      <c r="M143" t="s">
        <v>27</v>
      </c>
      <c r="N143" s="10" t="s">
        <v>56</v>
      </c>
      <c r="O143" s="10" t="s">
        <v>92</v>
      </c>
      <c r="P143" t="s">
        <v>14</v>
      </c>
      <c r="Q143" s="10">
        <v>25</v>
      </c>
      <c r="R143" s="10">
        <v>15</v>
      </c>
      <c r="S143" s="10">
        <v>1842</v>
      </c>
      <c r="T143" s="10">
        <v>8967</v>
      </c>
      <c r="U143" s="10">
        <v>10</v>
      </c>
      <c r="W143">
        <v>4.87</v>
      </c>
      <c r="X143" t="s">
        <v>93</v>
      </c>
      <c r="Y143" t="b">
        <v>1</v>
      </c>
      <c r="AA143" t="b">
        <f t="shared" si="13"/>
        <v>1</v>
      </c>
    </row>
    <row r="144" spans="1:27" x14ac:dyDescent="0.2">
      <c r="A144">
        <v>9</v>
      </c>
      <c r="B144">
        <v>104</v>
      </c>
      <c r="C144" t="str">
        <f t="shared" si="12"/>
        <v>BrancheCID</v>
      </c>
      <c r="D144" t="s">
        <v>74</v>
      </c>
      <c r="E144" s="10" t="s">
        <v>88</v>
      </c>
      <c r="F144" s="10">
        <v>3</v>
      </c>
      <c r="G144" s="10">
        <v>3</v>
      </c>
      <c r="H144" s="10" t="s">
        <v>46</v>
      </c>
      <c r="J144" t="s">
        <v>85</v>
      </c>
      <c r="K144" s="10" t="s">
        <v>86</v>
      </c>
      <c r="L144" t="s">
        <v>10</v>
      </c>
      <c r="M144" t="s">
        <v>27</v>
      </c>
      <c r="N144" s="10" t="s">
        <v>55</v>
      </c>
      <c r="O144" s="10" t="s">
        <v>55</v>
      </c>
      <c r="P144" t="s">
        <v>55</v>
      </c>
      <c r="Q144" s="10">
        <v>25</v>
      </c>
      <c r="R144" s="10">
        <v>15</v>
      </c>
      <c r="S144" s="10">
        <v>1213</v>
      </c>
      <c r="T144" s="10">
        <v>6921</v>
      </c>
      <c r="U144" s="10">
        <v>10</v>
      </c>
      <c r="W144">
        <v>5.71</v>
      </c>
      <c r="X144" t="s">
        <v>93</v>
      </c>
      <c r="Y144" t="b">
        <v>1</v>
      </c>
      <c r="AA144" t="b">
        <f t="shared" si="13"/>
        <v>1</v>
      </c>
    </row>
    <row r="145" spans="1:27" x14ac:dyDescent="0.2">
      <c r="A145">
        <v>9</v>
      </c>
      <c r="B145">
        <v>105</v>
      </c>
      <c r="C145" t="str">
        <f t="shared" si="12"/>
        <v>BrancheCID</v>
      </c>
      <c r="D145" t="s">
        <v>74</v>
      </c>
      <c r="E145" s="10" t="s">
        <v>88</v>
      </c>
      <c r="F145" s="10">
        <v>3</v>
      </c>
      <c r="G145" s="10">
        <v>3</v>
      </c>
      <c r="H145" s="10" t="s">
        <v>46</v>
      </c>
      <c r="J145" t="s">
        <v>85</v>
      </c>
      <c r="K145" s="10" t="s">
        <v>86</v>
      </c>
      <c r="L145" t="s">
        <v>10</v>
      </c>
      <c r="M145" t="s">
        <v>27</v>
      </c>
      <c r="N145" s="10" t="s">
        <v>79</v>
      </c>
      <c r="O145" s="10" t="s">
        <v>10</v>
      </c>
      <c r="P145" t="s">
        <v>10</v>
      </c>
      <c r="Q145" s="10">
        <v>25</v>
      </c>
      <c r="R145" s="10">
        <v>15</v>
      </c>
      <c r="S145" s="10">
        <v>610</v>
      </c>
      <c r="T145" s="10">
        <v>6140</v>
      </c>
      <c r="U145" s="10">
        <v>10</v>
      </c>
      <c r="W145">
        <v>10.07</v>
      </c>
      <c r="X145" t="s">
        <v>93</v>
      </c>
      <c r="Y145" t="b">
        <v>1</v>
      </c>
      <c r="AA145" t="b">
        <f t="shared" si="13"/>
        <v>1</v>
      </c>
    </row>
    <row r="146" spans="1:27" x14ac:dyDescent="0.2">
      <c r="A146">
        <v>9</v>
      </c>
      <c r="B146">
        <v>106</v>
      </c>
      <c r="C146" t="str">
        <f t="shared" si="12"/>
        <v>BrancheCID</v>
      </c>
      <c r="D146" t="s">
        <v>74</v>
      </c>
      <c r="E146" s="10" t="s">
        <v>88</v>
      </c>
      <c r="F146" s="10">
        <v>3</v>
      </c>
      <c r="G146" s="10">
        <v>3</v>
      </c>
      <c r="H146" s="10" t="s">
        <v>46</v>
      </c>
      <c r="J146" t="s">
        <v>85</v>
      </c>
      <c r="K146" s="10" t="s">
        <v>86</v>
      </c>
      <c r="L146" t="s">
        <v>10</v>
      </c>
      <c r="M146" t="s">
        <v>27</v>
      </c>
      <c r="N146" s="10" t="s">
        <v>70</v>
      </c>
      <c r="O146" s="10" t="s">
        <v>90</v>
      </c>
      <c r="P146" t="s">
        <v>218</v>
      </c>
      <c r="Q146" s="10">
        <v>25</v>
      </c>
      <c r="R146" s="10">
        <v>15</v>
      </c>
      <c r="S146" s="10">
        <v>148</v>
      </c>
      <c r="T146" s="10">
        <v>1077</v>
      </c>
      <c r="U146" s="10">
        <v>10</v>
      </c>
      <c r="W146">
        <v>7.28</v>
      </c>
      <c r="X146" t="s">
        <v>93</v>
      </c>
      <c r="Y146" t="b">
        <v>0</v>
      </c>
      <c r="Z146" t="s">
        <v>91</v>
      </c>
      <c r="AA146" t="b">
        <f t="shared" si="13"/>
        <v>1</v>
      </c>
    </row>
    <row r="147" spans="1:27" x14ac:dyDescent="0.2">
      <c r="A147">
        <v>9</v>
      </c>
      <c r="B147">
        <v>107</v>
      </c>
      <c r="C147" t="str">
        <f t="shared" si="12"/>
        <v>BrancheCID</v>
      </c>
      <c r="D147" t="s">
        <v>74</v>
      </c>
      <c r="E147" s="10" t="s">
        <v>88</v>
      </c>
      <c r="F147" s="10">
        <v>3</v>
      </c>
      <c r="G147" s="10">
        <v>3</v>
      </c>
      <c r="H147" s="10" t="s">
        <v>46</v>
      </c>
      <c r="J147" t="s">
        <v>85</v>
      </c>
      <c r="K147" s="10" t="s">
        <v>86</v>
      </c>
      <c r="L147" t="s">
        <v>10</v>
      </c>
      <c r="M147" t="s">
        <v>27</v>
      </c>
      <c r="N147" s="10" t="s">
        <v>92</v>
      </c>
      <c r="O147" s="10" t="str">
        <f>N147</f>
        <v>XBB.1</v>
      </c>
      <c r="P147" t="s">
        <v>25</v>
      </c>
      <c r="Q147" s="10">
        <v>25</v>
      </c>
      <c r="R147" s="10">
        <v>15</v>
      </c>
      <c r="S147" s="10">
        <v>52</v>
      </c>
      <c r="T147" s="10">
        <v>398</v>
      </c>
      <c r="U147" s="10">
        <v>10</v>
      </c>
      <c r="W147">
        <v>7.65</v>
      </c>
      <c r="X147" t="s">
        <v>93</v>
      </c>
      <c r="Y147" t="b">
        <v>1</v>
      </c>
      <c r="AA147" t="b">
        <f t="shared" si="13"/>
        <v>1</v>
      </c>
    </row>
    <row r="148" spans="1:27" x14ac:dyDescent="0.2">
      <c r="A148">
        <v>9</v>
      </c>
      <c r="B148">
        <v>108</v>
      </c>
      <c r="C148" t="str">
        <f t="shared" si="12"/>
        <v>CarrLancetID</v>
      </c>
      <c r="D148" t="s">
        <v>94</v>
      </c>
      <c r="E148" s="10">
        <v>1</v>
      </c>
      <c r="F148" s="10">
        <v>3</v>
      </c>
      <c r="G148" s="10">
        <v>3</v>
      </c>
      <c r="H148" s="10" t="s">
        <v>46</v>
      </c>
      <c r="J148" t="s">
        <v>96</v>
      </c>
      <c r="K148" s="10" t="s">
        <v>77</v>
      </c>
      <c r="L148" t="s">
        <v>55</v>
      </c>
      <c r="M148" t="s">
        <v>27</v>
      </c>
      <c r="N148" s="10" t="s">
        <v>14</v>
      </c>
      <c r="O148" s="10" t="s">
        <v>14</v>
      </c>
      <c r="P148" t="s">
        <v>14</v>
      </c>
      <c r="Q148" s="10">
        <v>121</v>
      </c>
      <c r="R148" s="10">
        <v>21</v>
      </c>
      <c r="S148" s="10">
        <v>2560</v>
      </c>
      <c r="T148" s="10">
        <v>2560</v>
      </c>
      <c r="U148" s="10">
        <v>40</v>
      </c>
      <c r="V148">
        <v>2560</v>
      </c>
      <c r="W148">
        <v>1</v>
      </c>
      <c r="Y148" t="b">
        <v>0</v>
      </c>
      <c r="Z148" t="s">
        <v>227</v>
      </c>
      <c r="AA148" t="b">
        <f t="shared" si="13"/>
        <v>1</v>
      </c>
    </row>
    <row r="149" spans="1:27" x14ac:dyDescent="0.2">
      <c r="A149">
        <v>9</v>
      </c>
      <c r="B149">
        <v>109</v>
      </c>
      <c r="C149" t="str">
        <f t="shared" si="12"/>
        <v>CarrLancetID</v>
      </c>
      <c r="D149" t="s">
        <v>94</v>
      </c>
      <c r="E149" s="10">
        <v>1</v>
      </c>
      <c r="F149" s="10">
        <v>3</v>
      </c>
      <c r="G149" s="10">
        <v>3</v>
      </c>
      <c r="H149" s="10" t="s">
        <v>46</v>
      </c>
      <c r="J149" t="s">
        <v>96</v>
      </c>
      <c r="K149" s="10" t="s">
        <v>77</v>
      </c>
      <c r="L149" t="s">
        <v>55</v>
      </c>
      <c r="M149" t="s">
        <v>27</v>
      </c>
      <c r="N149" s="10" t="s">
        <v>83</v>
      </c>
      <c r="O149" s="10" t="s">
        <v>84</v>
      </c>
      <c r="P149" t="s">
        <v>82</v>
      </c>
      <c r="Q149" s="10">
        <v>121</v>
      </c>
      <c r="R149" s="10">
        <v>21</v>
      </c>
      <c r="S149" s="10">
        <v>1926.3352</v>
      </c>
      <c r="T149" s="10">
        <v>2560</v>
      </c>
      <c r="U149" s="10">
        <v>40</v>
      </c>
      <c r="V149">
        <v>2560</v>
      </c>
      <c r="W149">
        <v>1.33</v>
      </c>
      <c r="Y149" t="b">
        <v>0</v>
      </c>
      <c r="Z149" t="s">
        <v>227</v>
      </c>
      <c r="AA149" t="b">
        <f t="shared" si="13"/>
        <v>1</v>
      </c>
    </row>
    <row r="150" spans="1:27" x14ac:dyDescent="0.2">
      <c r="A150">
        <v>9</v>
      </c>
      <c r="B150">
        <v>110</v>
      </c>
      <c r="C150" t="str">
        <f t="shared" si="12"/>
        <v>CarrLancetID</v>
      </c>
      <c r="D150" t="s">
        <v>94</v>
      </c>
      <c r="E150" s="10">
        <v>1</v>
      </c>
      <c r="F150" s="10">
        <v>3</v>
      </c>
      <c r="G150" s="10">
        <v>3</v>
      </c>
      <c r="H150" s="10" t="s">
        <v>46</v>
      </c>
      <c r="J150" t="s">
        <v>96</v>
      </c>
      <c r="K150" s="10" t="s">
        <v>77</v>
      </c>
      <c r="L150" t="s">
        <v>55</v>
      </c>
      <c r="M150" t="s">
        <v>27</v>
      </c>
      <c r="N150" s="10" t="s">
        <v>55</v>
      </c>
      <c r="O150" s="10" t="s">
        <v>55</v>
      </c>
      <c r="P150" t="s">
        <v>55</v>
      </c>
      <c r="Q150" s="10">
        <v>121</v>
      </c>
      <c r="R150" s="10">
        <v>21</v>
      </c>
      <c r="S150" s="10">
        <v>702.99537999999995</v>
      </c>
      <c r="T150" s="10">
        <v>2560</v>
      </c>
      <c r="U150" s="10">
        <v>40</v>
      </c>
      <c r="V150">
        <v>2560</v>
      </c>
      <c r="W150">
        <v>3.64</v>
      </c>
      <c r="Y150" t="b">
        <v>0</v>
      </c>
      <c r="Z150" t="s">
        <v>227</v>
      </c>
      <c r="AA150" t="b">
        <f t="shared" si="13"/>
        <v>1</v>
      </c>
    </row>
    <row r="151" spans="1:27" x14ac:dyDescent="0.2">
      <c r="A151">
        <v>9</v>
      </c>
      <c r="B151">
        <v>111</v>
      </c>
      <c r="C151" t="str">
        <f t="shared" si="12"/>
        <v>CarrLancetID</v>
      </c>
      <c r="D151" t="s">
        <v>94</v>
      </c>
      <c r="E151" s="10">
        <v>1</v>
      </c>
      <c r="F151" s="10">
        <v>3</v>
      </c>
      <c r="G151" s="10">
        <v>3</v>
      </c>
      <c r="H151" s="10" t="s">
        <v>46</v>
      </c>
      <c r="J151" t="s">
        <v>96</v>
      </c>
      <c r="K151" s="10" t="s">
        <v>77</v>
      </c>
      <c r="L151" t="s">
        <v>55</v>
      </c>
      <c r="M151" t="s">
        <v>27</v>
      </c>
      <c r="N151" s="10" t="s">
        <v>65</v>
      </c>
      <c r="O151" s="10" t="s">
        <v>65</v>
      </c>
      <c r="P151" t="s">
        <v>219</v>
      </c>
      <c r="Q151" s="10">
        <v>121</v>
      </c>
      <c r="R151" s="10">
        <v>21</v>
      </c>
      <c r="S151" s="10">
        <v>892.15300000000002</v>
      </c>
      <c r="T151" s="10">
        <v>2560</v>
      </c>
      <c r="U151" s="10">
        <v>40</v>
      </c>
      <c r="V151">
        <v>2560</v>
      </c>
      <c r="W151">
        <v>2.87</v>
      </c>
      <c r="Y151" t="b">
        <v>0</v>
      </c>
      <c r="Z151" t="s">
        <v>227</v>
      </c>
      <c r="AA151" t="b">
        <f t="shared" si="13"/>
        <v>1</v>
      </c>
    </row>
    <row r="152" spans="1:27" x14ac:dyDescent="0.2">
      <c r="A152">
        <v>9</v>
      </c>
      <c r="B152">
        <v>112</v>
      </c>
      <c r="C152" t="str">
        <f t="shared" si="12"/>
        <v>CarrLancetID</v>
      </c>
      <c r="D152" t="s">
        <v>94</v>
      </c>
      <c r="E152" s="10">
        <v>1</v>
      </c>
      <c r="F152" s="10">
        <v>3</v>
      </c>
      <c r="G152" s="10">
        <v>3</v>
      </c>
      <c r="H152" s="10" t="s">
        <v>46</v>
      </c>
      <c r="J152" t="s">
        <v>96</v>
      </c>
      <c r="K152" s="10" t="s">
        <v>77</v>
      </c>
      <c r="L152" t="s">
        <v>55</v>
      </c>
      <c r="M152" t="s">
        <v>27</v>
      </c>
      <c r="N152" s="10" t="s">
        <v>10</v>
      </c>
      <c r="O152" s="10" t="s">
        <v>10</v>
      </c>
      <c r="P152" t="s">
        <v>10</v>
      </c>
      <c r="Q152" s="10">
        <v>121</v>
      </c>
      <c r="R152" s="10">
        <v>21</v>
      </c>
      <c r="S152" s="10">
        <v>834.41141000000005</v>
      </c>
      <c r="T152" s="10">
        <v>2560</v>
      </c>
      <c r="U152" s="10">
        <v>40</v>
      </c>
      <c r="V152">
        <v>2560</v>
      </c>
      <c r="W152">
        <v>3.07</v>
      </c>
      <c r="Y152" t="b">
        <v>0</v>
      </c>
      <c r="Z152" t="s">
        <v>227</v>
      </c>
      <c r="AA152" t="b">
        <f t="shared" si="13"/>
        <v>1</v>
      </c>
    </row>
    <row r="153" spans="1:27" x14ac:dyDescent="0.2">
      <c r="A153">
        <v>9</v>
      </c>
      <c r="B153">
        <v>113</v>
      </c>
      <c r="C153" t="str">
        <f t="shared" si="12"/>
        <v>CarrLancetID</v>
      </c>
      <c r="D153" t="s">
        <v>94</v>
      </c>
      <c r="E153" s="10">
        <v>1</v>
      </c>
      <c r="F153" s="10">
        <v>3</v>
      </c>
      <c r="G153" s="10">
        <v>3</v>
      </c>
      <c r="H153" s="10" t="s">
        <v>46</v>
      </c>
      <c r="J153" t="s">
        <v>96</v>
      </c>
      <c r="K153" s="10" t="s">
        <v>77</v>
      </c>
      <c r="L153" t="s">
        <v>55</v>
      </c>
      <c r="M153" t="s">
        <v>27</v>
      </c>
      <c r="N153" s="10" t="s">
        <v>70</v>
      </c>
      <c r="O153" s="10" t="s">
        <v>90</v>
      </c>
      <c r="P153" t="s">
        <v>218</v>
      </c>
      <c r="Q153" s="10">
        <v>121</v>
      </c>
      <c r="R153" s="10">
        <v>21</v>
      </c>
      <c r="S153" s="10">
        <v>176.22911999999999</v>
      </c>
      <c r="T153" s="10">
        <v>759.93146999999999</v>
      </c>
      <c r="U153" s="10">
        <v>40</v>
      </c>
      <c r="V153">
        <v>2560</v>
      </c>
      <c r="W153">
        <v>4.3099999999999996</v>
      </c>
      <c r="Y153" t="b">
        <v>0</v>
      </c>
      <c r="Z153" t="s">
        <v>227</v>
      </c>
      <c r="AA153" t="b">
        <f t="shared" si="13"/>
        <v>1</v>
      </c>
    </row>
    <row r="154" spans="1:27" x14ac:dyDescent="0.2">
      <c r="A154">
        <v>9</v>
      </c>
      <c r="B154">
        <v>114</v>
      </c>
      <c r="C154" t="str">
        <f t="shared" si="12"/>
        <v>CarrLancetID</v>
      </c>
      <c r="D154" t="s">
        <v>94</v>
      </c>
      <c r="E154" s="10">
        <v>1</v>
      </c>
      <c r="F154" s="10">
        <v>3</v>
      </c>
      <c r="G154" s="10">
        <v>3</v>
      </c>
      <c r="H154" s="10" t="s">
        <v>46</v>
      </c>
      <c r="J154" t="s">
        <v>96</v>
      </c>
      <c r="K154" s="10" t="s">
        <v>77</v>
      </c>
      <c r="L154" t="s">
        <v>55</v>
      </c>
      <c r="M154" t="s">
        <v>27</v>
      </c>
      <c r="N154" s="10" t="s">
        <v>25</v>
      </c>
      <c r="O154" s="10" t="s">
        <v>25</v>
      </c>
      <c r="P154" t="s">
        <v>25</v>
      </c>
      <c r="Q154" s="10">
        <v>121</v>
      </c>
      <c r="R154" s="10">
        <v>21</v>
      </c>
      <c r="S154" s="10">
        <v>160.68197000000001</v>
      </c>
      <c r="T154" s="10">
        <v>625.85833000000002</v>
      </c>
      <c r="U154" s="10">
        <v>40</v>
      </c>
      <c r="V154">
        <v>2560</v>
      </c>
      <c r="W154">
        <v>3.9</v>
      </c>
      <c r="Y154" t="b">
        <v>0</v>
      </c>
      <c r="Z154" t="s">
        <v>227</v>
      </c>
      <c r="AA154" t="b">
        <f t="shared" si="13"/>
        <v>1</v>
      </c>
    </row>
    <row r="155" spans="1:27" x14ac:dyDescent="0.2">
      <c r="A155">
        <v>9</v>
      </c>
      <c r="B155">
        <v>115</v>
      </c>
      <c r="C155" t="str">
        <f t="shared" si="12"/>
        <v>CarrLancetID</v>
      </c>
      <c r="D155" t="s">
        <v>94</v>
      </c>
      <c r="E155" s="10">
        <v>1</v>
      </c>
      <c r="F155" s="10">
        <v>3</v>
      </c>
      <c r="G155" s="10">
        <v>3</v>
      </c>
      <c r="H155" s="10" t="s">
        <v>46</v>
      </c>
      <c r="J155" t="s">
        <v>96</v>
      </c>
      <c r="K155" s="10" t="s">
        <v>77</v>
      </c>
      <c r="L155" t="s">
        <v>55</v>
      </c>
      <c r="M155" t="s">
        <v>27</v>
      </c>
      <c r="N155" s="10" t="s">
        <v>11</v>
      </c>
      <c r="O155" s="10" t="str">
        <f>N155</f>
        <v>XBB.1.5</v>
      </c>
      <c r="P155" t="s">
        <v>25</v>
      </c>
      <c r="Q155" s="10">
        <v>121</v>
      </c>
      <c r="R155" s="10">
        <v>21</v>
      </c>
      <c r="S155" s="10">
        <v>141.02609000000001</v>
      </c>
      <c r="T155" s="10">
        <v>343.11122999999998</v>
      </c>
      <c r="U155" s="10">
        <v>40</v>
      </c>
      <c r="V155">
        <v>2560</v>
      </c>
      <c r="W155">
        <v>2.4300000000000002</v>
      </c>
      <c r="Y155" t="b">
        <v>0</v>
      </c>
      <c r="Z155" t="s">
        <v>227</v>
      </c>
      <c r="AA155" t="b">
        <f t="shared" si="13"/>
        <v>1</v>
      </c>
    </row>
    <row r="156" spans="1:27" x14ac:dyDescent="0.2">
      <c r="A156">
        <v>9</v>
      </c>
      <c r="B156">
        <v>116</v>
      </c>
      <c r="C156" t="str">
        <f t="shared" si="12"/>
        <v>CarrLancetID</v>
      </c>
      <c r="D156" t="s">
        <v>94</v>
      </c>
      <c r="E156" s="10">
        <v>1</v>
      </c>
      <c r="F156" s="10">
        <v>3</v>
      </c>
      <c r="G156" s="10">
        <v>3</v>
      </c>
      <c r="H156" s="10" t="s">
        <v>44</v>
      </c>
      <c r="I156" s="10">
        <v>0</v>
      </c>
      <c r="J156" t="s">
        <v>96</v>
      </c>
      <c r="K156" s="10" t="s">
        <v>77</v>
      </c>
      <c r="L156" t="s">
        <v>55</v>
      </c>
      <c r="M156" t="s">
        <v>27</v>
      </c>
      <c r="N156" s="10" t="s">
        <v>14</v>
      </c>
      <c r="O156" s="10" t="s">
        <v>14</v>
      </c>
      <c r="P156" t="s">
        <v>14</v>
      </c>
      <c r="Q156" s="10">
        <v>11</v>
      </c>
      <c r="R156" s="10">
        <v>21</v>
      </c>
      <c r="S156" s="10">
        <v>436.91629</v>
      </c>
      <c r="T156" s="10">
        <v>2560</v>
      </c>
      <c r="U156" s="10">
        <v>40</v>
      </c>
      <c r="V156">
        <v>2560</v>
      </c>
      <c r="W156">
        <v>5.86</v>
      </c>
      <c r="Y156" t="b">
        <v>1</v>
      </c>
      <c r="AA156" t="b">
        <f t="shared" si="13"/>
        <v>1</v>
      </c>
    </row>
    <row r="157" spans="1:27" x14ac:dyDescent="0.2">
      <c r="A157">
        <v>9</v>
      </c>
      <c r="B157">
        <v>117</v>
      </c>
      <c r="C157" t="str">
        <f t="shared" si="12"/>
        <v>CarrLancetID</v>
      </c>
      <c r="D157" t="s">
        <v>94</v>
      </c>
      <c r="E157" s="10">
        <v>1</v>
      </c>
      <c r="F157" s="10">
        <v>3</v>
      </c>
      <c r="G157" s="10">
        <v>3</v>
      </c>
      <c r="H157" s="10" t="s">
        <v>44</v>
      </c>
      <c r="I157" s="10">
        <v>0</v>
      </c>
      <c r="J157" t="s">
        <v>96</v>
      </c>
      <c r="K157" s="10" t="s">
        <v>77</v>
      </c>
      <c r="L157" t="s">
        <v>55</v>
      </c>
      <c r="M157" t="s">
        <v>27</v>
      </c>
      <c r="N157" s="10" t="s">
        <v>83</v>
      </c>
      <c r="O157" s="10" t="s">
        <v>84</v>
      </c>
      <c r="P157" t="s">
        <v>82</v>
      </c>
      <c r="Q157" s="10">
        <v>11</v>
      </c>
      <c r="R157" s="10">
        <v>21</v>
      </c>
      <c r="S157" s="10">
        <v>333.72883000000002</v>
      </c>
      <c r="T157" s="10">
        <v>2560</v>
      </c>
      <c r="U157" s="10">
        <v>40</v>
      </c>
      <c r="V157">
        <v>2560</v>
      </c>
      <c r="W157">
        <v>7.67</v>
      </c>
      <c r="Y157" t="b">
        <v>1</v>
      </c>
      <c r="AA157" t="b">
        <f t="shared" si="13"/>
        <v>1</v>
      </c>
    </row>
    <row r="158" spans="1:27" x14ac:dyDescent="0.2">
      <c r="A158">
        <v>9</v>
      </c>
      <c r="B158">
        <v>118</v>
      </c>
      <c r="C158" t="str">
        <f t="shared" si="12"/>
        <v>CarrLancetID</v>
      </c>
      <c r="D158" t="s">
        <v>94</v>
      </c>
      <c r="E158" s="10">
        <v>1</v>
      </c>
      <c r="F158" s="10">
        <v>3</v>
      </c>
      <c r="G158" s="10">
        <v>3</v>
      </c>
      <c r="H158" s="10" t="s">
        <v>44</v>
      </c>
      <c r="I158" s="10">
        <v>0</v>
      </c>
      <c r="J158" t="s">
        <v>96</v>
      </c>
      <c r="K158" s="10" t="s">
        <v>77</v>
      </c>
      <c r="L158" t="s">
        <v>55</v>
      </c>
      <c r="M158" t="s">
        <v>27</v>
      </c>
      <c r="N158" s="10" t="s">
        <v>55</v>
      </c>
      <c r="O158" s="10" t="s">
        <v>55</v>
      </c>
      <c r="P158" t="s">
        <v>55</v>
      </c>
      <c r="Q158" s="10">
        <v>11</v>
      </c>
      <c r="R158" s="10">
        <v>21</v>
      </c>
      <c r="S158" s="10">
        <v>86.654612</v>
      </c>
      <c r="T158" s="10">
        <v>1288.8624</v>
      </c>
      <c r="U158" s="10">
        <v>40</v>
      </c>
      <c r="V158">
        <v>2560</v>
      </c>
      <c r="W158">
        <v>14.87</v>
      </c>
      <c r="X158" s="19"/>
      <c r="Y158" t="b">
        <v>1</v>
      </c>
      <c r="AA158" t="b">
        <f t="shared" si="13"/>
        <v>1</v>
      </c>
    </row>
    <row r="159" spans="1:27" x14ac:dyDescent="0.2">
      <c r="A159">
        <v>9</v>
      </c>
      <c r="B159">
        <v>119</v>
      </c>
      <c r="C159" t="str">
        <f t="shared" si="12"/>
        <v>CarrLancetID</v>
      </c>
      <c r="D159" t="s">
        <v>94</v>
      </c>
      <c r="E159" s="10">
        <v>1</v>
      </c>
      <c r="F159" s="10">
        <v>3</v>
      </c>
      <c r="G159" s="10">
        <v>3</v>
      </c>
      <c r="H159" s="10" t="s">
        <v>44</v>
      </c>
      <c r="I159" s="10">
        <v>0</v>
      </c>
      <c r="J159" t="s">
        <v>96</v>
      </c>
      <c r="K159" s="10" t="s">
        <v>77</v>
      </c>
      <c r="L159" t="s">
        <v>55</v>
      </c>
      <c r="M159" t="s">
        <v>27</v>
      </c>
      <c r="N159" s="10" t="s">
        <v>65</v>
      </c>
      <c r="O159" s="10" t="s">
        <v>65</v>
      </c>
      <c r="P159" t="s">
        <v>219</v>
      </c>
      <c r="Q159" s="10">
        <v>11</v>
      </c>
      <c r="R159" s="10">
        <v>21</v>
      </c>
      <c r="S159" s="10">
        <v>161.30201</v>
      </c>
      <c r="T159" s="10">
        <v>1281.2619999999999</v>
      </c>
      <c r="U159" s="10">
        <v>40</v>
      </c>
      <c r="V159">
        <v>2560</v>
      </c>
      <c r="W159">
        <v>7.94</v>
      </c>
      <c r="X159" s="19"/>
      <c r="Y159" t="b">
        <v>1</v>
      </c>
      <c r="AA159" t="b">
        <f t="shared" si="13"/>
        <v>1</v>
      </c>
    </row>
    <row r="160" spans="1:27" x14ac:dyDescent="0.2">
      <c r="A160">
        <v>9</v>
      </c>
      <c r="B160">
        <v>120</v>
      </c>
      <c r="C160" t="str">
        <f t="shared" si="12"/>
        <v>CarrLancetID</v>
      </c>
      <c r="D160" t="s">
        <v>94</v>
      </c>
      <c r="E160" s="10">
        <v>1</v>
      </c>
      <c r="F160" s="10">
        <v>3</v>
      </c>
      <c r="G160" s="10">
        <v>3</v>
      </c>
      <c r="H160" s="10" t="s">
        <v>44</v>
      </c>
      <c r="I160" s="10">
        <v>0</v>
      </c>
      <c r="J160" t="s">
        <v>96</v>
      </c>
      <c r="K160" s="10" t="s">
        <v>77</v>
      </c>
      <c r="L160" t="s">
        <v>55</v>
      </c>
      <c r="M160" t="s">
        <v>27</v>
      </c>
      <c r="N160" s="10" t="s">
        <v>10</v>
      </c>
      <c r="O160" s="10" t="s">
        <v>10</v>
      </c>
      <c r="P160" t="s">
        <v>10</v>
      </c>
      <c r="Q160" s="10">
        <v>11</v>
      </c>
      <c r="R160" s="10">
        <v>21</v>
      </c>
      <c r="S160" s="10">
        <v>52.497281000000001</v>
      </c>
      <c r="T160" s="10">
        <v>1289.7353000000001</v>
      </c>
      <c r="U160" s="10">
        <v>40</v>
      </c>
      <c r="V160">
        <v>2560</v>
      </c>
      <c r="W160">
        <v>24.57</v>
      </c>
      <c r="X160" s="19"/>
      <c r="Y160" t="b">
        <v>1</v>
      </c>
      <c r="AA160" t="b">
        <f t="shared" si="13"/>
        <v>1</v>
      </c>
    </row>
    <row r="161" spans="1:27" x14ac:dyDescent="0.2">
      <c r="A161">
        <v>9</v>
      </c>
      <c r="B161">
        <v>121</v>
      </c>
      <c r="C161" t="str">
        <f t="shared" si="12"/>
        <v>CarrLancetID</v>
      </c>
      <c r="D161" t="s">
        <v>94</v>
      </c>
      <c r="E161" s="10">
        <v>1</v>
      </c>
      <c r="F161" s="10">
        <v>3</v>
      </c>
      <c r="G161" s="10">
        <v>3</v>
      </c>
      <c r="H161" s="10" t="s">
        <v>44</v>
      </c>
      <c r="I161" s="10">
        <v>0</v>
      </c>
      <c r="J161" t="s">
        <v>96</v>
      </c>
      <c r="K161" s="10" t="s">
        <v>77</v>
      </c>
      <c r="L161" t="s">
        <v>55</v>
      </c>
      <c r="M161" t="s">
        <v>27</v>
      </c>
      <c r="N161" s="10" t="s">
        <v>70</v>
      </c>
      <c r="O161" s="10" t="s">
        <v>90</v>
      </c>
      <c r="P161" t="s">
        <v>218</v>
      </c>
      <c r="Q161" s="10">
        <v>11</v>
      </c>
      <c r="R161" s="10">
        <v>21</v>
      </c>
      <c r="S161" s="10">
        <v>40</v>
      </c>
      <c r="T161" s="10">
        <v>347.74538000000001</v>
      </c>
      <c r="U161" s="10">
        <v>40</v>
      </c>
      <c r="V161">
        <v>2560</v>
      </c>
      <c r="W161">
        <v>8.69</v>
      </c>
      <c r="X161" s="19"/>
      <c r="Y161" t="b">
        <v>1</v>
      </c>
      <c r="AA161" t="b">
        <f t="shared" si="13"/>
        <v>1</v>
      </c>
    </row>
    <row r="162" spans="1:27" x14ac:dyDescent="0.2">
      <c r="A162">
        <v>9</v>
      </c>
      <c r="B162">
        <v>122</v>
      </c>
      <c r="C162" t="str">
        <f t="shared" si="12"/>
        <v>CarrLancetID</v>
      </c>
      <c r="D162" t="s">
        <v>94</v>
      </c>
      <c r="E162" s="10">
        <v>1</v>
      </c>
      <c r="F162" s="10">
        <v>3</v>
      </c>
      <c r="G162" s="10">
        <v>3</v>
      </c>
      <c r="H162" s="10" t="s">
        <v>44</v>
      </c>
      <c r="I162" s="10">
        <v>0</v>
      </c>
      <c r="J162" t="s">
        <v>96</v>
      </c>
      <c r="K162" s="10" t="s">
        <v>77</v>
      </c>
      <c r="L162" t="s">
        <v>55</v>
      </c>
      <c r="M162" t="s">
        <v>27</v>
      </c>
      <c r="N162" s="10" t="s">
        <v>25</v>
      </c>
      <c r="O162" s="10" t="s">
        <v>25</v>
      </c>
      <c r="P162" t="s">
        <v>25</v>
      </c>
      <c r="Q162" s="10">
        <v>11</v>
      </c>
      <c r="R162" s="10">
        <v>21</v>
      </c>
      <c r="S162" s="10">
        <v>48.718798999999997</v>
      </c>
      <c r="T162" s="10">
        <v>328.74878999999999</v>
      </c>
      <c r="U162" s="10">
        <v>40</v>
      </c>
      <c r="V162">
        <v>2560</v>
      </c>
      <c r="W162">
        <v>6.75</v>
      </c>
      <c r="X162" s="19"/>
      <c r="Y162" t="b">
        <v>1</v>
      </c>
      <c r="AA162" t="b">
        <f t="shared" si="13"/>
        <v>1</v>
      </c>
    </row>
    <row r="163" spans="1:27" x14ac:dyDescent="0.2">
      <c r="A163">
        <v>9</v>
      </c>
      <c r="B163">
        <v>123</v>
      </c>
      <c r="C163" t="str">
        <f t="shared" si="12"/>
        <v>CarrLancetID</v>
      </c>
      <c r="D163" t="s">
        <v>94</v>
      </c>
      <c r="E163" s="10">
        <v>1</v>
      </c>
      <c r="F163" s="10">
        <v>3</v>
      </c>
      <c r="G163" s="10">
        <v>3</v>
      </c>
      <c r="H163" s="10" t="s">
        <v>44</v>
      </c>
      <c r="I163" s="10">
        <v>0</v>
      </c>
      <c r="J163" t="s">
        <v>96</v>
      </c>
      <c r="K163" s="10" t="s">
        <v>77</v>
      </c>
      <c r="L163" t="s">
        <v>55</v>
      </c>
      <c r="M163" t="s">
        <v>27</v>
      </c>
      <c r="N163" s="10" t="s">
        <v>11</v>
      </c>
      <c r="O163" s="10" t="str">
        <f>N163</f>
        <v>XBB.1.5</v>
      </c>
      <c r="P163" t="s">
        <v>25</v>
      </c>
      <c r="Q163" s="10">
        <v>11</v>
      </c>
      <c r="R163" s="10">
        <v>21</v>
      </c>
      <c r="S163" s="10">
        <v>43.804023000000001</v>
      </c>
      <c r="T163" s="10">
        <v>229.99132</v>
      </c>
      <c r="U163" s="10">
        <v>40</v>
      </c>
      <c r="V163">
        <v>2560</v>
      </c>
      <c r="W163">
        <v>5.25</v>
      </c>
      <c r="Y163" t="b">
        <v>1</v>
      </c>
      <c r="AA163" t="b">
        <f t="shared" si="13"/>
        <v>1</v>
      </c>
    </row>
    <row r="164" spans="1:27" x14ac:dyDescent="0.2">
      <c r="A164">
        <v>9</v>
      </c>
      <c r="B164">
        <v>124</v>
      </c>
      <c r="C164" t="str">
        <f t="shared" si="12"/>
        <v>CarrLancetID</v>
      </c>
      <c r="D164" t="s">
        <v>94</v>
      </c>
      <c r="E164" s="10">
        <v>1</v>
      </c>
      <c r="F164" s="10">
        <v>3</v>
      </c>
      <c r="G164" s="10">
        <v>3</v>
      </c>
      <c r="H164" s="10" t="s">
        <v>45</v>
      </c>
      <c r="I164" s="10">
        <v>1</v>
      </c>
      <c r="J164" t="s">
        <v>96</v>
      </c>
      <c r="K164" s="10" t="s">
        <v>77</v>
      </c>
      <c r="L164" t="s">
        <v>55</v>
      </c>
      <c r="M164" t="s">
        <v>27</v>
      </c>
      <c r="N164" s="10" t="s">
        <v>14</v>
      </c>
      <c r="O164" s="10" t="s">
        <v>14</v>
      </c>
      <c r="P164" t="s">
        <v>14</v>
      </c>
      <c r="Q164" s="10">
        <v>110</v>
      </c>
      <c r="R164" s="10">
        <v>21</v>
      </c>
      <c r="S164" s="10">
        <v>2560</v>
      </c>
      <c r="T164" s="10">
        <v>2560</v>
      </c>
      <c r="U164" s="10">
        <v>40</v>
      </c>
      <c r="V164">
        <v>2560</v>
      </c>
      <c r="W164">
        <v>1</v>
      </c>
      <c r="Y164" t="b">
        <v>1</v>
      </c>
      <c r="AA164" t="b">
        <f t="shared" si="13"/>
        <v>1</v>
      </c>
    </row>
    <row r="165" spans="1:27" x14ac:dyDescent="0.2">
      <c r="A165">
        <v>9</v>
      </c>
      <c r="B165">
        <v>125</v>
      </c>
      <c r="C165" t="str">
        <f t="shared" si="12"/>
        <v>CarrLancetID</v>
      </c>
      <c r="D165" t="s">
        <v>94</v>
      </c>
      <c r="E165" s="10">
        <v>1</v>
      </c>
      <c r="F165" s="10">
        <v>3</v>
      </c>
      <c r="G165" s="10">
        <v>3</v>
      </c>
      <c r="H165" s="10" t="s">
        <v>45</v>
      </c>
      <c r="I165" s="10">
        <v>1</v>
      </c>
      <c r="J165" t="s">
        <v>96</v>
      </c>
      <c r="K165" s="10" t="s">
        <v>77</v>
      </c>
      <c r="L165" t="s">
        <v>55</v>
      </c>
      <c r="M165" t="s">
        <v>27</v>
      </c>
      <c r="N165" s="10" t="s">
        <v>83</v>
      </c>
      <c r="O165" s="10" t="s">
        <v>84</v>
      </c>
      <c r="P165" t="s">
        <v>82</v>
      </c>
      <c r="Q165" s="10">
        <v>110</v>
      </c>
      <c r="R165" s="10">
        <v>21</v>
      </c>
      <c r="S165" s="10">
        <v>2560</v>
      </c>
      <c r="T165" s="10">
        <v>2560</v>
      </c>
      <c r="U165" s="10">
        <v>40</v>
      </c>
      <c r="V165">
        <v>2560</v>
      </c>
      <c r="W165">
        <v>1</v>
      </c>
      <c r="Y165" t="b">
        <v>1</v>
      </c>
      <c r="AA165" t="b">
        <f t="shared" si="13"/>
        <v>1</v>
      </c>
    </row>
    <row r="166" spans="1:27" x14ac:dyDescent="0.2">
      <c r="A166">
        <v>9</v>
      </c>
      <c r="B166">
        <v>126</v>
      </c>
      <c r="C166" t="str">
        <f t="shared" si="12"/>
        <v>CarrLancetID</v>
      </c>
      <c r="D166" t="s">
        <v>94</v>
      </c>
      <c r="E166" s="10">
        <v>1</v>
      </c>
      <c r="F166" s="10">
        <v>3</v>
      </c>
      <c r="G166" s="10">
        <v>3</v>
      </c>
      <c r="H166" s="10" t="s">
        <v>45</v>
      </c>
      <c r="I166" s="10">
        <v>1</v>
      </c>
      <c r="J166" t="s">
        <v>96</v>
      </c>
      <c r="K166" s="10" t="s">
        <v>77</v>
      </c>
      <c r="L166" t="s">
        <v>55</v>
      </c>
      <c r="M166" t="s">
        <v>27</v>
      </c>
      <c r="N166" s="10" t="s">
        <v>55</v>
      </c>
      <c r="O166" s="10" t="s">
        <v>55</v>
      </c>
      <c r="P166" t="s">
        <v>55</v>
      </c>
      <c r="Q166" s="10">
        <v>110</v>
      </c>
      <c r="R166" s="10">
        <v>21</v>
      </c>
      <c r="S166" s="10">
        <v>823.24908000000005</v>
      </c>
      <c r="T166" s="10">
        <v>2560</v>
      </c>
      <c r="U166" s="10">
        <v>40</v>
      </c>
      <c r="V166">
        <v>2560</v>
      </c>
      <c r="W166">
        <v>3.11</v>
      </c>
      <c r="Y166" t="b">
        <v>1</v>
      </c>
      <c r="AA166" t="b">
        <f t="shared" si="13"/>
        <v>1</v>
      </c>
    </row>
    <row r="167" spans="1:27" x14ac:dyDescent="0.2">
      <c r="A167">
        <v>9</v>
      </c>
      <c r="B167">
        <v>127</v>
      </c>
      <c r="C167" t="str">
        <f t="shared" si="12"/>
        <v>CarrLancetID</v>
      </c>
      <c r="D167" t="s">
        <v>94</v>
      </c>
      <c r="E167" s="10">
        <v>1</v>
      </c>
      <c r="F167" s="10">
        <v>3</v>
      </c>
      <c r="G167" s="10">
        <v>3</v>
      </c>
      <c r="H167" s="10" t="s">
        <v>45</v>
      </c>
      <c r="I167" s="10">
        <v>1</v>
      </c>
      <c r="J167" t="s">
        <v>96</v>
      </c>
      <c r="K167" s="10" t="s">
        <v>77</v>
      </c>
      <c r="L167" t="s">
        <v>55</v>
      </c>
      <c r="M167" t="s">
        <v>27</v>
      </c>
      <c r="N167" s="10" t="s">
        <v>65</v>
      </c>
      <c r="O167" s="10" t="s">
        <v>65</v>
      </c>
      <c r="P167" t="s">
        <v>219</v>
      </c>
      <c r="Q167" s="10">
        <v>110</v>
      </c>
      <c r="R167" s="10">
        <v>21</v>
      </c>
      <c r="S167" s="10">
        <v>1024</v>
      </c>
      <c r="T167" s="10">
        <v>2560</v>
      </c>
      <c r="U167" s="10">
        <v>40</v>
      </c>
      <c r="V167">
        <v>2560</v>
      </c>
      <c r="W167">
        <v>2.5</v>
      </c>
      <c r="Y167" t="b">
        <v>1</v>
      </c>
      <c r="AA167" t="b">
        <f t="shared" si="13"/>
        <v>1</v>
      </c>
    </row>
    <row r="168" spans="1:27" x14ac:dyDescent="0.2">
      <c r="A168">
        <v>9</v>
      </c>
      <c r="B168">
        <v>128</v>
      </c>
      <c r="C168" t="str">
        <f t="shared" si="12"/>
        <v>CarrLancetID</v>
      </c>
      <c r="D168" t="s">
        <v>94</v>
      </c>
      <c r="E168" s="10">
        <v>1</v>
      </c>
      <c r="F168" s="10">
        <v>3</v>
      </c>
      <c r="G168" s="10">
        <v>3</v>
      </c>
      <c r="H168" s="10" t="s">
        <v>45</v>
      </c>
      <c r="I168" s="10">
        <v>1</v>
      </c>
      <c r="J168" t="s">
        <v>96</v>
      </c>
      <c r="K168" s="10" t="s">
        <v>77</v>
      </c>
      <c r="L168" t="s">
        <v>55</v>
      </c>
      <c r="M168" t="s">
        <v>27</v>
      </c>
      <c r="N168" s="10" t="s">
        <v>10</v>
      </c>
      <c r="O168" s="10" t="s">
        <v>10</v>
      </c>
      <c r="P168" t="s">
        <v>10</v>
      </c>
      <c r="Q168" s="10">
        <v>110</v>
      </c>
      <c r="R168" s="10">
        <v>21</v>
      </c>
      <c r="S168" s="10">
        <v>1077.9495999999999</v>
      </c>
      <c r="T168" s="10">
        <v>2560</v>
      </c>
      <c r="U168" s="10">
        <v>40</v>
      </c>
      <c r="V168">
        <v>2560</v>
      </c>
      <c r="W168">
        <v>2.37</v>
      </c>
      <c r="Y168" t="b">
        <v>1</v>
      </c>
      <c r="AA168" t="b">
        <f t="shared" si="13"/>
        <v>1</v>
      </c>
    </row>
    <row r="169" spans="1:27" x14ac:dyDescent="0.2">
      <c r="A169">
        <v>9</v>
      </c>
      <c r="B169">
        <v>129</v>
      </c>
      <c r="C169" t="str">
        <f t="shared" si="12"/>
        <v>CarrLancetID</v>
      </c>
      <c r="D169" t="s">
        <v>94</v>
      </c>
      <c r="E169" s="10">
        <v>1</v>
      </c>
      <c r="F169" s="10">
        <v>3</v>
      </c>
      <c r="G169" s="10">
        <v>3</v>
      </c>
      <c r="H169" s="10" t="s">
        <v>45</v>
      </c>
      <c r="I169" s="10">
        <v>1</v>
      </c>
      <c r="J169" t="s">
        <v>96</v>
      </c>
      <c r="K169" s="10" t="s">
        <v>77</v>
      </c>
      <c r="L169" t="s">
        <v>55</v>
      </c>
      <c r="M169" t="s">
        <v>27</v>
      </c>
      <c r="N169" s="10" t="s">
        <v>70</v>
      </c>
      <c r="O169" s="10" t="s">
        <v>90</v>
      </c>
      <c r="P169" t="s">
        <v>218</v>
      </c>
      <c r="Q169" s="10">
        <v>110</v>
      </c>
      <c r="R169" s="10">
        <v>21</v>
      </c>
      <c r="S169" s="10">
        <v>225.16126</v>
      </c>
      <c r="T169" s="10">
        <v>960.34396000000004</v>
      </c>
      <c r="U169" s="10">
        <v>40</v>
      </c>
      <c r="V169">
        <v>2560</v>
      </c>
      <c r="W169">
        <v>4.2699999999999996</v>
      </c>
      <c r="Y169" t="b">
        <v>1</v>
      </c>
      <c r="AA169" t="b">
        <f t="shared" si="13"/>
        <v>1</v>
      </c>
    </row>
    <row r="170" spans="1:27" x14ac:dyDescent="0.2">
      <c r="A170">
        <v>9</v>
      </c>
      <c r="B170">
        <v>130</v>
      </c>
      <c r="C170" t="str">
        <f t="shared" si="12"/>
        <v>CarrLancetID</v>
      </c>
      <c r="D170" t="s">
        <v>94</v>
      </c>
      <c r="E170" s="10">
        <v>1</v>
      </c>
      <c r="F170" s="10">
        <v>3</v>
      </c>
      <c r="G170" s="10">
        <v>3</v>
      </c>
      <c r="H170" s="10" t="s">
        <v>45</v>
      </c>
      <c r="I170" s="10">
        <v>1</v>
      </c>
      <c r="J170" t="s">
        <v>96</v>
      </c>
      <c r="K170" s="10" t="s">
        <v>77</v>
      </c>
      <c r="L170" t="s">
        <v>55</v>
      </c>
      <c r="M170" t="s">
        <v>27</v>
      </c>
      <c r="N170" s="10" t="s">
        <v>25</v>
      </c>
      <c r="O170" s="10" t="s">
        <v>25</v>
      </c>
      <c r="P170" t="s">
        <v>25</v>
      </c>
      <c r="Q170" s="10">
        <v>110</v>
      </c>
      <c r="R170" s="10">
        <v>21</v>
      </c>
      <c r="S170" s="10">
        <v>185.72665000000001</v>
      </c>
      <c r="T170" s="10">
        <v>670.4049</v>
      </c>
      <c r="U170" s="10">
        <v>40</v>
      </c>
      <c r="V170">
        <v>2560</v>
      </c>
      <c r="W170">
        <v>3.61</v>
      </c>
      <c r="Y170" t="b">
        <v>1</v>
      </c>
      <c r="AA170" t="b">
        <f t="shared" si="13"/>
        <v>1</v>
      </c>
    </row>
    <row r="171" spans="1:27" x14ac:dyDescent="0.2">
      <c r="A171">
        <v>9</v>
      </c>
      <c r="B171">
        <v>131</v>
      </c>
      <c r="C171" t="str">
        <f t="shared" si="12"/>
        <v>CarrLancetID</v>
      </c>
      <c r="D171" t="s">
        <v>94</v>
      </c>
      <c r="E171" s="10">
        <v>1</v>
      </c>
      <c r="F171" s="10">
        <v>3</v>
      </c>
      <c r="G171" s="10">
        <v>3</v>
      </c>
      <c r="H171" s="10" t="s">
        <v>45</v>
      </c>
      <c r="I171" s="10">
        <v>1</v>
      </c>
      <c r="J171" t="s">
        <v>96</v>
      </c>
      <c r="K171" s="10" t="s">
        <v>77</v>
      </c>
      <c r="L171" t="s">
        <v>55</v>
      </c>
      <c r="M171" t="s">
        <v>27</v>
      </c>
      <c r="N171" s="10" t="s">
        <v>11</v>
      </c>
      <c r="O171" s="10" t="str">
        <f>N171</f>
        <v>XBB.1.5</v>
      </c>
      <c r="P171" t="s">
        <v>25</v>
      </c>
      <c r="Q171" s="10">
        <v>110</v>
      </c>
      <c r="R171" s="10">
        <v>21</v>
      </c>
      <c r="S171" s="10">
        <v>159.21305000000001</v>
      </c>
      <c r="T171" s="10">
        <v>386.03627</v>
      </c>
      <c r="U171" s="10">
        <v>40</v>
      </c>
      <c r="V171">
        <v>2560</v>
      </c>
      <c r="W171">
        <v>2.42</v>
      </c>
      <c r="Y171" t="b">
        <v>1</v>
      </c>
      <c r="AA171" t="b">
        <f t="shared" si="13"/>
        <v>1</v>
      </c>
    </row>
    <row r="172" spans="1:27" x14ac:dyDescent="0.2">
      <c r="A172">
        <v>9</v>
      </c>
      <c r="B172">
        <v>132</v>
      </c>
      <c r="C172" t="str">
        <f t="shared" si="12"/>
        <v>LasradoBiorxiv</v>
      </c>
      <c r="D172" t="s">
        <v>97</v>
      </c>
      <c r="E172" s="10" t="s">
        <v>98</v>
      </c>
      <c r="F172" s="10">
        <v>3</v>
      </c>
      <c r="G172" s="10">
        <v>3.2</v>
      </c>
      <c r="H172" s="10" t="s">
        <v>44</v>
      </c>
      <c r="I172" s="10">
        <v>0</v>
      </c>
      <c r="J172" t="s">
        <v>99</v>
      </c>
      <c r="K172" s="10" t="s">
        <v>100</v>
      </c>
      <c r="L172" t="s">
        <v>100</v>
      </c>
      <c r="M172" t="s">
        <v>27</v>
      </c>
      <c r="N172" s="10" t="s">
        <v>68</v>
      </c>
      <c r="O172" s="10" t="s">
        <v>14</v>
      </c>
      <c r="P172" t="s">
        <v>14</v>
      </c>
      <c r="Q172" s="10">
        <v>30</v>
      </c>
      <c r="R172" s="10">
        <v>21</v>
      </c>
      <c r="S172" s="10">
        <v>5015</v>
      </c>
      <c r="T172" s="10">
        <v>25954</v>
      </c>
      <c r="U172" s="10">
        <v>20</v>
      </c>
      <c r="W172">
        <v>5.18</v>
      </c>
      <c r="X172" t="s">
        <v>101</v>
      </c>
      <c r="Y172" t="b">
        <v>0</v>
      </c>
      <c r="Z172" t="s">
        <v>91</v>
      </c>
      <c r="AA172" t="b">
        <f t="shared" si="13"/>
        <v>0</v>
      </c>
    </row>
    <row r="173" spans="1:27" x14ac:dyDescent="0.2">
      <c r="A173">
        <v>9</v>
      </c>
      <c r="B173">
        <v>133</v>
      </c>
      <c r="C173" t="str">
        <f t="shared" si="12"/>
        <v>LasradoBiorxiv</v>
      </c>
      <c r="D173" t="s">
        <v>97</v>
      </c>
      <c r="E173" s="10" t="s">
        <v>98</v>
      </c>
      <c r="F173" s="10">
        <v>3</v>
      </c>
      <c r="G173" s="10">
        <v>3.2</v>
      </c>
      <c r="H173" s="10" t="s">
        <v>44</v>
      </c>
      <c r="I173" s="10">
        <v>0</v>
      </c>
      <c r="J173" t="s">
        <v>99</v>
      </c>
      <c r="K173" s="10" t="s">
        <v>100</v>
      </c>
      <c r="L173" t="s">
        <v>100</v>
      </c>
      <c r="M173" t="s">
        <v>27</v>
      </c>
      <c r="N173" s="10" t="s">
        <v>65</v>
      </c>
      <c r="O173" s="10" t="s">
        <v>65</v>
      </c>
      <c r="P173" t="s">
        <v>219</v>
      </c>
      <c r="Q173" s="10">
        <v>30</v>
      </c>
      <c r="R173" s="10">
        <v>21</v>
      </c>
      <c r="S173" s="10">
        <v>118</v>
      </c>
      <c r="T173" s="10">
        <v>5318</v>
      </c>
      <c r="U173" s="10">
        <v>20</v>
      </c>
      <c r="W173">
        <v>45.07</v>
      </c>
      <c r="X173" t="s">
        <v>101</v>
      </c>
      <c r="Y173" t="b">
        <v>0</v>
      </c>
      <c r="Z173" t="s">
        <v>91</v>
      </c>
      <c r="AA173" t="b">
        <f t="shared" si="13"/>
        <v>0</v>
      </c>
    </row>
    <row r="174" spans="1:27" x14ac:dyDescent="0.2">
      <c r="A174">
        <v>9</v>
      </c>
      <c r="B174">
        <v>134</v>
      </c>
      <c r="C174" t="str">
        <f t="shared" si="12"/>
        <v>LasradoBiorxiv</v>
      </c>
      <c r="D174" t="s">
        <v>97</v>
      </c>
      <c r="E174" s="10" t="s">
        <v>98</v>
      </c>
      <c r="F174" s="10">
        <v>3</v>
      </c>
      <c r="G174" s="10">
        <v>3.2</v>
      </c>
      <c r="H174" s="10" t="s">
        <v>44</v>
      </c>
      <c r="I174" s="10">
        <v>0</v>
      </c>
      <c r="J174" t="s">
        <v>99</v>
      </c>
      <c r="K174" s="10" t="s">
        <v>100</v>
      </c>
      <c r="L174" t="s">
        <v>100</v>
      </c>
      <c r="M174" t="s">
        <v>27</v>
      </c>
      <c r="N174" s="10" t="s">
        <v>10</v>
      </c>
      <c r="O174" s="10" t="s">
        <v>10</v>
      </c>
      <c r="P174" t="s">
        <v>10</v>
      </c>
      <c r="Q174" s="10">
        <v>30</v>
      </c>
      <c r="R174" s="10">
        <v>21</v>
      </c>
      <c r="S174" s="10">
        <v>104</v>
      </c>
      <c r="T174" s="10">
        <v>2285</v>
      </c>
      <c r="U174" s="10">
        <v>20</v>
      </c>
      <c r="W174">
        <v>21.97</v>
      </c>
      <c r="X174" t="s">
        <v>101</v>
      </c>
      <c r="Y174" t="b">
        <v>0</v>
      </c>
      <c r="AA174" t="b">
        <f t="shared" si="13"/>
        <v>0</v>
      </c>
    </row>
    <row r="175" spans="1:27" x14ac:dyDescent="0.2">
      <c r="A175">
        <v>9</v>
      </c>
      <c r="B175">
        <v>135</v>
      </c>
      <c r="C175" t="str">
        <f t="shared" si="12"/>
        <v>LasradoBiorxiv</v>
      </c>
      <c r="D175" t="s">
        <v>97</v>
      </c>
      <c r="E175" s="10" t="s">
        <v>98</v>
      </c>
      <c r="F175" s="10">
        <v>3</v>
      </c>
      <c r="G175" s="10">
        <v>3.2</v>
      </c>
      <c r="H175" s="10" t="s">
        <v>44</v>
      </c>
      <c r="I175" s="10">
        <v>0</v>
      </c>
      <c r="J175" t="s">
        <v>99</v>
      </c>
      <c r="K175" s="10" t="s">
        <v>100</v>
      </c>
      <c r="L175" t="s">
        <v>100</v>
      </c>
      <c r="M175" t="s">
        <v>27</v>
      </c>
      <c r="N175" s="10" t="s">
        <v>70</v>
      </c>
      <c r="O175" s="10" t="s">
        <v>90</v>
      </c>
      <c r="P175" t="s">
        <v>218</v>
      </c>
      <c r="Q175" s="10">
        <v>30</v>
      </c>
      <c r="R175" s="10">
        <v>21</v>
      </c>
      <c r="S175" s="10">
        <v>59</v>
      </c>
      <c r="T175" s="10">
        <v>379</v>
      </c>
      <c r="U175" s="10">
        <v>20</v>
      </c>
      <c r="W175">
        <v>6.42</v>
      </c>
      <c r="X175" t="s">
        <v>101</v>
      </c>
      <c r="Y175" t="b">
        <v>0</v>
      </c>
      <c r="AA175" t="b">
        <f t="shared" si="13"/>
        <v>0</v>
      </c>
    </row>
    <row r="176" spans="1:27" x14ac:dyDescent="0.2">
      <c r="A176">
        <v>9</v>
      </c>
      <c r="B176">
        <v>136</v>
      </c>
      <c r="C176" t="str">
        <f t="shared" si="12"/>
        <v>LasradoBiorxiv</v>
      </c>
      <c r="D176" t="s">
        <v>97</v>
      </c>
      <c r="E176" s="10" t="s">
        <v>98</v>
      </c>
      <c r="F176" s="10">
        <v>3</v>
      </c>
      <c r="G176" s="10">
        <v>3.2</v>
      </c>
      <c r="H176" s="10" t="s">
        <v>44</v>
      </c>
      <c r="I176" s="10">
        <v>0</v>
      </c>
      <c r="J176" t="s">
        <v>99</v>
      </c>
      <c r="K176" s="10" t="s">
        <v>100</v>
      </c>
      <c r="L176" t="s">
        <v>100</v>
      </c>
      <c r="M176" t="s">
        <v>27</v>
      </c>
      <c r="N176" s="10" t="s">
        <v>92</v>
      </c>
      <c r="O176" s="10" t="str">
        <f t="shared" ref="O176:O177" si="14">N176</f>
        <v>XBB.1</v>
      </c>
      <c r="P176" t="s">
        <v>25</v>
      </c>
      <c r="Q176" s="10">
        <v>30</v>
      </c>
      <c r="R176" s="10">
        <v>21</v>
      </c>
      <c r="S176" s="10">
        <v>46</v>
      </c>
      <c r="T176" s="10">
        <v>125</v>
      </c>
      <c r="U176" s="10">
        <v>20</v>
      </c>
      <c r="W176">
        <v>2.72</v>
      </c>
      <c r="X176" t="s">
        <v>101</v>
      </c>
      <c r="Y176" t="b">
        <v>0</v>
      </c>
      <c r="AA176" t="b">
        <f t="shared" si="13"/>
        <v>0</v>
      </c>
    </row>
    <row r="177" spans="1:27" x14ac:dyDescent="0.2">
      <c r="A177">
        <v>9</v>
      </c>
      <c r="B177">
        <v>137</v>
      </c>
      <c r="C177" t="str">
        <f t="shared" si="12"/>
        <v>LasradoBiorxiv</v>
      </c>
      <c r="D177" t="s">
        <v>97</v>
      </c>
      <c r="E177" s="10" t="s">
        <v>98</v>
      </c>
      <c r="F177" s="10">
        <v>3</v>
      </c>
      <c r="G177" s="10">
        <v>3.2</v>
      </c>
      <c r="H177" s="10" t="s">
        <v>44</v>
      </c>
      <c r="I177" s="10">
        <v>0</v>
      </c>
      <c r="J177" t="s">
        <v>99</v>
      </c>
      <c r="K177" s="10" t="s">
        <v>100</v>
      </c>
      <c r="L177" t="s">
        <v>100</v>
      </c>
      <c r="M177" t="s">
        <v>27</v>
      </c>
      <c r="N177" s="10" t="s">
        <v>11</v>
      </c>
      <c r="O177" s="10" t="str">
        <f t="shared" si="14"/>
        <v>XBB.1.5</v>
      </c>
      <c r="P177" t="s">
        <v>25</v>
      </c>
      <c r="Q177" s="10">
        <v>30</v>
      </c>
      <c r="R177" s="10">
        <v>21</v>
      </c>
      <c r="S177" s="10">
        <v>74</v>
      </c>
      <c r="T177" s="10">
        <v>137</v>
      </c>
      <c r="U177" s="10">
        <v>20</v>
      </c>
      <c r="W177">
        <v>1.85</v>
      </c>
      <c r="X177" t="s">
        <v>101</v>
      </c>
      <c r="Y177" t="b">
        <v>0</v>
      </c>
      <c r="Z177" t="s">
        <v>91</v>
      </c>
      <c r="AA177" t="b">
        <f t="shared" si="13"/>
        <v>0</v>
      </c>
    </row>
    <row r="178" spans="1:27" x14ac:dyDescent="0.2">
      <c r="A178">
        <v>9</v>
      </c>
      <c r="B178">
        <v>138</v>
      </c>
      <c r="C178" t="str">
        <f t="shared" si="12"/>
        <v>ZouNEJM</v>
      </c>
      <c r="D178" t="s">
        <v>102</v>
      </c>
      <c r="E178" s="10">
        <v>1</v>
      </c>
      <c r="F178" s="10">
        <v>3</v>
      </c>
      <c r="G178" s="10">
        <v>3</v>
      </c>
      <c r="H178" s="10" t="s">
        <v>44</v>
      </c>
      <c r="I178" s="10">
        <v>0</v>
      </c>
      <c r="J178" t="s">
        <v>85</v>
      </c>
      <c r="K178" s="10" t="s">
        <v>86</v>
      </c>
      <c r="L178" t="s">
        <v>10</v>
      </c>
      <c r="M178" t="s">
        <v>27</v>
      </c>
      <c r="N178" s="10" t="s">
        <v>103</v>
      </c>
      <c r="O178" s="10" t="s">
        <v>14</v>
      </c>
      <c r="P178" t="s">
        <v>14</v>
      </c>
      <c r="Q178" s="10">
        <v>19</v>
      </c>
      <c r="R178" s="10">
        <v>30</v>
      </c>
      <c r="S178" s="10">
        <v>226</v>
      </c>
      <c r="T178" s="10">
        <v>2237</v>
      </c>
      <c r="U178" s="10">
        <v>20</v>
      </c>
      <c r="V178">
        <v>20480</v>
      </c>
      <c r="W178">
        <v>9.9</v>
      </c>
      <c r="Y178" t="b">
        <v>1</v>
      </c>
      <c r="AA178" t="b">
        <f t="shared" si="13"/>
        <v>1</v>
      </c>
    </row>
    <row r="179" spans="1:27" x14ac:dyDescent="0.2">
      <c r="A179">
        <v>9</v>
      </c>
      <c r="B179">
        <v>139</v>
      </c>
      <c r="C179" t="str">
        <f t="shared" si="12"/>
        <v>ZouNEJM</v>
      </c>
      <c r="D179" t="s">
        <v>102</v>
      </c>
      <c r="E179" s="10">
        <v>1</v>
      </c>
      <c r="F179" s="10">
        <v>3</v>
      </c>
      <c r="G179" s="10">
        <v>3</v>
      </c>
      <c r="H179" s="10" t="s">
        <v>44</v>
      </c>
      <c r="I179" s="10">
        <v>0</v>
      </c>
      <c r="J179" t="s">
        <v>85</v>
      </c>
      <c r="K179" s="10" t="s">
        <v>86</v>
      </c>
      <c r="L179" t="s">
        <v>10</v>
      </c>
      <c r="M179" t="s">
        <v>27</v>
      </c>
      <c r="N179" s="10" t="s">
        <v>79</v>
      </c>
      <c r="O179" s="10" t="s">
        <v>10</v>
      </c>
      <c r="P179" t="s">
        <v>10</v>
      </c>
      <c r="Q179" s="10">
        <v>19</v>
      </c>
      <c r="R179" s="10">
        <v>30</v>
      </c>
      <c r="S179" s="10">
        <v>20</v>
      </c>
      <c r="T179" s="10">
        <v>518</v>
      </c>
      <c r="U179" s="10">
        <v>20</v>
      </c>
      <c r="V179">
        <v>20480</v>
      </c>
      <c r="W179">
        <v>25.9</v>
      </c>
      <c r="Y179" t="b">
        <v>1</v>
      </c>
      <c r="AA179" t="b">
        <f t="shared" si="13"/>
        <v>1</v>
      </c>
    </row>
    <row r="180" spans="1:27" x14ac:dyDescent="0.2">
      <c r="A180">
        <v>9</v>
      </c>
      <c r="B180">
        <v>140</v>
      </c>
      <c r="C180" t="str">
        <f t="shared" si="12"/>
        <v>ZouNEJM</v>
      </c>
      <c r="D180" t="s">
        <v>102</v>
      </c>
      <c r="E180" s="10">
        <v>1</v>
      </c>
      <c r="F180" s="10">
        <v>3</v>
      </c>
      <c r="G180" s="10">
        <v>3</v>
      </c>
      <c r="H180" s="10" t="s">
        <v>44</v>
      </c>
      <c r="I180" s="10">
        <v>0</v>
      </c>
      <c r="J180" t="s">
        <v>85</v>
      </c>
      <c r="K180" s="10" t="s">
        <v>86</v>
      </c>
      <c r="L180" t="s">
        <v>10</v>
      </c>
      <c r="M180" t="s">
        <v>27</v>
      </c>
      <c r="N180" s="10" t="s">
        <v>104</v>
      </c>
      <c r="O180" s="10" t="s">
        <v>104</v>
      </c>
      <c r="P180" t="s">
        <v>219</v>
      </c>
      <c r="Q180" s="10">
        <v>19</v>
      </c>
      <c r="R180" s="10">
        <v>30</v>
      </c>
      <c r="S180" s="10">
        <v>24</v>
      </c>
      <c r="T180" s="10">
        <v>524</v>
      </c>
      <c r="U180" s="10">
        <v>20</v>
      </c>
      <c r="V180">
        <v>20480</v>
      </c>
      <c r="W180">
        <v>10.58</v>
      </c>
      <c r="Y180" t="b">
        <v>1</v>
      </c>
      <c r="AA180" t="b">
        <f t="shared" si="13"/>
        <v>1</v>
      </c>
    </row>
    <row r="181" spans="1:27" x14ac:dyDescent="0.2">
      <c r="A181">
        <v>9</v>
      </c>
      <c r="B181">
        <v>141</v>
      </c>
      <c r="C181" t="str">
        <f t="shared" si="12"/>
        <v>ZouNEJM</v>
      </c>
      <c r="D181" t="s">
        <v>102</v>
      </c>
      <c r="E181" s="10">
        <v>1</v>
      </c>
      <c r="F181" s="10">
        <v>3</v>
      </c>
      <c r="G181" s="10">
        <v>3</v>
      </c>
      <c r="H181" s="10" t="s">
        <v>44</v>
      </c>
      <c r="I181" s="10">
        <v>0</v>
      </c>
      <c r="J181" t="s">
        <v>85</v>
      </c>
      <c r="K181" s="10" t="s">
        <v>86</v>
      </c>
      <c r="L181" t="s">
        <v>10</v>
      </c>
      <c r="M181" t="s">
        <v>27</v>
      </c>
      <c r="N181" s="10" t="s">
        <v>69</v>
      </c>
      <c r="O181" s="10" t="s">
        <v>65</v>
      </c>
      <c r="P181" t="s">
        <v>219</v>
      </c>
      <c r="Q181" s="10">
        <v>19</v>
      </c>
      <c r="R181" s="10">
        <v>30</v>
      </c>
      <c r="S181" s="10">
        <v>14</v>
      </c>
      <c r="T181" s="10">
        <v>117</v>
      </c>
      <c r="U181" s="10">
        <v>20</v>
      </c>
      <c r="V181">
        <v>20480</v>
      </c>
      <c r="W181">
        <v>8.36</v>
      </c>
      <c r="Y181" t="b">
        <v>1</v>
      </c>
      <c r="AA181" t="b">
        <f t="shared" si="13"/>
        <v>1</v>
      </c>
    </row>
    <row r="182" spans="1:27" x14ac:dyDescent="0.2">
      <c r="A182">
        <v>9</v>
      </c>
      <c r="B182">
        <v>142</v>
      </c>
      <c r="C182" t="str">
        <f t="shared" si="12"/>
        <v>ZouNEJM</v>
      </c>
      <c r="D182" t="s">
        <v>102</v>
      </c>
      <c r="E182" s="10">
        <v>1</v>
      </c>
      <c r="F182" s="10">
        <v>3</v>
      </c>
      <c r="G182" s="10">
        <v>3</v>
      </c>
      <c r="H182" s="10" t="s">
        <v>44</v>
      </c>
      <c r="I182" s="10">
        <v>0</v>
      </c>
      <c r="J182" t="s">
        <v>85</v>
      </c>
      <c r="K182" s="10" t="s">
        <v>86</v>
      </c>
      <c r="L182" t="s">
        <v>10</v>
      </c>
      <c r="M182" t="s">
        <v>27</v>
      </c>
      <c r="N182" s="10" t="s">
        <v>70</v>
      </c>
      <c r="O182" s="10" t="s">
        <v>90</v>
      </c>
      <c r="P182" t="s">
        <v>218</v>
      </c>
      <c r="Q182" s="10">
        <v>19</v>
      </c>
      <c r="R182" s="10">
        <v>30</v>
      </c>
      <c r="S182" s="10">
        <v>11</v>
      </c>
      <c r="T182" s="10">
        <v>143</v>
      </c>
      <c r="U182" s="10">
        <v>20</v>
      </c>
      <c r="V182">
        <v>20480</v>
      </c>
      <c r="W182">
        <v>13</v>
      </c>
      <c r="Y182" t="b">
        <v>1</v>
      </c>
      <c r="AA182" t="b">
        <f t="shared" si="13"/>
        <v>1</v>
      </c>
    </row>
    <row r="183" spans="1:27" x14ac:dyDescent="0.2">
      <c r="A183">
        <v>9</v>
      </c>
      <c r="B183">
        <v>143</v>
      </c>
      <c r="C183" t="str">
        <f t="shared" si="12"/>
        <v>ZouNEJM</v>
      </c>
      <c r="D183" t="s">
        <v>102</v>
      </c>
      <c r="E183" s="10">
        <v>1</v>
      </c>
      <c r="F183" s="10">
        <v>3</v>
      </c>
      <c r="G183" s="10">
        <v>3</v>
      </c>
      <c r="H183" s="10" t="s">
        <v>44</v>
      </c>
      <c r="I183" s="10">
        <v>0</v>
      </c>
      <c r="J183" t="s">
        <v>85</v>
      </c>
      <c r="K183" s="10" t="s">
        <v>86</v>
      </c>
      <c r="L183" t="s">
        <v>10</v>
      </c>
      <c r="M183" t="s">
        <v>27</v>
      </c>
      <c r="N183" s="10" t="s">
        <v>92</v>
      </c>
      <c r="O183" s="10" t="str">
        <f>N183</f>
        <v>XBB.1</v>
      </c>
      <c r="P183" t="s">
        <v>25</v>
      </c>
      <c r="Q183" s="10">
        <v>19</v>
      </c>
      <c r="R183" s="10">
        <v>30</v>
      </c>
      <c r="S183" s="10">
        <v>12</v>
      </c>
      <c r="T183" s="10">
        <v>55</v>
      </c>
      <c r="U183" s="10">
        <v>20</v>
      </c>
      <c r="V183">
        <v>20480</v>
      </c>
      <c r="W183">
        <v>4.58</v>
      </c>
      <c r="Y183" t="b">
        <v>1</v>
      </c>
      <c r="AA183" t="b">
        <f t="shared" si="13"/>
        <v>1</v>
      </c>
    </row>
    <row r="184" spans="1:27" x14ac:dyDescent="0.2">
      <c r="A184">
        <v>9</v>
      </c>
      <c r="B184">
        <v>144</v>
      </c>
      <c r="C184" t="str">
        <f t="shared" si="12"/>
        <v>ZouNEJM</v>
      </c>
      <c r="D184" t="s">
        <v>102</v>
      </c>
      <c r="E184" s="10">
        <v>1</v>
      </c>
      <c r="F184" s="10">
        <v>3</v>
      </c>
      <c r="G184" s="10">
        <v>3</v>
      </c>
      <c r="H184" s="10" t="s">
        <v>44</v>
      </c>
      <c r="I184" s="10">
        <v>0</v>
      </c>
      <c r="J184" t="s">
        <v>105</v>
      </c>
      <c r="K184" s="10" t="s">
        <v>14</v>
      </c>
      <c r="L184" t="s">
        <v>14</v>
      </c>
      <c r="M184" t="s">
        <v>28</v>
      </c>
      <c r="N184" s="10" t="s">
        <v>103</v>
      </c>
      <c r="O184" s="10" t="s">
        <v>14</v>
      </c>
      <c r="P184" t="s">
        <v>14</v>
      </c>
      <c r="Q184" s="10">
        <v>20</v>
      </c>
      <c r="R184" s="10">
        <v>30</v>
      </c>
      <c r="S184" s="10">
        <v>304</v>
      </c>
      <c r="T184" s="10">
        <v>1325</v>
      </c>
      <c r="U184" s="10">
        <v>20</v>
      </c>
      <c r="V184">
        <v>20480</v>
      </c>
      <c r="W184">
        <v>4.3600000000000003</v>
      </c>
      <c r="Y184" t="b">
        <v>1</v>
      </c>
      <c r="AA184" t="b">
        <f t="shared" si="13"/>
        <v>1</v>
      </c>
    </row>
    <row r="185" spans="1:27" x14ac:dyDescent="0.2">
      <c r="A185">
        <v>9</v>
      </c>
      <c r="B185">
        <v>145</v>
      </c>
      <c r="C185" t="str">
        <f t="shared" si="12"/>
        <v>ZouNEJM</v>
      </c>
      <c r="D185" t="s">
        <v>102</v>
      </c>
      <c r="E185" s="10">
        <v>1</v>
      </c>
      <c r="F185" s="10">
        <v>3</v>
      </c>
      <c r="G185" s="10">
        <v>3</v>
      </c>
      <c r="H185" s="10" t="s">
        <v>44</v>
      </c>
      <c r="I185" s="10">
        <v>0</v>
      </c>
      <c r="J185" t="s">
        <v>105</v>
      </c>
      <c r="K185" s="10" t="s">
        <v>14</v>
      </c>
      <c r="L185" t="s">
        <v>14</v>
      </c>
      <c r="M185" t="s">
        <v>28</v>
      </c>
      <c r="N185" s="10" t="s">
        <v>79</v>
      </c>
      <c r="O185" s="10" t="s">
        <v>10</v>
      </c>
      <c r="P185" t="s">
        <v>10</v>
      </c>
      <c r="Q185" s="10">
        <v>20</v>
      </c>
      <c r="R185" s="10">
        <v>30</v>
      </c>
      <c r="S185" s="10">
        <v>30</v>
      </c>
      <c r="T185" s="10">
        <v>89</v>
      </c>
      <c r="U185" s="10">
        <v>20</v>
      </c>
      <c r="V185">
        <v>20480</v>
      </c>
      <c r="W185">
        <v>2.97</v>
      </c>
      <c r="Y185" t="b">
        <v>1</v>
      </c>
      <c r="AA185" t="b">
        <f t="shared" si="13"/>
        <v>1</v>
      </c>
    </row>
    <row r="186" spans="1:27" x14ac:dyDescent="0.2">
      <c r="A186">
        <v>9</v>
      </c>
      <c r="B186">
        <v>146</v>
      </c>
      <c r="C186" t="str">
        <f t="shared" si="12"/>
        <v>ZouNEJM</v>
      </c>
      <c r="D186" t="s">
        <v>102</v>
      </c>
      <c r="E186" s="10">
        <v>1</v>
      </c>
      <c r="F186" s="10">
        <v>3</v>
      </c>
      <c r="G186" s="10">
        <v>3</v>
      </c>
      <c r="H186" s="10" t="s">
        <v>44</v>
      </c>
      <c r="I186" s="10">
        <v>0</v>
      </c>
      <c r="J186" t="s">
        <v>105</v>
      </c>
      <c r="K186" s="10" t="s">
        <v>14</v>
      </c>
      <c r="L186" t="s">
        <v>14</v>
      </c>
      <c r="M186" t="s">
        <v>28</v>
      </c>
      <c r="N186" s="10" t="s">
        <v>104</v>
      </c>
      <c r="O186" s="10" t="s">
        <v>104</v>
      </c>
      <c r="P186" t="s">
        <v>219</v>
      </c>
      <c r="Q186" s="10">
        <v>20</v>
      </c>
      <c r="R186" s="10">
        <v>30</v>
      </c>
      <c r="S186" s="10">
        <v>36</v>
      </c>
      <c r="T186" s="10">
        <v>92</v>
      </c>
      <c r="U186" s="10">
        <v>20</v>
      </c>
      <c r="V186">
        <v>20480</v>
      </c>
      <c r="W186">
        <v>2.56</v>
      </c>
      <c r="Y186" t="b">
        <v>1</v>
      </c>
      <c r="AA186" t="b">
        <f t="shared" si="13"/>
        <v>1</v>
      </c>
    </row>
    <row r="187" spans="1:27" x14ac:dyDescent="0.2">
      <c r="A187">
        <v>9</v>
      </c>
      <c r="B187">
        <v>147</v>
      </c>
      <c r="C187" t="str">
        <f t="shared" si="12"/>
        <v>ZouNEJM</v>
      </c>
      <c r="D187" t="s">
        <v>102</v>
      </c>
      <c r="E187" s="10">
        <v>1</v>
      </c>
      <c r="F187" s="10">
        <v>3</v>
      </c>
      <c r="G187" s="10">
        <v>3</v>
      </c>
      <c r="H187" s="10" t="s">
        <v>44</v>
      </c>
      <c r="I187" s="10">
        <v>0</v>
      </c>
      <c r="J187" t="s">
        <v>105</v>
      </c>
      <c r="K187" s="10" t="s">
        <v>14</v>
      </c>
      <c r="L187" t="s">
        <v>14</v>
      </c>
      <c r="M187" t="s">
        <v>28</v>
      </c>
      <c r="N187" s="10" t="s">
        <v>69</v>
      </c>
      <c r="O187" s="10" t="s">
        <v>65</v>
      </c>
      <c r="P187" t="s">
        <v>219</v>
      </c>
      <c r="Q187" s="10">
        <v>20</v>
      </c>
      <c r="R187" s="10">
        <v>30</v>
      </c>
      <c r="S187" s="10">
        <v>18</v>
      </c>
      <c r="T187" s="10">
        <v>37</v>
      </c>
      <c r="U187" s="10">
        <v>20</v>
      </c>
      <c r="V187">
        <v>20480</v>
      </c>
      <c r="W187">
        <v>2.06</v>
      </c>
      <c r="Y187" t="b">
        <v>1</v>
      </c>
      <c r="AA187" t="b">
        <f t="shared" si="13"/>
        <v>1</v>
      </c>
    </row>
    <row r="188" spans="1:27" x14ac:dyDescent="0.2">
      <c r="A188">
        <v>9</v>
      </c>
      <c r="B188">
        <v>148</v>
      </c>
      <c r="C188" t="str">
        <f t="shared" si="12"/>
        <v>ZouNEJM</v>
      </c>
      <c r="D188" t="s">
        <v>102</v>
      </c>
      <c r="E188" s="10">
        <v>1</v>
      </c>
      <c r="F188" s="10">
        <v>3</v>
      </c>
      <c r="G188" s="10">
        <v>3</v>
      </c>
      <c r="H188" s="10" t="s">
        <v>44</v>
      </c>
      <c r="I188" s="10">
        <v>0</v>
      </c>
      <c r="J188" t="s">
        <v>105</v>
      </c>
      <c r="K188" s="10" t="s">
        <v>14</v>
      </c>
      <c r="L188" t="s">
        <v>14</v>
      </c>
      <c r="M188" t="s">
        <v>28</v>
      </c>
      <c r="N188" s="10" t="s">
        <v>70</v>
      </c>
      <c r="O188" s="10" t="s">
        <v>90</v>
      </c>
      <c r="P188" t="s">
        <v>218</v>
      </c>
      <c r="Q188" s="10">
        <v>20</v>
      </c>
      <c r="R188" s="10">
        <v>30</v>
      </c>
      <c r="S188" s="10">
        <v>17</v>
      </c>
      <c r="T188" s="10">
        <v>25</v>
      </c>
      <c r="U188" s="10">
        <v>20</v>
      </c>
      <c r="V188">
        <v>20480</v>
      </c>
      <c r="W188">
        <v>1.47</v>
      </c>
      <c r="Y188" t="b">
        <v>1</v>
      </c>
      <c r="AA188" t="b">
        <f t="shared" si="13"/>
        <v>1</v>
      </c>
    </row>
    <row r="189" spans="1:27" x14ac:dyDescent="0.2">
      <c r="A189">
        <v>9</v>
      </c>
      <c r="B189">
        <v>149</v>
      </c>
      <c r="C189" t="str">
        <f t="shared" si="12"/>
        <v>ZouNEJM</v>
      </c>
      <c r="D189" t="s">
        <v>102</v>
      </c>
      <c r="E189" s="10">
        <v>1</v>
      </c>
      <c r="F189" s="10">
        <v>3</v>
      </c>
      <c r="G189" s="10">
        <v>3</v>
      </c>
      <c r="H189" s="10" t="s">
        <v>44</v>
      </c>
      <c r="I189" s="10">
        <v>0</v>
      </c>
      <c r="J189" t="s">
        <v>105</v>
      </c>
      <c r="K189" s="10" t="s">
        <v>14</v>
      </c>
      <c r="L189" t="s">
        <v>14</v>
      </c>
      <c r="M189" t="s">
        <v>28</v>
      </c>
      <c r="N189" s="10" t="s">
        <v>92</v>
      </c>
      <c r="O189" s="10" t="str">
        <f>N189</f>
        <v>XBB.1</v>
      </c>
      <c r="P189" t="s">
        <v>25</v>
      </c>
      <c r="Q189" s="10">
        <v>20</v>
      </c>
      <c r="R189" s="10">
        <v>30</v>
      </c>
      <c r="S189" s="10">
        <v>13</v>
      </c>
      <c r="T189" s="10">
        <v>17</v>
      </c>
      <c r="U189" s="10">
        <v>20</v>
      </c>
      <c r="V189">
        <v>20480</v>
      </c>
      <c r="W189">
        <v>1.31</v>
      </c>
      <c r="Y189" t="b">
        <v>1</v>
      </c>
      <c r="AA189" t="b">
        <f t="shared" si="13"/>
        <v>1</v>
      </c>
    </row>
    <row r="190" spans="1:27" x14ac:dyDescent="0.2">
      <c r="A190">
        <v>9</v>
      </c>
      <c r="B190">
        <v>150</v>
      </c>
      <c r="C190" t="str">
        <f t="shared" si="12"/>
        <v>ZouNEJM</v>
      </c>
      <c r="D190" t="s">
        <v>102</v>
      </c>
      <c r="E190" s="10">
        <v>1</v>
      </c>
      <c r="F190" s="10">
        <v>3</v>
      </c>
      <c r="G190" s="10">
        <v>3</v>
      </c>
      <c r="H190" s="10" t="s">
        <v>45</v>
      </c>
      <c r="I190" s="10">
        <v>1</v>
      </c>
      <c r="J190" t="s">
        <v>85</v>
      </c>
      <c r="K190" s="10" t="s">
        <v>86</v>
      </c>
      <c r="L190" t="s">
        <v>10</v>
      </c>
      <c r="M190" t="s">
        <v>27</v>
      </c>
      <c r="N190" s="10" t="s">
        <v>103</v>
      </c>
      <c r="O190" s="10" t="s">
        <v>14</v>
      </c>
      <c r="P190" t="s">
        <v>14</v>
      </c>
      <c r="Q190" s="10">
        <v>19</v>
      </c>
      <c r="R190" s="10">
        <v>30</v>
      </c>
      <c r="S190" s="10">
        <v>1377</v>
      </c>
      <c r="T190" s="10">
        <v>4847</v>
      </c>
      <c r="U190" s="10">
        <v>20</v>
      </c>
      <c r="V190">
        <v>20480</v>
      </c>
      <c r="W190">
        <v>3.52</v>
      </c>
      <c r="Y190" t="b">
        <v>1</v>
      </c>
      <c r="AA190" t="b">
        <f t="shared" si="13"/>
        <v>1</v>
      </c>
    </row>
    <row r="191" spans="1:27" x14ac:dyDescent="0.2">
      <c r="A191">
        <v>9</v>
      </c>
      <c r="B191">
        <v>151</v>
      </c>
      <c r="C191" t="str">
        <f t="shared" si="12"/>
        <v>ZouNEJM</v>
      </c>
      <c r="D191" t="s">
        <v>102</v>
      </c>
      <c r="E191" s="10">
        <v>1</v>
      </c>
      <c r="F191" s="10">
        <v>3</v>
      </c>
      <c r="G191" s="10">
        <v>3</v>
      </c>
      <c r="H191" s="10" t="s">
        <v>45</v>
      </c>
      <c r="I191" s="10">
        <v>1</v>
      </c>
      <c r="J191" t="s">
        <v>85</v>
      </c>
      <c r="K191" s="10" t="s">
        <v>86</v>
      </c>
      <c r="L191" t="s">
        <v>10</v>
      </c>
      <c r="M191" t="s">
        <v>27</v>
      </c>
      <c r="N191" s="10" t="s">
        <v>79</v>
      </c>
      <c r="O191" s="10" t="s">
        <v>10</v>
      </c>
      <c r="P191" t="s">
        <v>10</v>
      </c>
      <c r="Q191" s="10">
        <v>19</v>
      </c>
      <c r="R191" s="10">
        <v>30</v>
      </c>
      <c r="S191" s="10">
        <v>207</v>
      </c>
      <c r="T191" s="10">
        <v>1377</v>
      </c>
      <c r="U191" s="10">
        <v>20</v>
      </c>
      <c r="V191">
        <v>20480</v>
      </c>
      <c r="W191">
        <v>6.65</v>
      </c>
      <c r="Y191" t="b">
        <v>1</v>
      </c>
      <c r="AA191" t="b">
        <f t="shared" si="13"/>
        <v>1</v>
      </c>
    </row>
    <row r="192" spans="1:27" x14ac:dyDescent="0.2">
      <c r="A192">
        <v>9</v>
      </c>
      <c r="B192">
        <v>152</v>
      </c>
      <c r="C192" t="str">
        <f t="shared" si="12"/>
        <v>ZouNEJM</v>
      </c>
      <c r="D192" t="s">
        <v>102</v>
      </c>
      <c r="E192" s="10">
        <v>1</v>
      </c>
      <c r="F192" s="10">
        <v>3</v>
      </c>
      <c r="G192" s="10">
        <v>3</v>
      </c>
      <c r="H192" s="10" t="s">
        <v>45</v>
      </c>
      <c r="I192" s="10">
        <v>1</v>
      </c>
      <c r="J192" t="s">
        <v>85</v>
      </c>
      <c r="K192" s="10" t="s">
        <v>86</v>
      </c>
      <c r="L192" t="s">
        <v>10</v>
      </c>
      <c r="M192" t="s">
        <v>27</v>
      </c>
      <c r="N192" s="10" t="s">
        <v>104</v>
      </c>
      <c r="O192" s="10" t="s">
        <v>104</v>
      </c>
      <c r="P192" t="s">
        <v>219</v>
      </c>
      <c r="Q192" s="10">
        <v>19</v>
      </c>
      <c r="R192" s="10">
        <v>30</v>
      </c>
      <c r="S192" s="10">
        <v>282</v>
      </c>
      <c r="T192" s="10">
        <v>1564</v>
      </c>
      <c r="U192" s="10">
        <v>20</v>
      </c>
      <c r="V192">
        <v>20480</v>
      </c>
      <c r="W192">
        <v>5.55</v>
      </c>
      <c r="Y192" t="b">
        <v>1</v>
      </c>
      <c r="AA192" t="b">
        <f t="shared" si="13"/>
        <v>1</v>
      </c>
    </row>
    <row r="193" spans="1:27" x14ac:dyDescent="0.2">
      <c r="A193">
        <v>9</v>
      </c>
      <c r="B193">
        <v>153</v>
      </c>
      <c r="C193" t="str">
        <f t="shared" si="12"/>
        <v>ZouNEJM</v>
      </c>
      <c r="D193" t="s">
        <v>102</v>
      </c>
      <c r="E193" s="10">
        <v>1</v>
      </c>
      <c r="F193" s="10">
        <v>3</v>
      </c>
      <c r="G193" s="10">
        <v>3</v>
      </c>
      <c r="H193" s="10" t="s">
        <v>45</v>
      </c>
      <c r="I193" s="10">
        <v>1</v>
      </c>
      <c r="J193" t="s">
        <v>85</v>
      </c>
      <c r="K193" s="10" t="s">
        <v>86</v>
      </c>
      <c r="L193" t="s">
        <v>10</v>
      </c>
      <c r="M193" t="s">
        <v>27</v>
      </c>
      <c r="N193" s="10" t="s">
        <v>69</v>
      </c>
      <c r="O193" s="10" t="s">
        <v>65</v>
      </c>
      <c r="P193" t="s">
        <v>219</v>
      </c>
      <c r="Q193" s="10">
        <v>19</v>
      </c>
      <c r="R193" s="10">
        <v>30</v>
      </c>
      <c r="S193" s="10">
        <v>62</v>
      </c>
      <c r="T193" s="10">
        <v>326</v>
      </c>
      <c r="U193" s="10">
        <v>20</v>
      </c>
      <c r="V193">
        <v>20480</v>
      </c>
      <c r="W193">
        <v>5.26</v>
      </c>
      <c r="Y193" t="b">
        <v>1</v>
      </c>
      <c r="AA193" t="b">
        <f t="shared" si="13"/>
        <v>1</v>
      </c>
    </row>
    <row r="194" spans="1:27" x14ac:dyDescent="0.2">
      <c r="A194">
        <v>9</v>
      </c>
      <c r="B194">
        <v>154</v>
      </c>
      <c r="C194" t="str">
        <f t="shared" si="12"/>
        <v>ZouNEJM</v>
      </c>
      <c r="D194" t="s">
        <v>102</v>
      </c>
      <c r="E194" s="10">
        <v>1</v>
      </c>
      <c r="F194" s="10">
        <v>3</v>
      </c>
      <c r="G194" s="10">
        <v>3</v>
      </c>
      <c r="H194" s="10" t="s">
        <v>45</v>
      </c>
      <c r="I194" s="10">
        <v>1</v>
      </c>
      <c r="J194" t="s">
        <v>85</v>
      </c>
      <c r="K194" s="10" t="s">
        <v>86</v>
      </c>
      <c r="L194" t="s">
        <v>10</v>
      </c>
      <c r="M194" t="s">
        <v>27</v>
      </c>
      <c r="N194" s="10" t="s">
        <v>70</v>
      </c>
      <c r="O194" s="10" t="s">
        <v>90</v>
      </c>
      <c r="P194" t="s">
        <v>218</v>
      </c>
      <c r="Q194" s="10">
        <v>19</v>
      </c>
      <c r="R194" s="10">
        <v>30</v>
      </c>
      <c r="S194" s="10">
        <v>74</v>
      </c>
      <c r="T194" s="10">
        <v>444</v>
      </c>
      <c r="U194" s="10">
        <v>20</v>
      </c>
      <c r="V194">
        <v>20480</v>
      </c>
      <c r="W194">
        <v>6</v>
      </c>
      <c r="Y194" t="b">
        <v>1</v>
      </c>
      <c r="AA194" t="b">
        <f t="shared" si="13"/>
        <v>1</v>
      </c>
    </row>
    <row r="195" spans="1:27" x14ac:dyDescent="0.2">
      <c r="A195">
        <v>9</v>
      </c>
      <c r="B195">
        <v>155</v>
      </c>
      <c r="C195" t="str">
        <f t="shared" ref="C195:C258" si="15">D195</f>
        <v>ZouNEJM</v>
      </c>
      <c r="D195" t="s">
        <v>102</v>
      </c>
      <c r="E195" s="10">
        <v>1</v>
      </c>
      <c r="F195" s="10">
        <v>3</v>
      </c>
      <c r="G195" s="10">
        <v>3</v>
      </c>
      <c r="H195" s="10" t="s">
        <v>45</v>
      </c>
      <c r="I195" s="10">
        <v>1</v>
      </c>
      <c r="J195" t="s">
        <v>85</v>
      </c>
      <c r="K195" s="10" t="s">
        <v>86</v>
      </c>
      <c r="L195" t="s">
        <v>10</v>
      </c>
      <c r="M195" t="s">
        <v>27</v>
      </c>
      <c r="N195" s="10" t="s">
        <v>92</v>
      </c>
      <c r="O195" s="10" t="str">
        <f>N195</f>
        <v>XBB.1</v>
      </c>
      <c r="P195" t="s">
        <v>25</v>
      </c>
      <c r="Q195" s="10">
        <v>19</v>
      </c>
      <c r="R195" s="10">
        <v>30</v>
      </c>
      <c r="S195" s="10">
        <v>27</v>
      </c>
      <c r="T195" s="10">
        <v>131</v>
      </c>
      <c r="U195" s="10">
        <v>20</v>
      </c>
      <c r="V195">
        <v>20480</v>
      </c>
      <c r="W195">
        <v>4.8499999999999996</v>
      </c>
      <c r="Y195" t="b">
        <v>1</v>
      </c>
      <c r="AA195" t="b">
        <f t="shared" ref="AA195:AA258" si="16">F195=G195</f>
        <v>1</v>
      </c>
    </row>
    <row r="196" spans="1:27" x14ac:dyDescent="0.2">
      <c r="A196">
        <v>9</v>
      </c>
      <c r="B196">
        <v>156</v>
      </c>
      <c r="C196" t="str">
        <f t="shared" si="15"/>
        <v>ZouNEJM</v>
      </c>
      <c r="D196" t="s">
        <v>102</v>
      </c>
      <c r="E196" s="10">
        <v>1</v>
      </c>
      <c r="F196" s="10">
        <v>3</v>
      </c>
      <c r="G196" s="10">
        <v>3</v>
      </c>
      <c r="H196" s="10" t="s">
        <v>45</v>
      </c>
      <c r="I196" s="10">
        <v>1</v>
      </c>
      <c r="J196" t="s">
        <v>105</v>
      </c>
      <c r="K196" s="10" t="s">
        <v>14</v>
      </c>
      <c r="L196" t="s">
        <v>14</v>
      </c>
      <c r="M196" t="s">
        <v>28</v>
      </c>
      <c r="N196" s="10" t="s">
        <v>103</v>
      </c>
      <c r="O196" s="10" t="s">
        <v>14</v>
      </c>
      <c r="P196" t="s">
        <v>14</v>
      </c>
      <c r="Q196" s="10">
        <v>20</v>
      </c>
      <c r="R196" s="10">
        <v>30</v>
      </c>
      <c r="S196" s="10">
        <v>2516</v>
      </c>
      <c r="T196" s="10">
        <v>5120</v>
      </c>
      <c r="U196" s="10">
        <v>20</v>
      </c>
      <c r="V196">
        <v>20480</v>
      </c>
      <c r="W196">
        <v>2.0299999999999998</v>
      </c>
      <c r="Y196" t="b">
        <v>1</v>
      </c>
      <c r="AA196" t="b">
        <f t="shared" si="16"/>
        <v>1</v>
      </c>
    </row>
    <row r="197" spans="1:27" x14ac:dyDescent="0.2">
      <c r="A197">
        <v>9</v>
      </c>
      <c r="B197">
        <v>157</v>
      </c>
      <c r="C197" t="str">
        <f t="shared" si="15"/>
        <v>ZouNEJM</v>
      </c>
      <c r="D197" t="s">
        <v>102</v>
      </c>
      <c r="E197" s="10">
        <v>1</v>
      </c>
      <c r="F197" s="10">
        <v>3</v>
      </c>
      <c r="G197" s="10">
        <v>3</v>
      </c>
      <c r="H197" s="10" t="s">
        <v>45</v>
      </c>
      <c r="I197" s="10">
        <v>1</v>
      </c>
      <c r="J197" t="s">
        <v>105</v>
      </c>
      <c r="K197" s="10" t="s">
        <v>14</v>
      </c>
      <c r="L197" t="s">
        <v>14</v>
      </c>
      <c r="M197" t="s">
        <v>28</v>
      </c>
      <c r="N197" s="10" t="s">
        <v>79</v>
      </c>
      <c r="O197" s="10" t="s">
        <v>10</v>
      </c>
      <c r="P197" t="s">
        <v>10</v>
      </c>
      <c r="Q197" s="10">
        <v>20</v>
      </c>
      <c r="R197" s="10">
        <v>30</v>
      </c>
      <c r="S197" s="10">
        <v>226</v>
      </c>
      <c r="T197" s="10">
        <v>629</v>
      </c>
      <c r="U197" s="10">
        <v>20</v>
      </c>
      <c r="V197">
        <v>20480</v>
      </c>
      <c r="W197">
        <v>2.78</v>
      </c>
      <c r="Y197" t="b">
        <v>1</v>
      </c>
      <c r="AA197" t="b">
        <f t="shared" si="16"/>
        <v>1</v>
      </c>
    </row>
    <row r="198" spans="1:27" x14ac:dyDescent="0.2">
      <c r="A198">
        <v>9</v>
      </c>
      <c r="B198">
        <v>158</v>
      </c>
      <c r="C198" t="str">
        <f t="shared" si="15"/>
        <v>ZouNEJM</v>
      </c>
      <c r="D198" t="s">
        <v>102</v>
      </c>
      <c r="E198" s="10">
        <v>1</v>
      </c>
      <c r="F198" s="10">
        <v>3</v>
      </c>
      <c r="G198" s="10">
        <v>3</v>
      </c>
      <c r="H198" s="10" t="s">
        <v>45</v>
      </c>
      <c r="I198" s="10">
        <v>1</v>
      </c>
      <c r="J198" t="s">
        <v>105</v>
      </c>
      <c r="K198" s="10" t="s">
        <v>14</v>
      </c>
      <c r="L198" t="s">
        <v>14</v>
      </c>
      <c r="M198" t="s">
        <v>28</v>
      </c>
      <c r="N198" s="10" t="s">
        <v>104</v>
      </c>
      <c r="O198" s="10" t="s">
        <v>104</v>
      </c>
      <c r="P198" t="s">
        <v>219</v>
      </c>
      <c r="Q198" s="10">
        <v>20</v>
      </c>
      <c r="R198" s="10">
        <v>30</v>
      </c>
      <c r="S198" s="10">
        <v>283</v>
      </c>
      <c r="T198" s="10">
        <v>587</v>
      </c>
      <c r="U198" s="10">
        <v>20</v>
      </c>
      <c r="V198">
        <v>20480</v>
      </c>
      <c r="W198">
        <v>2.0699999999999998</v>
      </c>
      <c r="Y198" t="b">
        <v>1</v>
      </c>
      <c r="AA198" t="b">
        <f t="shared" si="16"/>
        <v>1</v>
      </c>
    </row>
    <row r="199" spans="1:27" x14ac:dyDescent="0.2">
      <c r="A199">
        <v>9</v>
      </c>
      <c r="B199">
        <v>159</v>
      </c>
      <c r="C199" t="str">
        <f t="shared" si="15"/>
        <v>ZouNEJM</v>
      </c>
      <c r="D199" t="s">
        <v>102</v>
      </c>
      <c r="E199" s="10">
        <v>1</v>
      </c>
      <c r="F199" s="10">
        <v>3</v>
      </c>
      <c r="G199" s="10">
        <v>3</v>
      </c>
      <c r="H199" s="10" t="s">
        <v>45</v>
      </c>
      <c r="I199" s="10">
        <v>1</v>
      </c>
      <c r="J199" t="s">
        <v>105</v>
      </c>
      <c r="K199" s="10" t="s">
        <v>14</v>
      </c>
      <c r="L199" t="s">
        <v>14</v>
      </c>
      <c r="M199" t="s">
        <v>28</v>
      </c>
      <c r="N199" s="10" t="s">
        <v>69</v>
      </c>
      <c r="O199" s="10" t="s">
        <v>65</v>
      </c>
      <c r="P199" t="s">
        <v>219</v>
      </c>
      <c r="Q199" s="10">
        <v>20</v>
      </c>
      <c r="R199" s="10">
        <v>30</v>
      </c>
      <c r="S199" s="10">
        <v>126</v>
      </c>
      <c r="T199" s="10">
        <v>264</v>
      </c>
      <c r="U199" s="10">
        <v>20</v>
      </c>
      <c r="V199">
        <v>20480</v>
      </c>
      <c r="W199">
        <v>2.1</v>
      </c>
      <c r="Y199" t="b">
        <v>1</v>
      </c>
      <c r="AA199" t="b">
        <f t="shared" si="16"/>
        <v>1</v>
      </c>
    </row>
    <row r="200" spans="1:27" x14ac:dyDescent="0.2">
      <c r="A200">
        <v>9</v>
      </c>
      <c r="B200">
        <v>160</v>
      </c>
      <c r="C200" t="str">
        <f t="shared" si="15"/>
        <v>ZouNEJM</v>
      </c>
      <c r="D200" t="s">
        <v>102</v>
      </c>
      <c r="E200" s="10">
        <v>1</v>
      </c>
      <c r="F200" s="10">
        <v>3</v>
      </c>
      <c r="G200" s="10">
        <v>3</v>
      </c>
      <c r="H200" s="10" t="s">
        <v>45</v>
      </c>
      <c r="I200" s="10">
        <v>1</v>
      </c>
      <c r="J200" t="s">
        <v>105</v>
      </c>
      <c r="K200" s="10" t="s">
        <v>14</v>
      </c>
      <c r="L200" t="s">
        <v>14</v>
      </c>
      <c r="M200" t="s">
        <v>28</v>
      </c>
      <c r="N200" s="10" t="s">
        <v>70</v>
      </c>
      <c r="O200" s="10" t="s">
        <v>90</v>
      </c>
      <c r="P200" t="s">
        <v>218</v>
      </c>
      <c r="Q200" s="10">
        <v>20</v>
      </c>
      <c r="R200" s="10">
        <v>30</v>
      </c>
      <c r="S200" s="10">
        <v>60</v>
      </c>
      <c r="T200" s="10">
        <v>132</v>
      </c>
      <c r="U200" s="10">
        <v>20</v>
      </c>
      <c r="V200">
        <v>20480</v>
      </c>
      <c r="W200">
        <v>2.2000000000000002</v>
      </c>
      <c r="Y200" t="b">
        <v>1</v>
      </c>
      <c r="AA200" t="b">
        <f t="shared" si="16"/>
        <v>1</v>
      </c>
    </row>
    <row r="201" spans="1:27" x14ac:dyDescent="0.2">
      <c r="A201">
        <v>9</v>
      </c>
      <c r="B201">
        <v>161</v>
      </c>
      <c r="C201" t="str">
        <f t="shared" si="15"/>
        <v>ZouNEJM</v>
      </c>
      <c r="D201" t="s">
        <v>102</v>
      </c>
      <c r="E201" s="10">
        <v>1</v>
      </c>
      <c r="F201" s="10">
        <v>3</v>
      </c>
      <c r="G201" s="10">
        <v>3</v>
      </c>
      <c r="H201" s="10" t="s">
        <v>45</v>
      </c>
      <c r="I201" s="10">
        <v>1</v>
      </c>
      <c r="J201" t="s">
        <v>105</v>
      </c>
      <c r="K201" s="10" t="s">
        <v>14</v>
      </c>
      <c r="L201" t="s">
        <v>14</v>
      </c>
      <c r="M201" t="s">
        <v>28</v>
      </c>
      <c r="N201" s="10" t="s">
        <v>92</v>
      </c>
      <c r="O201" s="10" t="str">
        <f>N201</f>
        <v>XBB.1</v>
      </c>
      <c r="P201" t="s">
        <v>25</v>
      </c>
      <c r="Q201" s="10">
        <v>20</v>
      </c>
      <c r="R201" s="10">
        <v>30</v>
      </c>
      <c r="S201" s="10">
        <v>55</v>
      </c>
      <c r="T201" s="10">
        <v>98</v>
      </c>
      <c r="U201" s="10">
        <v>20</v>
      </c>
      <c r="V201">
        <v>20480</v>
      </c>
      <c r="W201">
        <v>1.78</v>
      </c>
      <c r="Y201" t="b">
        <v>1</v>
      </c>
      <c r="AA201" t="b">
        <f t="shared" si="16"/>
        <v>1</v>
      </c>
    </row>
    <row r="202" spans="1:27" x14ac:dyDescent="0.2">
      <c r="A202">
        <v>9</v>
      </c>
      <c r="B202">
        <v>162</v>
      </c>
      <c r="C202" t="str">
        <f t="shared" si="15"/>
        <v>ZouNEJM</v>
      </c>
      <c r="D202" t="s">
        <v>102</v>
      </c>
      <c r="E202" s="10">
        <v>1</v>
      </c>
      <c r="F202" s="10">
        <v>3</v>
      </c>
      <c r="G202" s="10">
        <v>3</v>
      </c>
      <c r="H202" s="10" t="s">
        <v>46</v>
      </c>
      <c r="J202" t="s">
        <v>85</v>
      </c>
      <c r="K202" s="10" t="s">
        <v>86</v>
      </c>
      <c r="L202" t="s">
        <v>10</v>
      </c>
      <c r="M202" t="s">
        <v>27</v>
      </c>
      <c r="N202" s="10" t="s">
        <v>103</v>
      </c>
      <c r="O202" s="10" t="s">
        <v>14</v>
      </c>
      <c r="P202" t="s">
        <v>14</v>
      </c>
      <c r="Q202" s="10">
        <v>38</v>
      </c>
      <c r="R202" s="10">
        <v>30</v>
      </c>
      <c r="S202" s="10">
        <v>572</v>
      </c>
      <c r="T202" s="10">
        <v>3328</v>
      </c>
      <c r="U202" s="10">
        <v>20</v>
      </c>
      <c r="V202">
        <v>20480</v>
      </c>
      <c r="W202">
        <v>5.82</v>
      </c>
      <c r="Y202" t="b">
        <v>0</v>
      </c>
      <c r="Z202" t="s">
        <v>71</v>
      </c>
      <c r="AA202" t="b">
        <f t="shared" si="16"/>
        <v>1</v>
      </c>
    </row>
    <row r="203" spans="1:27" x14ac:dyDescent="0.2">
      <c r="A203">
        <v>9</v>
      </c>
      <c r="B203">
        <v>163</v>
      </c>
      <c r="C203" t="str">
        <f t="shared" si="15"/>
        <v>ZouNEJM</v>
      </c>
      <c r="D203" t="s">
        <v>102</v>
      </c>
      <c r="E203" s="10">
        <v>1</v>
      </c>
      <c r="F203" s="10">
        <v>3</v>
      </c>
      <c r="G203" s="10">
        <v>3</v>
      </c>
      <c r="H203" s="10" t="s">
        <v>46</v>
      </c>
      <c r="J203" t="s">
        <v>85</v>
      </c>
      <c r="K203" s="10" t="s">
        <v>86</v>
      </c>
      <c r="L203" t="s">
        <v>10</v>
      </c>
      <c r="M203" t="s">
        <v>27</v>
      </c>
      <c r="N203" s="10" t="s">
        <v>79</v>
      </c>
      <c r="O203" s="10" t="s">
        <v>10</v>
      </c>
      <c r="P203" t="s">
        <v>10</v>
      </c>
      <c r="Q203" s="10">
        <v>38</v>
      </c>
      <c r="R203" s="10">
        <v>30</v>
      </c>
      <c r="S203" s="10">
        <v>66</v>
      </c>
      <c r="T203" s="10">
        <v>856</v>
      </c>
      <c r="U203" s="10">
        <v>20</v>
      </c>
      <c r="V203">
        <v>20480</v>
      </c>
      <c r="W203">
        <v>12.97</v>
      </c>
      <c r="Y203" t="b">
        <v>0</v>
      </c>
      <c r="Z203" t="s">
        <v>71</v>
      </c>
      <c r="AA203" t="b">
        <f t="shared" si="16"/>
        <v>1</v>
      </c>
    </row>
    <row r="204" spans="1:27" x14ac:dyDescent="0.2">
      <c r="A204">
        <v>9</v>
      </c>
      <c r="B204">
        <v>164</v>
      </c>
      <c r="C204" t="str">
        <f t="shared" si="15"/>
        <v>ZouNEJM</v>
      </c>
      <c r="D204" t="s">
        <v>102</v>
      </c>
      <c r="E204" s="10">
        <v>1</v>
      </c>
      <c r="F204" s="10">
        <v>3</v>
      </c>
      <c r="G204" s="10">
        <v>3</v>
      </c>
      <c r="H204" s="10" t="s">
        <v>46</v>
      </c>
      <c r="J204" t="s">
        <v>85</v>
      </c>
      <c r="K204" s="10" t="s">
        <v>86</v>
      </c>
      <c r="L204" t="s">
        <v>10</v>
      </c>
      <c r="M204" t="s">
        <v>27</v>
      </c>
      <c r="N204" s="10" t="s">
        <v>104</v>
      </c>
      <c r="O204" s="10" t="s">
        <v>104</v>
      </c>
      <c r="P204" t="s">
        <v>219</v>
      </c>
      <c r="Q204" s="10">
        <v>38</v>
      </c>
      <c r="R204" s="10">
        <v>30</v>
      </c>
      <c r="S204" s="10">
        <v>81</v>
      </c>
      <c r="T204" s="10">
        <v>905</v>
      </c>
      <c r="U204" s="10">
        <v>20</v>
      </c>
      <c r="V204">
        <v>20480</v>
      </c>
      <c r="W204">
        <v>11.17</v>
      </c>
      <c r="Y204" t="b">
        <v>0</v>
      </c>
      <c r="Z204" t="s">
        <v>71</v>
      </c>
      <c r="AA204" t="b">
        <f t="shared" si="16"/>
        <v>1</v>
      </c>
    </row>
    <row r="205" spans="1:27" x14ac:dyDescent="0.2">
      <c r="A205">
        <v>9</v>
      </c>
      <c r="B205">
        <v>165</v>
      </c>
      <c r="C205" t="str">
        <f t="shared" si="15"/>
        <v>ZouNEJM</v>
      </c>
      <c r="D205" t="s">
        <v>102</v>
      </c>
      <c r="E205" s="10">
        <v>1</v>
      </c>
      <c r="F205" s="10">
        <v>3</v>
      </c>
      <c r="G205" s="10">
        <v>3</v>
      </c>
      <c r="H205" s="10" t="s">
        <v>46</v>
      </c>
      <c r="J205" t="s">
        <v>85</v>
      </c>
      <c r="K205" s="10" t="s">
        <v>86</v>
      </c>
      <c r="L205" t="s">
        <v>10</v>
      </c>
      <c r="M205" t="s">
        <v>27</v>
      </c>
      <c r="N205" s="10" t="s">
        <v>69</v>
      </c>
      <c r="O205" s="10" t="s">
        <v>65</v>
      </c>
      <c r="P205" t="s">
        <v>219</v>
      </c>
      <c r="Q205" s="10">
        <v>38</v>
      </c>
      <c r="R205" s="10">
        <v>30</v>
      </c>
      <c r="S205" s="10">
        <v>29</v>
      </c>
      <c r="T205" s="10">
        <v>196</v>
      </c>
      <c r="U205" s="10">
        <v>20</v>
      </c>
      <c r="V205">
        <v>20480</v>
      </c>
      <c r="W205">
        <v>6.76</v>
      </c>
      <c r="Y205" t="b">
        <v>0</v>
      </c>
      <c r="Z205" t="s">
        <v>71</v>
      </c>
      <c r="AA205" t="b">
        <f t="shared" si="16"/>
        <v>1</v>
      </c>
    </row>
    <row r="206" spans="1:27" x14ac:dyDescent="0.2">
      <c r="A206">
        <v>9</v>
      </c>
      <c r="B206">
        <v>166</v>
      </c>
      <c r="C206" t="str">
        <f t="shared" si="15"/>
        <v>ZouNEJM</v>
      </c>
      <c r="D206" t="s">
        <v>102</v>
      </c>
      <c r="E206" s="10">
        <v>1</v>
      </c>
      <c r="F206" s="10">
        <v>3</v>
      </c>
      <c r="G206" s="10">
        <v>3</v>
      </c>
      <c r="H206" s="10" t="s">
        <v>46</v>
      </c>
      <c r="J206" t="s">
        <v>85</v>
      </c>
      <c r="K206" s="10" t="s">
        <v>86</v>
      </c>
      <c r="L206" t="s">
        <v>10</v>
      </c>
      <c r="M206" t="s">
        <v>27</v>
      </c>
      <c r="N206" s="10" t="s">
        <v>70</v>
      </c>
      <c r="O206" s="10" t="s">
        <v>90</v>
      </c>
      <c r="P206" t="s">
        <v>218</v>
      </c>
      <c r="Q206" s="10">
        <v>38</v>
      </c>
      <c r="R206" s="10">
        <v>30</v>
      </c>
      <c r="S206" s="10">
        <v>29</v>
      </c>
      <c r="T206" s="10">
        <v>252</v>
      </c>
      <c r="U206" s="10">
        <v>20</v>
      </c>
      <c r="V206">
        <v>20480</v>
      </c>
      <c r="W206">
        <v>8.69</v>
      </c>
      <c r="Y206" t="b">
        <v>0</v>
      </c>
      <c r="Z206" t="s">
        <v>71</v>
      </c>
      <c r="AA206" t="b">
        <f t="shared" si="16"/>
        <v>1</v>
      </c>
    </row>
    <row r="207" spans="1:27" x14ac:dyDescent="0.2">
      <c r="A207">
        <v>9</v>
      </c>
      <c r="B207">
        <v>167</v>
      </c>
      <c r="C207" t="str">
        <f t="shared" si="15"/>
        <v>ZouNEJM</v>
      </c>
      <c r="D207" t="s">
        <v>102</v>
      </c>
      <c r="E207" s="10">
        <v>1</v>
      </c>
      <c r="F207" s="10">
        <v>3</v>
      </c>
      <c r="G207" s="10">
        <v>3</v>
      </c>
      <c r="H207" s="10" t="s">
        <v>46</v>
      </c>
      <c r="J207" t="s">
        <v>85</v>
      </c>
      <c r="K207" s="10" t="s">
        <v>86</v>
      </c>
      <c r="L207" t="s">
        <v>10</v>
      </c>
      <c r="M207" t="s">
        <v>27</v>
      </c>
      <c r="N207" s="10" t="s">
        <v>92</v>
      </c>
      <c r="O207" s="10" t="str">
        <f>N207</f>
        <v>XBB.1</v>
      </c>
      <c r="P207" t="s">
        <v>25</v>
      </c>
      <c r="Q207" s="10">
        <v>38</v>
      </c>
      <c r="R207" s="10">
        <v>30</v>
      </c>
      <c r="S207" s="10">
        <v>18</v>
      </c>
      <c r="T207" s="10">
        <v>84</v>
      </c>
      <c r="U207" s="10">
        <v>20</v>
      </c>
      <c r="V207">
        <v>20480</v>
      </c>
      <c r="W207">
        <v>4.67</v>
      </c>
      <c r="Y207" t="b">
        <v>0</v>
      </c>
      <c r="Z207" t="s">
        <v>71</v>
      </c>
      <c r="AA207" t="b">
        <f t="shared" si="16"/>
        <v>1</v>
      </c>
    </row>
    <row r="208" spans="1:27" x14ac:dyDescent="0.2">
      <c r="A208">
        <v>9</v>
      </c>
      <c r="B208">
        <v>168</v>
      </c>
      <c r="C208" t="str">
        <f t="shared" si="15"/>
        <v>ZouNEJM</v>
      </c>
      <c r="D208" t="s">
        <v>102</v>
      </c>
      <c r="E208" s="10">
        <v>1</v>
      </c>
      <c r="F208" s="10">
        <v>3</v>
      </c>
      <c r="G208" s="10">
        <v>3</v>
      </c>
      <c r="H208" s="10" t="s">
        <v>46</v>
      </c>
      <c r="J208" t="s">
        <v>105</v>
      </c>
      <c r="K208" s="10" t="s">
        <v>14</v>
      </c>
      <c r="L208" t="s">
        <v>14</v>
      </c>
      <c r="M208" t="s">
        <v>28</v>
      </c>
      <c r="N208" s="10" t="s">
        <v>103</v>
      </c>
      <c r="O208" s="10" t="s">
        <v>14</v>
      </c>
      <c r="P208" t="s">
        <v>14</v>
      </c>
      <c r="Q208" s="10">
        <v>40</v>
      </c>
      <c r="R208" s="10">
        <v>30</v>
      </c>
      <c r="S208" s="10">
        <v>874</v>
      </c>
      <c r="T208" s="10">
        <v>2605</v>
      </c>
      <c r="U208" s="10">
        <v>20</v>
      </c>
      <c r="V208">
        <v>20480</v>
      </c>
      <c r="W208">
        <v>2.98</v>
      </c>
      <c r="Y208" t="b">
        <v>0</v>
      </c>
      <c r="Z208" t="s">
        <v>71</v>
      </c>
      <c r="AA208" t="b">
        <f t="shared" si="16"/>
        <v>1</v>
      </c>
    </row>
    <row r="209" spans="1:27" x14ac:dyDescent="0.2">
      <c r="A209">
        <v>9</v>
      </c>
      <c r="B209">
        <v>169</v>
      </c>
      <c r="C209" t="str">
        <f t="shared" si="15"/>
        <v>ZouNEJM</v>
      </c>
      <c r="D209" t="s">
        <v>102</v>
      </c>
      <c r="E209" s="10">
        <v>1</v>
      </c>
      <c r="F209" s="10">
        <v>3</v>
      </c>
      <c r="G209" s="10">
        <v>3</v>
      </c>
      <c r="H209" s="10" t="s">
        <v>46</v>
      </c>
      <c r="J209" t="s">
        <v>105</v>
      </c>
      <c r="K209" s="10" t="s">
        <v>14</v>
      </c>
      <c r="L209" t="s">
        <v>14</v>
      </c>
      <c r="M209" t="s">
        <v>28</v>
      </c>
      <c r="N209" s="10" t="s">
        <v>79</v>
      </c>
      <c r="O209" s="10" t="s">
        <v>10</v>
      </c>
      <c r="P209" t="s">
        <v>10</v>
      </c>
      <c r="Q209" s="10">
        <v>40</v>
      </c>
      <c r="R209" s="10">
        <v>30</v>
      </c>
      <c r="S209" s="10">
        <v>82</v>
      </c>
      <c r="T209" s="10">
        <v>236</v>
      </c>
      <c r="U209" s="10">
        <v>20</v>
      </c>
      <c r="V209">
        <v>20480</v>
      </c>
      <c r="W209">
        <v>2.88</v>
      </c>
      <c r="Y209" t="b">
        <v>0</v>
      </c>
      <c r="Z209" t="s">
        <v>71</v>
      </c>
      <c r="AA209" t="b">
        <f t="shared" si="16"/>
        <v>1</v>
      </c>
    </row>
    <row r="210" spans="1:27" x14ac:dyDescent="0.2">
      <c r="A210">
        <v>9</v>
      </c>
      <c r="B210">
        <v>170</v>
      </c>
      <c r="C210" t="str">
        <f t="shared" si="15"/>
        <v>ZouNEJM</v>
      </c>
      <c r="D210" t="s">
        <v>102</v>
      </c>
      <c r="E210" s="10">
        <v>1</v>
      </c>
      <c r="F210" s="10">
        <v>3</v>
      </c>
      <c r="G210" s="10">
        <v>3</v>
      </c>
      <c r="H210" s="10" t="s">
        <v>46</v>
      </c>
      <c r="J210" t="s">
        <v>105</v>
      </c>
      <c r="K210" s="10" t="s">
        <v>14</v>
      </c>
      <c r="L210" t="s">
        <v>14</v>
      </c>
      <c r="M210" t="s">
        <v>28</v>
      </c>
      <c r="N210" s="10" t="s">
        <v>104</v>
      </c>
      <c r="O210" s="10" t="s">
        <v>104</v>
      </c>
      <c r="P210" t="s">
        <v>219</v>
      </c>
      <c r="Q210" s="10">
        <v>40</v>
      </c>
      <c r="R210" s="10">
        <v>30</v>
      </c>
      <c r="S210" s="10">
        <v>101</v>
      </c>
      <c r="T210" s="10">
        <v>232</v>
      </c>
      <c r="U210" s="10">
        <v>20</v>
      </c>
      <c r="V210">
        <v>20480</v>
      </c>
      <c r="W210">
        <v>2.2999999999999998</v>
      </c>
      <c r="Y210" t="b">
        <v>0</v>
      </c>
      <c r="Z210" t="s">
        <v>71</v>
      </c>
      <c r="AA210" t="b">
        <f t="shared" si="16"/>
        <v>1</v>
      </c>
    </row>
    <row r="211" spans="1:27" x14ac:dyDescent="0.2">
      <c r="A211">
        <v>9</v>
      </c>
      <c r="B211">
        <v>171</v>
      </c>
      <c r="C211" t="str">
        <f t="shared" si="15"/>
        <v>ZouNEJM</v>
      </c>
      <c r="D211" t="s">
        <v>102</v>
      </c>
      <c r="E211" s="10">
        <v>1</v>
      </c>
      <c r="F211" s="10">
        <v>3</v>
      </c>
      <c r="G211" s="10">
        <v>3</v>
      </c>
      <c r="H211" s="10" t="s">
        <v>46</v>
      </c>
      <c r="J211" t="s">
        <v>105</v>
      </c>
      <c r="K211" s="10" t="s">
        <v>14</v>
      </c>
      <c r="L211" t="s">
        <v>14</v>
      </c>
      <c r="M211" t="s">
        <v>28</v>
      </c>
      <c r="N211" s="10" t="s">
        <v>69</v>
      </c>
      <c r="O211" s="10" t="s">
        <v>65</v>
      </c>
      <c r="P211" t="s">
        <v>219</v>
      </c>
      <c r="Q211" s="10">
        <v>40</v>
      </c>
      <c r="R211" s="10">
        <v>30</v>
      </c>
      <c r="S211" s="10">
        <v>48</v>
      </c>
      <c r="T211" s="10">
        <v>99</v>
      </c>
      <c r="U211" s="10">
        <v>20</v>
      </c>
      <c r="V211">
        <v>20480</v>
      </c>
      <c r="W211">
        <v>2.06</v>
      </c>
      <c r="Y211" t="b">
        <v>0</v>
      </c>
      <c r="Z211" t="s">
        <v>71</v>
      </c>
      <c r="AA211" t="b">
        <f t="shared" si="16"/>
        <v>1</v>
      </c>
    </row>
    <row r="212" spans="1:27" x14ac:dyDescent="0.2">
      <c r="A212">
        <v>9</v>
      </c>
      <c r="B212">
        <v>172</v>
      </c>
      <c r="C212" t="str">
        <f t="shared" si="15"/>
        <v>ZouNEJM</v>
      </c>
      <c r="D212" t="s">
        <v>102</v>
      </c>
      <c r="E212" s="10">
        <v>1</v>
      </c>
      <c r="F212" s="10">
        <v>3</v>
      </c>
      <c r="G212" s="10">
        <v>3</v>
      </c>
      <c r="H212" s="10" t="s">
        <v>46</v>
      </c>
      <c r="J212" t="s">
        <v>105</v>
      </c>
      <c r="K212" s="10" t="s">
        <v>14</v>
      </c>
      <c r="L212" t="s">
        <v>14</v>
      </c>
      <c r="M212" t="s">
        <v>28</v>
      </c>
      <c r="N212" s="10" t="s">
        <v>70</v>
      </c>
      <c r="O212" s="10" t="s">
        <v>90</v>
      </c>
      <c r="P212" t="s">
        <v>218</v>
      </c>
      <c r="Q212" s="10">
        <v>40</v>
      </c>
      <c r="R212" s="10">
        <v>30</v>
      </c>
      <c r="S212" s="10">
        <v>31</v>
      </c>
      <c r="T212" s="10">
        <v>58</v>
      </c>
      <c r="U212" s="10">
        <v>20</v>
      </c>
      <c r="V212">
        <v>20480</v>
      </c>
      <c r="W212">
        <v>1.87</v>
      </c>
      <c r="Y212" t="b">
        <v>0</v>
      </c>
      <c r="Z212" t="s">
        <v>71</v>
      </c>
      <c r="AA212" t="b">
        <f t="shared" si="16"/>
        <v>1</v>
      </c>
    </row>
    <row r="213" spans="1:27" x14ac:dyDescent="0.2">
      <c r="A213">
        <v>9</v>
      </c>
      <c r="B213">
        <v>173</v>
      </c>
      <c r="C213" t="str">
        <f t="shared" si="15"/>
        <v>ZouNEJM</v>
      </c>
      <c r="D213" t="s">
        <v>102</v>
      </c>
      <c r="E213" s="10">
        <v>1</v>
      </c>
      <c r="F213" s="10">
        <v>3</v>
      </c>
      <c r="G213" s="10">
        <v>3</v>
      </c>
      <c r="H213" s="10" t="s">
        <v>46</v>
      </c>
      <c r="J213" t="s">
        <v>105</v>
      </c>
      <c r="K213" s="10" t="s">
        <v>14</v>
      </c>
      <c r="L213" t="s">
        <v>14</v>
      </c>
      <c r="M213" t="s">
        <v>28</v>
      </c>
      <c r="N213" s="10" t="s">
        <v>92</v>
      </c>
      <c r="O213" s="10" t="str">
        <f>N213</f>
        <v>XBB.1</v>
      </c>
      <c r="P213" t="s">
        <v>25</v>
      </c>
      <c r="Q213" s="10">
        <v>40</v>
      </c>
      <c r="R213" s="10">
        <v>30</v>
      </c>
      <c r="S213" s="10">
        <v>27</v>
      </c>
      <c r="T213" s="10">
        <v>41</v>
      </c>
      <c r="U213" s="10">
        <v>20</v>
      </c>
      <c r="V213">
        <v>20480</v>
      </c>
      <c r="W213">
        <v>1.52</v>
      </c>
      <c r="Y213" t="b">
        <v>0</v>
      </c>
      <c r="Z213" t="s">
        <v>71</v>
      </c>
      <c r="AA213" t="b">
        <f t="shared" si="16"/>
        <v>1</v>
      </c>
    </row>
    <row r="214" spans="1:27" x14ac:dyDescent="0.2">
      <c r="A214">
        <v>9</v>
      </c>
      <c r="B214">
        <v>175</v>
      </c>
      <c r="C214" t="str">
        <f t="shared" si="15"/>
        <v>ChalkiasMedrxiv</v>
      </c>
      <c r="D214" t="s">
        <v>106</v>
      </c>
      <c r="E214" s="10">
        <v>1</v>
      </c>
      <c r="F214" s="10">
        <v>3</v>
      </c>
      <c r="G214" s="10">
        <v>3</v>
      </c>
      <c r="H214" s="10" t="s">
        <v>44</v>
      </c>
      <c r="I214" s="10">
        <v>0</v>
      </c>
      <c r="J214" t="s">
        <v>61</v>
      </c>
      <c r="K214" s="10" t="s">
        <v>77</v>
      </c>
      <c r="L214" t="s">
        <v>55</v>
      </c>
      <c r="M214" t="s">
        <v>27</v>
      </c>
      <c r="N214" s="10" t="s">
        <v>10</v>
      </c>
      <c r="O214" s="10" t="s">
        <v>10</v>
      </c>
      <c r="P214" t="s">
        <v>10</v>
      </c>
      <c r="Q214" s="10">
        <v>40</v>
      </c>
      <c r="S214" s="10">
        <v>121.1</v>
      </c>
      <c r="T214" s="10">
        <v>602.1</v>
      </c>
      <c r="U214" s="10">
        <v>36.700000000000003</v>
      </c>
      <c r="W214" s="11">
        <f t="shared" ref="W214:W235" si="17">T214/S214</f>
        <v>4.9719240297274983</v>
      </c>
      <c r="X214" t="s">
        <v>107</v>
      </c>
      <c r="Y214" t="b">
        <v>1</v>
      </c>
      <c r="Z214" t="s">
        <v>228</v>
      </c>
      <c r="AA214" t="b">
        <f t="shared" si="16"/>
        <v>1</v>
      </c>
    </row>
    <row r="215" spans="1:27" x14ac:dyDescent="0.2">
      <c r="A215">
        <v>9</v>
      </c>
      <c r="B215">
        <v>177</v>
      </c>
      <c r="C215" t="str">
        <f t="shared" si="15"/>
        <v>ChalkiasMedrxiv</v>
      </c>
      <c r="D215" t="s">
        <v>106</v>
      </c>
      <c r="E215" s="10">
        <v>1</v>
      </c>
      <c r="F215" s="10">
        <v>3</v>
      </c>
      <c r="G215" s="10">
        <v>3</v>
      </c>
      <c r="H215" s="10" t="s">
        <v>44</v>
      </c>
      <c r="I215" s="10">
        <v>0</v>
      </c>
      <c r="J215" t="s">
        <v>61</v>
      </c>
      <c r="K215" s="10" t="s">
        <v>77</v>
      </c>
      <c r="L215" t="s">
        <v>55</v>
      </c>
      <c r="M215" t="s">
        <v>27</v>
      </c>
      <c r="N215" s="10" t="s">
        <v>70</v>
      </c>
      <c r="O215" s="10" t="s">
        <v>90</v>
      </c>
      <c r="P215" t="s">
        <v>218</v>
      </c>
      <c r="Q215" s="10">
        <v>40</v>
      </c>
      <c r="S215" s="10">
        <v>39.200000000000003</v>
      </c>
      <c r="T215" s="10">
        <v>161.1</v>
      </c>
      <c r="U215" s="10">
        <v>36.700000000000003</v>
      </c>
      <c r="W215" s="11">
        <f t="shared" si="17"/>
        <v>4.1096938775510203</v>
      </c>
      <c r="X215" t="s">
        <v>107</v>
      </c>
      <c r="Y215" t="b">
        <v>1</v>
      </c>
      <c r="Z215" t="s">
        <v>228</v>
      </c>
      <c r="AA215" t="b">
        <f t="shared" si="16"/>
        <v>1</v>
      </c>
    </row>
    <row r="216" spans="1:27" x14ac:dyDescent="0.2">
      <c r="A216">
        <v>9</v>
      </c>
      <c r="B216">
        <v>179</v>
      </c>
      <c r="C216" t="str">
        <f t="shared" si="15"/>
        <v>ChalkiasMedrxiv</v>
      </c>
      <c r="D216" t="s">
        <v>106</v>
      </c>
      <c r="E216" s="10">
        <v>1</v>
      </c>
      <c r="F216" s="10">
        <v>3</v>
      </c>
      <c r="G216" s="10">
        <v>3</v>
      </c>
      <c r="H216" s="10" t="s">
        <v>44</v>
      </c>
      <c r="I216" s="10">
        <v>0</v>
      </c>
      <c r="J216" t="s">
        <v>61</v>
      </c>
      <c r="K216" s="10" t="s">
        <v>77</v>
      </c>
      <c r="L216" t="s">
        <v>55</v>
      </c>
      <c r="M216" t="s">
        <v>27</v>
      </c>
      <c r="N216" s="10" t="s">
        <v>92</v>
      </c>
      <c r="O216" s="10" t="str">
        <f>N216</f>
        <v>XBB.1</v>
      </c>
      <c r="P216" t="s">
        <v>25</v>
      </c>
      <c r="Q216" s="10">
        <v>40</v>
      </c>
      <c r="S216" s="10">
        <v>14.4</v>
      </c>
      <c r="T216" s="10">
        <v>50.6</v>
      </c>
      <c r="U216" s="10">
        <v>36.700000000000003</v>
      </c>
      <c r="W216" s="11">
        <f t="shared" si="17"/>
        <v>3.5138888888888888</v>
      </c>
      <c r="X216" t="s">
        <v>107</v>
      </c>
      <c r="Y216" t="b">
        <v>1</v>
      </c>
      <c r="Z216" t="s">
        <v>228</v>
      </c>
      <c r="AA216" t="b">
        <f t="shared" si="16"/>
        <v>1</v>
      </c>
    </row>
    <row r="217" spans="1:27" x14ac:dyDescent="0.2">
      <c r="A217">
        <v>9</v>
      </c>
      <c r="B217">
        <v>181</v>
      </c>
      <c r="C217" t="str">
        <f t="shared" si="15"/>
        <v>ChalkiasMedrxiv</v>
      </c>
      <c r="D217" t="s">
        <v>106</v>
      </c>
      <c r="E217" s="10">
        <v>1</v>
      </c>
      <c r="F217" s="10">
        <v>3</v>
      </c>
      <c r="G217" s="10">
        <v>3</v>
      </c>
      <c r="H217" s="10" t="s">
        <v>45</v>
      </c>
      <c r="I217" s="10">
        <v>1</v>
      </c>
      <c r="J217" t="s">
        <v>61</v>
      </c>
      <c r="K217" s="10" t="s">
        <v>77</v>
      </c>
      <c r="L217" t="s">
        <v>55</v>
      </c>
      <c r="M217" t="s">
        <v>27</v>
      </c>
      <c r="N217" s="10" t="s">
        <v>10</v>
      </c>
      <c r="O217" s="10" t="s">
        <v>10</v>
      </c>
      <c r="P217" t="s">
        <v>10</v>
      </c>
      <c r="Q217" s="10">
        <v>40</v>
      </c>
      <c r="S217" s="10">
        <v>1067.5999999999999</v>
      </c>
      <c r="T217" s="10">
        <v>3116.8</v>
      </c>
      <c r="U217" s="10">
        <v>36.700000000000003</v>
      </c>
      <c r="W217" s="11">
        <f t="shared" si="17"/>
        <v>2.9194454852004501</v>
      </c>
      <c r="X217" t="s">
        <v>107</v>
      </c>
      <c r="Y217" t="b">
        <v>1</v>
      </c>
      <c r="Z217" t="s">
        <v>228</v>
      </c>
      <c r="AA217" t="b">
        <f t="shared" si="16"/>
        <v>1</v>
      </c>
    </row>
    <row r="218" spans="1:27" x14ac:dyDescent="0.2">
      <c r="A218">
        <v>9</v>
      </c>
      <c r="B218">
        <v>183</v>
      </c>
      <c r="C218" t="str">
        <f t="shared" si="15"/>
        <v>ChalkiasMedrxiv</v>
      </c>
      <c r="D218" t="s">
        <v>106</v>
      </c>
      <c r="E218" s="10">
        <v>1</v>
      </c>
      <c r="F218" s="10">
        <v>3</v>
      </c>
      <c r="G218" s="10">
        <v>3</v>
      </c>
      <c r="H218" s="10" t="s">
        <v>45</v>
      </c>
      <c r="I218" s="10">
        <v>1</v>
      </c>
      <c r="J218" t="s">
        <v>61</v>
      </c>
      <c r="K218" s="10" t="s">
        <v>77</v>
      </c>
      <c r="L218" t="s">
        <v>55</v>
      </c>
      <c r="M218" t="s">
        <v>27</v>
      </c>
      <c r="N218" s="10" t="s">
        <v>70</v>
      </c>
      <c r="O218" s="10" t="s">
        <v>90</v>
      </c>
      <c r="P218" t="s">
        <v>218</v>
      </c>
      <c r="Q218" s="10">
        <v>40</v>
      </c>
      <c r="S218" s="10">
        <v>147.80000000000001</v>
      </c>
      <c r="T218" s="10">
        <v>475.5</v>
      </c>
      <c r="U218" s="10">
        <v>36.700000000000003</v>
      </c>
      <c r="W218" s="11">
        <f t="shared" si="17"/>
        <v>3.217185385656292</v>
      </c>
      <c r="X218" t="s">
        <v>107</v>
      </c>
      <c r="Y218" t="b">
        <v>1</v>
      </c>
      <c r="Z218" t="s">
        <v>228</v>
      </c>
      <c r="AA218" t="b">
        <f t="shared" si="16"/>
        <v>1</v>
      </c>
    </row>
    <row r="219" spans="1:27" x14ac:dyDescent="0.2">
      <c r="A219">
        <v>9</v>
      </c>
      <c r="B219">
        <v>185</v>
      </c>
      <c r="C219" t="str">
        <f t="shared" si="15"/>
        <v>ChalkiasMedrxiv</v>
      </c>
      <c r="D219" t="s">
        <v>106</v>
      </c>
      <c r="E219" s="10">
        <v>1</v>
      </c>
      <c r="F219" s="10">
        <v>3</v>
      </c>
      <c r="G219" s="10">
        <v>3</v>
      </c>
      <c r="H219" s="10" t="s">
        <v>45</v>
      </c>
      <c r="I219" s="10">
        <v>1</v>
      </c>
      <c r="J219" t="s">
        <v>61</v>
      </c>
      <c r="K219" s="10" t="s">
        <v>77</v>
      </c>
      <c r="L219" t="s">
        <v>55</v>
      </c>
      <c r="M219" t="s">
        <v>27</v>
      </c>
      <c r="N219" s="10" t="s">
        <v>92</v>
      </c>
      <c r="O219" s="10" t="str">
        <f>N219</f>
        <v>XBB.1</v>
      </c>
      <c r="P219" t="s">
        <v>25</v>
      </c>
      <c r="Q219" s="10">
        <v>40</v>
      </c>
      <c r="S219" s="10">
        <v>75.099999999999994</v>
      </c>
      <c r="T219" s="10">
        <v>214.2</v>
      </c>
      <c r="U219" s="10">
        <v>36.700000000000003</v>
      </c>
      <c r="W219" s="11">
        <f t="shared" si="17"/>
        <v>2.8521970705725699</v>
      </c>
      <c r="X219" t="s">
        <v>107</v>
      </c>
      <c r="Y219" t="b">
        <v>1</v>
      </c>
      <c r="Z219" t="s">
        <v>228</v>
      </c>
      <c r="AA219" t="b">
        <f t="shared" si="16"/>
        <v>1</v>
      </c>
    </row>
    <row r="220" spans="1:27" x14ac:dyDescent="0.2">
      <c r="A220">
        <v>9</v>
      </c>
      <c r="B220">
        <v>174</v>
      </c>
      <c r="C220" t="str">
        <f t="shared" si="15"/>
        <v>ChalkiasNatMed2023</v>
      </c>
      <c r="D220" t="s">
        <v>192</v>
      </c>
      <c r="E220" s="10">
        <v>2</v>
      </c>
      <c r="F220" s="10">
        <v>3</v>
      </c>
      <c r="G220" s="10">
        <v>3</v>
      </c>
      <c r="H220" s="10" t="s">
        <v>44</v>
      </c>
      <c r="I220" s="10">
        <v>0</v>
      </c>
      <c r="J220" t="s">
        <v>193</v>
      </c>
      <c r="K220" s="10" t="s">
        <v>86</v>
      </c>
      <c r="L220" t="s">
        <v>10</v>
      </c>
      <c r="M220" t="s">
        <v>27</v>
      </c>
      <c r="N220" s="10" t="s">
        <v>79</v>
      </c>
      <c r="O220" s="10" t="s">
        <v>10</v>
      </c>
      <c r="P220" t="s">
        <v>10</v>
      </c>
      <c r="Q220" s="10">
        <v>40</v>
      </c>
      <c r="R220" s="10">
        <v>29</v>
      </c>
      <c r="S220" s="10">
        <v>122.8</v>
      </c>
      <c r="T220" s="10">
        <v>3355.4</v>
      </c>
      <c r="U220" s="10">
        <v>36.700000000000003</v>
      </c>
      <c r="W220" s="11">
        <f t="shared" si="17"/>
        <v>27.324104234527688</v>
      </c>
      <c r="X220" t="s">
        <v>194</v>
      </c>
      <c r="Y220" t="b">
        <v>1</v>
      </c>
      <c r="AA220" t="b">
        <f t="shared" si="16"/>
        <v>1</v>
      </c>
    </row>
    <row r="221" spans="1:27" x14ac:dyDescent="0.2">
      <c r="A221">
        <v>9</v>
      </c>
      <c r="B221">
        <v>176</v>
      </c>
      <c r="C221" t="str">
        <f t="shared" si="15"/>
        <v>ChalkiasNatMed2023</v>
      </c>
      <c r="D221" t="s">
        <v>192</v>
      </c>
      <c r="E221" s="10">
        <v>2</v>
      </c>
      <c r="F221" s="10">
        <v>3</v>
      </c>
      <c r="G221" s="10">
        <v>3</v>
      </c>
      <c r="H221" s="10" t="s">
        <v>44</v>
      </c>
      <c r="I221" s="10">
        <v>0</v>
      </c>
      <c r="J221" t="s">
        <v>193</v>
      </c>
      <c r="K221" s="10" t="s">
        <v>86</v>
      </c>
      <c r="L221" t="s">
        <v>10</v>
      </c>
      <c r="M221" t="s">
        <v>27</v>
      </c>
      <c r="N221" s="10" t="s">
        <v>70</v>
      </c>
      <c r="O221" s="10" t="s">
        <v>90</v>
      </c>
      <c r="P221" t="s">
        <v>218</v>
      </c>
      <c r="Q221" s="10">
        <v>40</v>
      </c>
      <c r="R221" s="10">
        <v>29</v>
      </c>
      <c r="S221" s="10">
        <v>31.7</v>
      </c>
      <c r="T221" s="10">
        <v>621.9</v>
      </c>
      <c r="U221" s="10">
        <v>10</v>
      </c>
      <c r="W221" s="11">
        <f t="shared" si="17"/>
        <v>19.618296529968454</v>
      </c>
      <c r="X221" t="s">
        <v>194</v>
      </c>
      <c r="Y221" t="b">
        <v>1</v>
      </c>
      <c r="AA221" t="b">
        <f t="shared" si="16"/>
        <v>1</v>
      </c>
    </row>
    <row r="222" spans="1:27" x14ac:dyDescent="0.2">
      <c r="A222">
        <v>9</v>
      </c>
      <c r="B222">
        <v>178</v>
      </c>
      <c r="C222" t="str">
        <f t="shared" si="15"/>
        <v>ChalkiasNatMed2023</v>
      </c>
      <c r="D222" t="s">
        <v>192</v>
      </c>
      <c r="E222" s="10">
        <v>2</v>
      </c>
      <c r="F222" s="10">
        <v>3</v>
      </c>
      <c r="G222" s="10">
        <v>3</v>
      </c>
      <c r="H222" s="10" t="s">
        <v>44</v>
      </c>
      <c r="I222" s="10">
        <v>0</v>
      </c>
      <c r="J222" t="s">
        <v>193</v>
      </c>
      <c r="K222" s="10" t="s">
        <v>86</v>
      </c>
      <c r="L222" t="s">
        <v>10</v>
      </c>
      <c r="M222" t="s">
        <v>27</v>
      </c>
      <c r="N222" s="10" t="s">
        <v>92</v>
      </c>
      <c r="O222" s="10" t="str">
        <f t="shared" ref="O222:O223" si="18">N222</f>
        <v>XBB.1</v>
      </c>
      <c r="P222" t="s">
        <v>25</v>
      </c>
      <c r="Q222" s="10">
        <v>40</v>
      </c>
      <c r="R222" s="10">
        <v>29</v>
      </c>
      <c r="S222" s="10">
        <v>18.100000000000001</v>
      </c>
      <c r="T222" s="10">
        <v>222.3</v>
      </c>
      <c r="U222" s="10">
        <v>10</v>
      </c>
      <c r="W222" s="11">
        <f t="shared" si="17"/>
        <v>12.281767955801104</v>
      </c>
      <c r="X222" t="s">
        <v>194</v>
      </c>
      <c r="Y222" t="b">
        <v>1</v>
      </c>
      <c r="AA222" t="b">
        <f t="shared" si="16"/>
        <v>1</v>
      </c>
    </row>
    <row r="223" spans="1:27" x14ac:dyDescent="0.2">
      <c r="A223">
        <v>9</v>
      </c>
      <c r="B223">
        <v>1003</v>
      </c>
      <c r="C223" t="str">
        <f t="shared" si="15"/>
        <v>ChalkiasNatMed2023</v>
      </c>
      <c r="D223" t="s">
        <v>192</v>
      </c>
      <c r="E223" s="10">
        <v>2</v>
      </c>
      <c r="F223" s="10">
        <v>3</v>
      </c>
      <c r="G223" s="10">
        <v>3</v>
      </c>
      <c r="H223" s="10" t="s">
        <v>44</v>
      </c>
      <c r="I223" s="10">
        <v>0</v>
      </c>
      <c r="J223" t="s">
        <v>193</v>
      </c>
      <c r="K223" s="10" t="s">
        <v>86</v>
      </c>
      <c r="L223" t="s">
        <v>10</v>
      </c>
      <c r="M223" t="s">
        <v>27</v>
      </c>
      <c r="N223" s="10" t="s">
        <v>11</v>
      </c>
      <c r="O223" s="10" t="str">
        <f t="shared" si="18"/>
        <v>XBB.1.5</v>
      </c>
      <c r="P223" t="s">
        <v>25</v>
      </c>
      <c r="Q223" s="10">
        <v>40</v>
      </c>
      <c r="R223" s="10">
        <v>29</v>
      </c>
      <c r="S223" s="10">
        <v>15.7</v>
      </c>
      <c r="T223" s="10">
        <v>298.2</v>
      </c>
      <c r="U223" s="10">
        <v>10</v>
      </c>
      <c r="W223" s="11">
        <f t="shared" si="17"/>
        <v>18.993630573248407</v>
      </c>
      <c r="X223" t="s">
        <v>194</v>
      </c>
      <c r="Y223" t="b">
        <v>1</v>
      </c>
      <c r="AA223" t="b">
        <f t="shared" si="16"/>
        <v>1</v>
      </c>
    </row>
    <row r="224" spans="1:27" x14ac:dyDescent="0.2">
      <c r="A224">
        <v>9</v>
      </c>
      <c r="B224">
        <v>180</v>
      </c>
      <c r="C224" t="str">
        <f t="shared" si="15"/>
        <v>ChalkiasNatMed2023</v>
      </c>
      <c r="D224" t="s">
        <v>192</v>
      </c>
      <c r="E224" s="10">
        <v>2</v>
      </c>
      <c r="F224" s="10">
        <v>3</v>
      </c>
      <c r="G224" s="10">
        <v>3</v>
      </c>
      <c r="H224" s="10" t="s">
        <v>45</v>
      </c>
      <c r="I224" s="10">
        <v>1</v>
      </c>
      <c r="J224" t="s">
        <v>193</v>
      </c>
      <c r="K224" s="10" t="s">
        <v>86</v>
      </c>
      <c r="L224" t="s">
        <v>10</v>
      </c>
      <c r="M224" t="s">
        <v>27</v>
      </c>
      <c r="N224" s="10" t="s">
        <v>79</v>
      </c>
      <c r="O224" s="10" t="s">
        <v>10</v>
      </c>
      <c r="P224" t="s">
        <v>10</v>
      </c>
      <c r="Q224" s="10">
        <v>20</v>
      </c>
      <c r="R224" s="10">
        <v>29</v>
      </c>
      <c r="S224" s="10">
        <v>833.7</v>
      </c>
      <c r="T224" s="10">
        <v>8871.7999999999993</v>
      </c>
      <c r="U224" s="10">
        <v>36.700000000000003</v>
      </c>
      <c r="W224" s="11">
        <f t="shared" si="17"/>
        <v>10.641477749790091</v>
      </c>
      <c r="X224" t="s">
        <v>194</v>
      </c>
      <c r="Y224" t="b">
        <v>1</v>
      </c>
      <c r="AA224" t="b">
        <f t="shared" si="16"/>
        <v>1</v>
      </c>
    </row>
    <row r="225" spans="1:27" x14ac:dyDescent="0.2">
      <c r="A225">
        <v>9</v>
      </c>
      <c r="B225">
        <v>182</v>
      </c>
      <c r="C225" t="str">
        <f t="shared" si="15"/>
        <v>ChalkiasNatMed2023</v>
      </c>
      <c r="D225" t="s">
        <v>192</v>
      </c>
      <c r="E225" s="10">
        <v>2</v>
      </c>
      <c r="F225" s="10">
        <v>3</v>
      </c>
      <c r="G225" s="10">
        <v>3</v>
      </c>
      <c r="H225" s="10" t="s">
        <v>45</v>
      </c>
      <c r="I225" s="10">
        <v>1</v>
      </c>
      <c r="J225" t="s">
        <v>193</v>
      </c>
      <c r="K225" s="10" t="s">
        <v>86</v>
      </c>
      <c r="L225" t="s">
        <v>10</v>
      </c>
      <c r="M225" t="s">
        <v>27</v>
      </c>
      <c r="N225" s="10" t="s">
        <v>70</v>
      </c>
      <c r="O225" s="10" t="s">
        <v>90</v>
      </c>
      <c r="P225" t="s">
        <v>218</v>
      </c>
      <c r="Q225" s="10">
        <v>20</v>
      </c>
      <c r="R225" s="10">
        <v>29</v>
      </c>
      <c r="S225" s="10">
        <v>124.7</v>
      </c>
      <c r="T225" s="10">
        <v>1093.5</v>
      </c>
      <c r="U225" s="10">
        <v>10</v>
      </c>
      <c r="W225" s="11">
        <f t="shared" si="17"/>
        <v>8.7690457097032883</v>
      </c>
      <c r="X225" t="s">
        <v>194</v>
      </c>
      <c r="Y225" t="b">
        <v>1</v>
      </c>
      <c r="AA225" t="b">
        <f t="shared" si="16"/>
        <v>1</v>
      </c>
    </row>
    <row r="226" spans="1:27" x14ac:dyDescent="0.2">
      <c r="A226">
        <v>9</v>
      </c>
      <c r="B226">
        <v>184</v>
      </c>
      <c r="C226" t="str">
        <f t="shared" si="15"/>
        <v>ChalkiasNatMed2023</v>
      </c>
      <c r="D226" t="s">
        <v>192</v>
      </c>
      <c r="E226" s="10">
        <v>2</v>
      </c>
      <c r="F226" s="10">
        <v>3</v>
      </c>
      <c r="G226" s="10">
        <v>3</v>
      </c>
      <c r="H226" s="10" t="s">
        <v>45</v>
      </c>
      <c r="I226" s="10">
        <v>1</v>
      </c>
      <c r="J226" t="s">
        <v>193</v>
      </c>
      <c r="K226" s="10" t="s">
        <v>86</v>
      </c>
      <c r="L226" t="s">
        <v>10</v>
      </c>
      <c r="M226" t="s">
        <v>27</v>
      </c>
      <c r="N226" s="10" t="s">
        <v>92</v>
      </c>
      <c r="O226" s="10" t="str">
        <f t="shared" ref="O226:O227" si="19">N226</f>
        <v>XBB.1</v>
      </c>
      <c r="P226" t="s">
        <v>25</v>
      </c>
      <c r="Q226" s="10">
        <v>20</v>
      </c>
      <c r="R226" s="10">
        <v>29</v>
      </c>
      <c r="S226" s="10">
        <v>55.4</v>
      </c>
      <c r="T226" s="10">
        <v>381.4</v>
      </c>
      <c r="U226" s="10">
        <v>10</v>
      </c>
      <c r="W226" s="11">
        <f t="shared" si="17"/>
        <v>6.884476534296029</v>
      </c>
      <c r="X226" t="s">
        <v>194</v>
      </c>
      <c r="Y226" t="b">
        <v>1</v>
      </c>
      <c r="AA226" t="b">
        <f t="shared" si="16"/>
        <v>1</v>
      </c>
    </row>
    <row r="227" spans="1:27" x14ac:dyDescent="0.2">
      <c r="A227">
        <v>9</v>
      </c>
      <c r="B227">
        <v>1004</v>
      </c>
      <c r="C227" t="str">
        <f t="shared" si="15"/>
        <v>ChalkiasNatMed2023</v>
      </c>
      <c r="D227" t="s">
        <v>192</v>
      </c>
      <c r="E227" s="10">
        <v>2</v>
      </c>
      <c r="F227" s="10">
        <v>3</v>
      </c>
      <c r="G227" s="10">
        <v>3</v>
      </c>
      <c r="H227" s="10" t="s">
        <v>45</v>
      </c>
      <c r="I227" s="10">
        <v>1</v>
      </c>
      <c r="J227" t="s">
        <v>193</v>
      </c>
      <c r="K227" s="10" t="s">
        <v>86</v>
      </c>
      <c r="L227" t="s">
        <v>10</v>
      </c>
      <c r="M227" t="s">
        <v>27</v>
      </c>
      <c r="N227" s="10" t="s">
        <v>11</v>
      </c>
      <c r="O227" s="10" t="str">
        <f t="shared" si="19"/>
        <v>XBB.1.5</v>
      </c>
      <c r="P227" t="s">
        <v>25</v>
      </c>
      <c r="Q227" s="10">
        <v>20</v>
      </c>
      <c r="R227" s="10">
        <v>29</v>
      </c>
      <c r="S227" s="10">
        <v>74.099999999999994</v>
      </c>
      <c r="T227" s="10">
        <v>556.20000000000005</v>
      </c>
      <c r="U227" s="10">
        <v>10</v>
      </c>
      <c r="W227" s="11">
        <f t="shared" si="17"/>
        <v>7.5060728744939285</v>
      </c>
      <c r="X227" t="s">
        <v>194</v>
      </c>
      <c r="Y227" t="b">
        <v>1</v>
      </c>
      <c r="AA227" t="b">
        <f t="shared" si="16"/>
        <v>1</v>
      </c>
    </row>
    <row r="228" spans="1:27" x14ac:dyDescent="0.2">
      <c r="A228">
        <v>9</v>
      </c>
      <c r="B228">
        <v>186</v>
      </c>
      <c r="C228" t="str">
        <f t="shared" si="15"/>
        <v>ChalkiasNatMed2023</v>
      </c>
      <c r="D228" t="s">
        <v>192</v>
      </c>
      <c r="E228" s="10">
        <v>1</v>
      </c>
      <c r="F228" s="10">
        <v>3</v>
      </c>
      <c r="G228" s="10">
        <v>3</v>
      </c>
      <c r="H228" s="10" t="s">
        <v>44</v>
      </c>
      <c r="I228" s="10">
        <v>0</v>
      </c>
      <c r="J228" t="s">
        <v>195</v>
      </c>
      <c r="K228" s="10" t="s">
        <v>14</v>
      </c>
      <c r="L228" t="s">
        <v>14</v>
      </c>
      <c r="M228" t="s">
        <v>28</v>
      </c>
      <c r="N228" s="10" t="s">
        <v>79</v>
      </c>
      <c r="O228" s="10" t="s">
        <v>10</v>
      </c>
      <c r="P228" t="s">
        <v>10</v>
      </c>
      <c r="Q228" s="10">
        <v>259</v>
      </c>
      <c r="R228" s="10">
        <v>29</v>
      </c>
      <c r="S228" s="10">
        <v>136</v>
      </c>
      <c r="T228" s="10">
        <v>489</v>
      </c>
      <c r="U228" s="10">
        <v>36.700000000000003</v>
      </c>
      <c r="W228" s="11">
        <f t="shared" si="17"/>
        <v>3.5955882352941178</v>
      </c>
      <c r="X228" t="s">
        <v>108</v>
      </c>
      <c r="Y228" t="b">
        <v>1</v>
      </c>
      <c r="AA228" t="b">
        <f t="shared" si="16"/>
        <v>1</v>
      </c>
    </row>
    <row r="229" spans="1:27" x14ac:dyDescent="0.2">
      <c r="A229">
        <v>9</v>
      </c>
      <c r="B229">
        <v>187</v>
      </c>
      <c r="C229" t="str">
        <f t="shared" si="15"/>
        <v>ChalkiasNatMed2023</v>
      </c>
      <c r="D229" t="s">
        <v>192</v>
      </c>
      <c r="E229" s="10">
        <v>1</v>
      </c>
      <c r="F229" s="10">
        <v>3</v>
      </c>
      <c r="G229" s="10">
        <v>3</v>
      </c>
      <c r="H229" s="10" t="s">
        <v>44</v>
      </c>
      <c r="I229" s="10">
        <v>0</v>
      </c>
      <c r="J229" t="s">
        <v>193</v>
      </c>
      <c r="K229" s="10" t="s">
        <v>86</v>
      </c>
      <c r="L229" t="s">
        <v>10</v>
      </c>
      <c r="M229" t="s">
        <v>27</v>
      </c>
      <c r="N229" s="10" t="s">
        <v>79</v>
      </c>
      <c r="O229" s="10" t="s">
        <v>10</v>
      </c>
      <c r="P229" t="s">
        <v>10</v>
      </c>
      <c r="Q229" s="10">
        <v>209</v>
      </c>
      <c r="R229" s="10">
        <v>29</v>
      </c>
      <c r="S229" s="10">
        <v>88</v>
      </c>
      <c r="T229" s="10">
        <v>2325</v>
      </c>
      <c r="U229" s="10">
        <v>36.700000000000003</v>
      </c>
      <c r="W229" s="11">
        <f t="shared" si="17"/>
        <v>26.420454545454547</v>
      </c>
      <c r="X229" t="s">
        <v>108</v>
      </c>
      <c r="Y229" t="b">
        <v>1</v>
      </c>
      <c r="AA229" t="b">
        <f t="shared" si="16"/>
        <v>1</v>
      </c>
    </row>
    <row r="230" spans="1:27" x14ac:dyDescent="0.2">
      <c r="A230">
        <v>9</v>
      </c>
      <c r="B230">
        <v>188</v>
      </c>
      <c r="C230" t="str">
        <f t="shared" si="15"/>
        <v>ChalkiasNatMed2023</v>
      </c>
      <c r="D230" t="s">
        <v>192</v>
      </c>
      <c r="E230" s="10">
        <v>1</v>
      </c>
      <c r="F230" s="10">
        <v>3</v>
      </c>
      <c r="G230" s="10">
        <v>3</v>
      </c>
      <c r="H230" s="10" t="s">
        <v>44</v>
      </c>
      <c r="I230" s="10">
        <v>0</v>
      </c>
      <c r="J230" t="s">
        <v>195</v>
      </c>
      <c r="K230" s="10" t="s">
        <v>14</v>
      </c>
      <c r="L230" t="s">
        <v>14</v>
      </c>
      <c r="M230" t="s">
        <v>28</v>
      </c>
      <c r="N230" s="10" t="s">
        <v>56</v>
      </c>
      <c r="O230" s="10" t="s">
        <v>14</v>
      </c>
      <c r="P230" t="s">
        <v>14</v>
      </c>
      <c r="Q230" s="10">
        <v>259</v>
      </c>
      <c r="R230" s="10">
        <v>29</v>
      </c>
      <c r="S230" s="10">
        <v>1515</v>
      </c>
      <c r="T230" s="10">
        <v>5651</v>
      </c>
      <c r="U230" s="10">
        <v>18.5</v>
      </c>
      <c r="W230" s="11">
        <f t="shared" si="17"/>
        <v>3.7300330033003299</v>
      </c>
      <c r="X230" t="s">
        <v>108</v>
      </c>
      <c r="Y230" t="b">
        <v>1</v>
      </c>
      <c r="AA230" t="b">
        <f t="shared" si="16"/>
        <v>1</v>
      </c>
    </row>
    <row r="231" spans="1:27" x14ac:dyDescent="0.2">
      <c r="A231">
        <v>9</v>
      </c>
      <c r="B231">
        <v>189</v>
      </c>
      <c r="C231" t="str">
        <f t="shared" si="15"/>
        <v>ChalkiasNatMed2023</v>
      </c>
      <c r="D231" t="s">
        <v>192</v>
      </c>
      <c r="E231" s="10">
        <v>1</v>
      </c>
      <c r="F231" s="10">
        <v>3</v>
      </c>
      <c r="G231" s="10">
        <v>3</v>
      </c>
      <c r="H231" s="10" t="s">
        <v>44</v>
      </c>
      <c r="I231" s="10">
        <v>0</v>
      </c>
      <c r="J231" t="s">
        <v>193</v>
      </c>
      <c r="K231" s="10" t="s">
        <v>86</v>
      </c>
      <c r="L231" t="s">
        <v>10</v>
      </c>
      <c r="M231" t="s">
        <v>27</v>
      </c>
      <c r="N231" s="10" t="s">
        <v>56</v>
      </c>
      <c r="O231" s="10" t="s">
        <v>14</v>
      </c>
      <c r="P231" t="s">
        <v>14</v>
      </c>
      <c r="Q231" s="10">
        <v>209</v>
      </c>
      <c r="R231" s="10">
        <v>29</v>
      </c>
      <c r="S231" s="10">
        <v>797</v>
      </c>
      <c r="T231" s="10">
        <v>7322</v>
      </c>
      <c r="U231" s="10">
        <v>18.5</v>
      </c>
      <c r="W231" s="11">
        <f t="shared" si="17"/>
        <v>9.1869510664993719</v>
      </c>
      <c r="X231" t="s">
        <v>108</v>
      </c>
      <c r="Y231" t="b">
        <v>1</v>
      </c>
      <c r="AA231" t="b">
        <f t="shared" si="16"/>
        <v>1</v>
      </c>
    </row>
    <row r="232" spans="1:27" x14ac:dyDescent="0.2">
      <c r="A232">
        <v>9</v>
      </c>
      <c r="B232">
        <v>190</v>
      </c>
      <c r="C232" t="str">
        <f t="shared" si="15"/>
        <v>ChalkiasNatMed2023</v>
      </c>
      <c r="D232" t="s">
        <v>192</v>
      </c>
      <c r="E232" s="10">
        <v>1</v>
      </c>
      <c r="F232" s="10">
        <v>3</v>
      </c>
      <c r="G232" s="10">
        <v>3</v>
      </c>
      <c r="H232" s="10" t="s">
        <v>45</v>
      </c>
      <c r="I232" s="10">
        <v>1</v>
      </c>
      <c r="J232" t="s">
        <v>195</v>
      </c>
      <c r="K232" s="10" t="s">
        <v>14</v>
      </c>
      <c r="L232" t="s">
        <v>14</v>
      </c>
      <c r="M232" t="s">
        <v>28</v>
      </c>
      <c r="N232" s="10" t="s">
        <v>79</v>
      </c>
      <c r="O232" s="10" t="s">
        <v>10</v>
      </c>
      <c r="P232" t="s">
        <v>10</v>
      </c>
      <c r="Q232" s="10">
        <v>99</v>
      </c>
      <c r="R232" s="10">
        <v>29</v>
      </c>
      <c r="S232" s="10">
        <v>617</v>
      </c>
      <c r="T232" s="10">
        <v>1280</v>
      </c>
      <c r="U232" s="10">
        <v>36.700000000000003</v>
      </c>
      <c r="W232" s="11">
        <f t="shared" si="17"/>
        <v>2.0745542949756888</v>
      </c>
      <c r="X232" t="s">
        <v>108</v>
      </c>
      <c r="Y232" t="b">
        <v>1</v>
      </c>
      <c r="AA232" t="b">
        <f t="shared" si="16"/>
        <v>1</v>
      </c>
    </row>
    <row r="233" spans="1:27" x14ac:dyDescent="0.2">
      <c r="A233">
        <v>9</v>
      </c>
      <c r="B233">
        <v>191</v>
      </c>
      <c r="C233" t="str">
        <f t="shared" si="15"/>
        <v>ChalkiasNatMed2023</v>
      </c>
      <c r="D233" t="s">
        <v>192</v>
      </c>
      <c r="E233" s="10">
        <v>1</v>
      </c>
      <c r="F233" s="10">
        <v>3</v>
      </c>
      <c r="G233" s="10">
        <v>3</v>
      </c>
      <c r="H233" s="10" t="s">
        <v>45</v>
      </c>
      <c r="I233" s="10">
        <v>1</v>
      </c>
      <c r="J233" t="s">
        <v>193</v>
      </c>
      <c r="K233" s="10" t="s">
        <v>86</v>
      </c>
      <c r="L233" t="s">
        <v>10</v>
      </c>
      <c r="M233" t="s">
        <v>27</v>
      </c>
      <c r="N233" s="10" t="s">
        <v>79</v>
      </c>
      <c r="O233" s="10" t="s">
        <v>10</v>
      </c>
      <c r="P233" t="s">
        <v>10</v>
      </c>
      <c r="Q233" s="10">
        <v>274</v>
      </c>
      <c r="R233" s="10">
        <v>29</v>
      </c>
      <c r="S233" s="10">
        <v>710</v>
      </c>
      <c r="T233" s="10">
        <v>6965</v>
      </c>
      <c r="U233" s="10">
        <v>36.700000000000003</v>
      </c>
      <c r="W233" s="11">
        <f t="shared" si="17"/>
        <v>9.8098591549295779</v>
      </c>
      <c r="X233" t="s">
        <v>108</v>
      </c>
      <c r="Y233" t="b">
        <v>1</v>
      </c>
      <c r="AA233" t="b">
        <f t="shared" si="16"/>
        <v>1</v>
      </c>
    </row>
    <row r="234" spans="1:27" x14ac:dyDescent="0.2">
      <c r="A234">
        <v>9</v>
      </c>
      <c r="B234">
        <v>192</v>
      </c>
      <c r="C234" t="str">
        <f t="shared" si="15"/>
        <v>ChalkiasNatMed2023</v>
      </c>
      <c r="D234" t="s">
        <v>192</v>
      </c>
      <c r="E234" s="10">
        <v>1</v>
      </c>
      <c r="F234" s="10">
        <v>3</v>
      </c>
      <c r="G234" s="10">
        <v>3</v>
      </c>
      <c r="H234" s="10" t="s">
        <v>45</v>
      </c>
      <c r="I234" s="10">
        <v>1</v>
      </c>
      <c r="J234" t="s">
        <v>195</v>
      </c>
      <c r="K234" s="10" t="s">
        <v>14</v>
      </c>
      <c r="L234" t="s">
        <v>14</v>
      </c>
      <c r="M234" t="s">
        <v>28</v>
      </c>
      <c r="N234" s="10" t="s">
        <v>56</v>
      </c>
      <c r="O234" s="10" t="s">
        <v>14</v>
      </c>
      <c r="P234" t="s">
        <v>14</v>
      </c>
      <c r="Q234" s="10">
        <v>99</v>
      </c>
      <c r="R234" s="10">
        <v>29</v>
      </c>
      <c r="S234" s="10">
        <v>3650</v>
      </c>
      <c r="T234" s="10">
        <v>6979</v>
      </c>
      <c r="U234" s="10">
        <v>18.5</v>
      </c>
      <c r="W234" s="11">
        <f t="shared" si="17"/>
        <v>1.9120547945205479</v>
      </c>
      <c r="X234" t="s">
        <v>108</v>
      </c>
      <c r="Y234" t="b">
        <v>1</v>
      </c>
      <c r="AA234" t="b">
        <f t="shared" si="16"/>
        <v>1</v>
      </c>
    </row>
    <row r="235" spans="1:27" x14ac:dyDescent="0.2">
      <c r="A235">
        <v>9</v>
      </c>
      <c r="B235">
        <v>193</v>
      </c>
      <c r="C235" t="str">
        <f t="shared" si="15"/>
        <v>ChalkiasNatMed2023</v>
      </c>
      <c r="D235" t="s">
        <v>192</v>
      </c>
      <c r="E235" s="10">
        <v>1</v>
      </c>
      <c r="F235" s="10">
        <v>3</v>
      </c>
      <c r="G235" s="10">
        <v>3</v>
      </c>
      <c r="H235" s="10" t="s">
        <v>45</v>
      </c>
      <c r="I235" s="10">
        <v>1</v>
      </c>
      <c r="J235" t="s">
        <v>193</v>
      </c>
      <c r="K235" s="10" t="s">
        <v>86</v>
      </c>
      <c r="L235" t="s">
        <v>10</v>
      </c>
      <c r="M235" t="s">
        <v>27</v>
      </c>
      <c r="N235" s="10" t="s">
        <v>56</v>
      </c>
      <c r="O235" s="10" t="s">
        <v>14</v>
      </c>
      <c r="P235" t="s">
        <v>14</v>
      </c>
      <c r="Q235" s="10">
        <v>274</v>
      </c>
      <c r="R235" s="10">
        <v>29</v>
      </c>
      <c r="S235" s="10">
        <v>2841</v>
      </c>
      <c r="T235" s="10">
        <v>11198</v>
      </c>
      <c r="U235" s="10">
        <v>18.5</v>
      </c>
      <c r="W235" s="11">
        <f t="shared" si="17"/>
        <v>3.9415698697641677</v>
      </c>
      <c r="X235" t="s">
        <v>108</v>
      </c>
      <c r="Y235" t="b">
        <v>1</v>
      </c>
      <c r="AA235" t="b">
        <f t="shared" si="16"/>
        <v>1</v>
      </c>
    </row>
    <row r="236" spans="1:27" x14ac:dyDescent="0.2">
      <c r="A236">
        <v>9</v>
      </c>
      <c r="B236">
        <v>194</v>
      </c>
      <c r="C236" t="str">
        <f t="shared" si="15"/>
        <v>ChalkiasNatMed2023</v>
      </c>
      <c r="D236" t="s">
        <v>192</v>
      </c>
      <c r="E236" s="10">
        <v>1</v>
      </c>
      <c r="F236" s="10">
        <v>3</v>
      </c>
      <c r="G236" s="10">
        <v>3</v>
      </c>
      <c r="H236" s="10" t="s">
        <v>46</v>
      </c>
      <c r="J236" t="s">
        <v>195</v>
      </c>
      <c r="K236" s="10" t="s">
        <v>14</v>
      </c>
      <c r="L236" t="s">
        <v>14</v>
      </c>
      <c r="M236" t="s">
        <v>28</v>
      </c>
      <c r="N236" s="10" t="s">
        <v>79</v>
      </c>
      <c r="O236" s="10" t="s">
        <v>10</v>
      </c>
      <c r="P236" t="s">
        <v>10</v>
      </c>
      <c r="Q236" s="10">
        <v>366</v>
      </c>
      <c r="R236" s="10">
        <v>29</v>
      </c>
      <c r="S236" s="10">
        <v>205</v>
      </c>
      <c r="T236" s="10">
        <v>643</v>
      </c>
      <c r="U236" s="10">
        <v>36.700000000000003</v>
      </c>
      <c r="W236" s="11">
        <f>T236/S236</f>
        <v>3.1365853658536587</v>
      </c>
      <c r="X236" t="s">
        <v>108</v>
      </c>
      <c r="Y236" t="b">
        <v>0</v>
      </c>
      <c r="Z236" t="s">
        <v>227</v>
      </c>
      <c r="AA236" t="b">
        <f t="shared" si="16"/>
        <v>1</v>
      </c>
    </row>
    <row r="237" spans="1:27" x14ac:dyDescent="0.2">
      <c r="A237">
        <v>9</v>
      </c>
      <c r="B237">
        <v>195</v>
      </c>
      <c r="C237" t="str">
        <f t="shared" si="15"/>
        <v>ChalkiasNatMed2023</v>
      </c>
      <c r="D237" t="s">
        <v>192</v>
      </c>
      <c r="E237" s="10">
        <v>1</v>
      </c>
      <c r="F237" s="10">
        <v>3</v>
      </c>
      <c r="G237" s="10">
        <v>3</v>
      </c>
      <c r="H237" s="10" t="s">
        <v>46</v>
      </c>
      <c r="J237" t="s">
        <v>193</v>
      </c>
      <c r="K237" s="10" t="s">
        <v>86</v>
      </c>
      <c r="L237" t="s">
        <v>10</v>
      </c>
      <c r="M237" t="s">
        <v>27</v>
      </c>
      <c r="N237" s="10" t="s">
        <v>79</v>
      </c>
      <c r="O237" s="10" t="s">
        <v>10</v>
      </c>
      <c r="P237" t="s">
        <v>10</v>
      </c>
      <c r="Q237" s="10">
        <v>490</v>
      </c>
      <c r="R237" s="10">
        <v>29</v>
      </c>
      <c r="S237" s="10">
        <v>284</v>
      </c>
      <c r="T237" s="10">
        <v>4289</v>
      </c>
      <c r="U237" s="10">
        <v>36.700000000000003</v>
      </c>
      <c r="W237" s="11">
        <f>T237/S237</f>
        <v>15.102112676056338</v>
      </c>
      <c r="X237" t="s">
        <v>108</v>
      </c>
      <c r="Y237" t="b">
        <v>0</v>
      </c>
      <c r="Z237" t="s">
        <v>227</v>
      </c>
      <c r="AA237" t="b">
        <f t="shared" si="16"/>
        <v>1</v>
      </c>
    </row>
    <row r="238" spans="1:27" x14ac:dyDescent="0.2">
      <c r="A238">
        <v>9</v>
      </c>
      <c r="B238">
        <v>196</v>
      </c>
      <c r="C238" t="str">
        <f t="shared" si="15"/>
        <v>ChalkiasNatMed2023</v>
      </c>
      <c r="D238" t="s">
        <v>192</v>
      </c>
      <c r="E238" s="10">
        <v>1</v>
      </c>
      <c r="F238" s="10">
        <v>3</v>
      </c>
      <c r="G238" s="10">
        <v>3</v>
      </c>
      <c r="H238" s="10" t="s">
        <v>46</v>
      </c>
      <c r="J238" t="s">
        <v>195</v>
      </c>
      <c r="K238" s="10" t="s">
        <v>14</v>
      </c>
      <c r="L238" t="s">
        <v>14</v>
      </c>
      <c r="M238" t="s">
        <v>28</v>
      </c>
      <c r="N238" s="10" t="s">
        <v>56</v>
      </c>
      <c r="O238" s="10" t="s">
        <v>14</v>
      </c>
      <c r="P238" t="s">
        <v>14</v>
      </c>
      <c r="Q238" s="10">
        <v>366</v>
      </c>
      <c r="R238" s="10">
        <v>29</v>
      </c>
      <c r="S238" s="10">
        <v>1941</v>
      </c>
      <c r="T238" s="10">
        <v>6050</v>
      </c>
      <c r="U238" s="10">
        <v>18.5</v>
      </c>
      <c r="W238" s="11">
        <f>T238/S238</f>
        <v>3.1169500257599174</v>
      </c>
      <c r="X238" t="s">
        <v>108</v>
      </c>
      <c r="Y238" t="b">
        <v>0</v>
      </c>
      <c r="Z238" t="s">
        <v>227</v>
      </c>
      <c r="AA238" t="b">
        <f t="shared" si="16"/>
        <v>1</v>
      </c>
    </row>
    <row r="239" spans="1:27" x14ac:dyDescent="0.2">
      <c r="A239">
        <v>9</v>
      </c>
      <c r="B239">
        <v>197</v>
      </c>
      <c r="C239" t="str">
        <f t="shared" si="15"/>
        <v>ChalkiasNatMed2023</v>
      </c>
      <c r="D239" t="s">
        <v>192</v>
      </c>
      <c r="E239" s="10">
        <v>1</v>
      </c>
      <c r="F239" s="10">
        <v>3</v>
      </c>
      <c r="G239" s="10">
        <v>3</v>
      </c>
      <c r="H239" s="10" t="s">
        <v>46</v>
      </c>
      <c r="J239" t="s">
        <v>193</v>
      </c>
      <c r="K239" s="10" t="s">
        <v>86</v>
      </c>
      <c r="L239" t="s">
        <v>10</v>
      </c>
      <c r="M239" t="s">
        <v>27</v>
      </c>
      <c r="N239" s="10" t="s">
        <v>56</v>
      </c>
      <c r="O239" s="10" t="s">
        <v>14</v>
      </c>
      <c r="P239" t="s">
        <v>14</v>
      </c>
      <c r="Q239" s="10">
        <v>490</v>
      </c>
      <c r="R239" s="10">
        <v>29</v>
      </c>
      <c r="S239" s="10">
        <v>1620</v>
      </c>
      <c r="T239" s="10">
        <v>9319</v>
      </c>
      <c r="U239" s="10">
        <v>18.5</v>
      </c>
      <c r="W239" s="11">
        <f t="shared" ref="W239:W289" si="20">T239/S239</f>
        <v>5.7524691358024693</v>
      </c>
      <c r="X239" t="s">
        <v>108</v>
      </c>
      <c r="Y239" t="b">
        <v>0</v>
      </c>
      <c r="Z239" t="s">
        <v>227</v>
      </c>
      <c r="AA239" t="b">
        <f t="shared" si="16"/>
        <v>1</v>
      </c>
    </row>
    <row r="240" spans="1:27" x14ac:dyDescent="0.2">
      <c r="A240">
        <v>9</v>
      </c>
      <c r="B240">
        <v>198</v>
      </c>
      <c r="C240" t="str">
        <f t="shared" si="15"/>
        <v>RosslerNatComm</v>
      </c>
      <c r="D240" t="s">
        <v>109</v>
      </c>
      <c r="E240" s="10">
        <v>1</v>
      </c>
      <c r="F240" s="10">
        <v>3</v>
      </c>
      <c r="G240" s="10">
        <v>3</v>
      </c>
      <c r="H240" s="10" t="s">
        <v>44</v>
      </c>
      <c r="I240" s="10">
        <v>0</v>
      </c>
      <c r="J240" t="s">
        <v>110</v>
      </c>
      <c r="K240" s="10" t="s">
        <v>77</v>
      </c>
      <c r="L240" t="s">
        <v>55</v>
      </c>
      <c r="M240" t="s">
        <v>27</v>
      </c>
      <c r="N240" s="10" t="s">
        <v>56</v>
      </c>
      <c r="O240" s="10" t="s">
        <v>14</v>
      </c>
      <c r="P240" t="s">
        <v>14</v>
      </c>
      <c r="Q240" s="10">
        <v>12</v>
      </c>
      <c r="R240" s="10">
        <f>2.2*30</f>
        <v>66</v>
      </c>
      <c r="T240" s="10">
        <v>1200.5736522270399</v>
      </c>
      <c r="U240" s="10">
        <v>16</v>
      </c>
      <c r="W240" s="11"/>
      <c r="X240" t="s">
        <v>108</v>
      </c>
      <c r="Y240" t="b">
        <v>1</v>
      </c>
      <c r="AA240" t="b">
        <f t="shared" si="16"/>
        <v>1</v>
      </c>
    </row>
    <row r="241" spans="1:27" x14ac:dyDescent="0.2">
      <c r="A241">
        <v>9</v>
      </c>
      <c r="B241">
        <v>199</v>
      </c>
      <c r="C241" t="str">
        <f t="shared" si="15"/>
        <v>RosslerNatComm</v>
      </c>
      <c r="D241" t="s">
        <v>109</v>
      </c>
      <c r="E241" s="10">
        <v>1</v>
      </c>
      <c r="F241" s="10">
        <v>3</v>
      </c>
      <c r="G241" s="10">
        <v>3</v>
      </c>
      <c r="H241" s="10" t="s">
        <v>44</v>
      </c>
      <c r="I241" s="10">
        <v>0</v>
      </c>
      <c r="J241" t="s">
        <v>110</v>
      </c>
      <c r="K241" s="10" t="s">
        <v>77</v>
      </c>
      <c r="L241" t="s">
        <v>55</v>
      </c>
      <c r="M241" t="s">
        <v>27</v>
      </c>
      <c r="N241" s="10" t="s">
        <v>55</v>
      </c>
      <c r="O241" s="10" t="s">
        <v>55</v>
      </c>
      <c r="P241" t="s">
        <v>55</v>
      </c>
      <c r="Q241" s="10">
        <v>12</v>
      </c>
      <c r="R241" s="10">
        <f t="shared" ref="R241:R244" si="21">2.2*30</f>
        <v>66</v>
      </c>
      <c r="T241" s="10">
        <v>233.754845229708</v>
      </c>
      <c r="U241" s="10">
        <v>16</v>
      </c>
      <c r="W241" s="11"/>
      <c r="X241" t="s">
        <v>108</v>
      </c>
      <c r="Y241" t="b">
        <v>1</v>
      </c>
      <c r="AA241" t="b">
        <f t="shared" si="16"/>
        <v>1</v>
      </c>
    </row>
    <row r="242" spans="1:27" x14ac:dyDescent="0.2">
      <c r="A242">
        <v>9</v>
      </c>
      <c r="B242">
        <v>200</v>
      </c>
      <c r="C242" t="str">
        <f t="shared" si="15"/>
        <v>RosslerNatComm</v>
      </c>
      <c r="D242" t="s">
        <v>109</v>
      </c>
      <c r="E242" s="10">
        <v>1</v>
      </c>
      <c r="F242" s="10">
        <v>3</v>
      </c>
      <c r="G242" s="10">
        <v>3</v>
      </c>
      <c r="H242" s="10" t="s">
        <v>44</v>
      </c>
      <c r="I242" s="10">
        <v>0</v>
      </c>
      <c r="J242" t="s">
        <v>110</v>
      </c>
      <c r="K242" s="10" t="s">
        <v>77</v>
      </c>
      <c r="L242" t="s">
        <v>55</v>
      </c>
      <c r="M242" t="s">
        <v>27</v>
      </c>
      <c r="N242" s="10" t="s">
        <v>10</v>
      </c>
      <c r="O242" s="10" t="s">
        <v>10</v>
      </c>
      <c r="P242" t="s">
        <v>10</v>
      </c>
      <c r="Q242" s="10">
        <v>12</v>
      </c>
      <c r="R242" s="10">
        <f t="shared" si="21"/>
        <v>66</v>
      </c>
      <c r="T242" s="10">
        <v>203.95840455304699</v>
      </c>
      <c r="U242" s="10">
        <v>16</v>
      </c>
      <c r="W242" s="11"/>
      <c r="X242" t="s">
        <v>108</v>
      </c>
      <c r="Y242" t="b">
        <v>1</v>
      </c>
      <c r="AA242" t="b">
        <f t="shared" si="16"/>
        <v>1</v>
      </c>
    </row>
    <row r="243" spans="1:27" x14ac:dyDescent="0.2">
      <c r="A243">
        <v>9</v>
      </c>
      <c r="B243">
        <v>201</v>
      </c>
      <c r="C243" t="str">
        <f t="shared" si="15"/>
        <v>RosslerNatComm</v>
      </c>
      <c r="D243" t="s">
        <v>109</v>
      </c>
      <c r="E243" s="10">
        <v>1</v>
      </c>
      <c r="F243" s="10">
        <v>3</v>
      </c>
      <c r="G243" s="10">
        <v>3</v>
      </c>
      <c r="H243" s="10" t="s">
        <v>44</v>
      </c>
      <c r="I243" s="10">
        <v>0</v>
      </c>
      <c r="J243" t="s">
        <v>110</v>
      </c>
      <c r="K243" s="10" t="s">
        <v>77</v>
      </c>
      <c r="L243" t="s">
        <v>55</v>
      </c>
      <c r="M243" t="s">
        <v>27</v>
      </c>
      <c r="N243" s="10" t="s">
        <v>92</v>
      </c>
      <c r="O243" s="10" t="str">
        <f t="shared" ref="O243:O244" si="22">N243</f>
        <v>XBB.1</v>
      </c>
      <c r="P243" t="s">
        <v>25</v>
      </c>
      <c r="Q243" s="10">
        <v>12</v>
      </c>
      <c r="R243" s="10">
        <f t="shared" si="21"/>
        <v>66</v>
      </c>
      <c r="T243" s="10">
        <v>24.0866847895802</v>
      </c>
      <c r="U243" s="10">
        <v>16</v>
      </c>
      <c r="W243" s="11"/>
      <c r="X243" t="s">
        <v>108</v>
      </c>
      <c r="Y243" t="b">
        <v>1</v>
      </c>
      <c r="Z243" t="s">
        <v>91</v>
      </c>
      <c r="AA243" t="b">
        <f t="shared" si="16"/>
        <v>1</v>
      </c>
    </row>
    <row r="244" spans="1:27" x14ac:dyDescent="0.2">
      <c r="A244">
        <v>9</v>
      </c>
      <c r="B244">
        <v>202</v>
      </c>
      <c r="C244" t="str">
        <f t="shared" si="15"/>
        <v>RosslerNatComm</v>
      </c>
      <c r="D244" t="s">
        <v>109</v>
      </c>
      <c r="E244" s="10">
        <v>1</v>
      </c>
      <c r="F244" s="10">
        <v>3</v>
      </c>
      <c r="G244" s="10">
        <v>3</v>
      </c>
      <c r="H244" s="10" t="s">
        <v>44</v>
      </c>
      <c r="I244" s="10">
        <v>0</v>
      </c>
      <c r="J244" t="s">
        <v>110</v>
      </c>
      <c r="K244" s="10" t="s">
        <v>77</v>
      </c>
      <c r="L244" t="s">
        <v>55</v>
      </c>
      <c r="M244" t="s">
        <v>27</v>
      </c>
      <c r="N244" s="10" t="s">
        <v>111</v>
      </c>
      <c r="O244" s="10" t="str">
        <f t="shared" si="22"/>
        <v>XBB.1.5.1</v>
      </c>
      <c r="P244" t="s">
        <v>25</v>
      </c>
      <c r="Q244" s="10">
        <v>12</v>
      </c>
      <c r="R244" s="10">
        <f t="shared" si="21"/>
        <v>66</v>
      </c>
      <c r="T244" s="10">
        <v>39.711237374864098</v>
      </c>
      <c r="U244" s="10">
        <v>16</v>
      </c>
      <c r="W244" s="11"/>
      <c r="X244" t="s">
        <v>108</v>
      </c>
      <c r="Y244" t="b">
        <v>1</v>
      </c>
      <c r="AA244" t="b">
        <f t="shared" si="16"/>
        <v>1</v>
      </c>
    </row>
    <row r="245" spans="1:27" x14ac:dyDescent="0.2">
      <c r="A245">
        <v>9</v>
      </c>
      <c r="B245">
        <v>203</v>
      </c>
      <c r="C245" t="str">
        <f t="shared" si="15"/>
        <v>RosslerNatComm</v>
      </c>
      <c r="D245" t="s">
        <v>109</v>
      </c>
      <c r="E245" s="10">
        <v>1</v>
      </c>
      <c r="F245" s="10">
        <v>3</v>
      </c>
      <c r="G245" s="10">
        <v>3</v>
      </c>
      <c r="H245" s="10" t="s">
        <v>45</v>
      </c>
      <c r="I245" s="10">
        <v>1</v>
      </c>
      <c r="J245" t="s">
        <v>110</v>
      </c>
      <c r="K245" s="10" t="s">
        <v>77</v>
      </c>
      <c r="L245" t="s">
        <v>55</v>
      </c>
      <c r="M245" t="s">
        <v>27</v>
      </c>
      <c r="N245" s="10" t="s">
        <v>56</v>
      </c>
      <c r="O245" s="10" t="s">
        <v>14</v>
      </c>
      <c r="P245" t="s">
        <v>14</v>
      </c>
      <c r="Q245" s="10">
        <v>5</v>
      </c>
      <c r="R245" s="10">
        <f>2.3*30</f>
        <v>69</v>
      </c>
      <c r="T245" s="10">
        <v>6452.9257272639798</v>
      </c>
      <c r="U245" s="10">
        <v>16</v>
      </c>
      <c r="W245" s="11"/>
      <c r="X245" t="s">
        <v>108</v>
      </c>
      <c r="Y245" t="b">
        <v>1</v>
      </c>
      <c r="Z245" t="s">
        <v>91</v>
      </c>
      <c r="AA245" t="b">
        <f t="shared" si="16"/>
        <v>1</v>
      </c>
    </row>
    <row r="246" spans="1:27" x14ac:dyDescent="0.2">
      <c r="A246">
        <v>9</v>
      </c>
      <c r="B246">
        <v>204</v>
      </c>
      <c r="C246" t="str">
        <f t="shared" si="15"/>
        <v>RosslerNatComm</v>
      </c>
      <c r="D246" t="s">
        <v>109</v>
      </c>
      <c r="E246" s="10">
        <v>1</v>
      </c>
      <c r="F246" s="10">
        <v>3</v>
      </c>
      <c r="G246" s="10">
        <v>3</v>
      </c>
      <c r="H246" s="10" t="s">
        <v>45</v>
      </c>
      <c r="I246" s="10">
        <v>1</v>
      </c>
      <c r="J246" t="s">
        <v>110</v>
      </c>
      <c r="K246" s="10" t="s">
        <v>77</v>
      </c>
      <c r="L246" t="s">
        <v>55</v>
      </c>
      <c r="M246" t="s">
        <v>27</v>
      </c>
      <c r="N246" s="10" t="s">
        <v>55</v>
      </c>
      <c r="O246" s="10" t="s">
        <v>55</v>
      </c>
      <c r="P246" t="s">
        <v>55</v>
      </c>
      <c r="Q246" s="10">
        <v>5</v>
      </c>
      <c r="R246" s="10">
        <f t="shared" ref="R246:R249" si="23">2.3*30</f>
        <v>69</v>
      </c>
      <c r="T246" s="10">
        <v>1979.3618634566101</v>
      </c>
      <c r="U246" s="10">
        <v>16</v>
      </c>
      <c r="W246" s="11"/>
      <c r="X246" t="s">
        <v>108</v>
      </c>
      <c r="Y246" t="b">
        <v>1</v>
      </c>
      <c r="Z246" t="s">
        <v>91</v>
      </c>
      <c r="AA246" t="b">
        <f t="shared" si="16"/>
        <v>1</v>
      </c>
    </row>
    <row r="247" spans="1:27" x14ac:dyDescent="0.2">
      <c r="A247">
        <v>9</v>
      </c>
      <c r="B247">
        <v>205</v>
      </c>
      <c r="C247" t="str">
        <f t="shared" si="15"/>
        <v>RosslerNatComm</v>
      </c>
      <c r="D247" t="s">
        <v>109</v>
      </c>
      <c r="E247" s="10">
        <v>1</v>
      </c>
      <c r="F247" s="10">
        <v>3</v>
      </c>
      <c r="G247" s="10">
        <v>3</v>
      </c>
      <c r="H247" s="10" t="s">
        <v>45</v>
      </c>
      <c r="I247" s="10">
        <v>1</v>
      </c>
      <c r="J247" t="s">
        <v>110</v>
      </c>
      <c r="K247" s="10" t="s">
        <v>77</v>
      </c>
      <c r="L247" t="s">
        <v>55</v>
      </c>
      <c r="M247" t="s">
        <v>27</v>
      </c>
      <c r="N247" s="10" t="s">
        <v>10</v>
      </c>
      <c r="O247" s="10" t="s">
        <v>10</v>
      </c>
      <c r="P247" t="s">
        <v>10</v>
      </c>
      <c r="Q247" s="10">
        <v>5</v>
      </c>
      <c r="R247" s="10">
        <f t="shared" si="23"/>
        <v>69</v>
      </c>
      <c r="T247" s="10">
        <v>3573.88795183402</v>
      </c>
      <c r="U247" s="10">
        <v>16</v>
      </c>
      <c r="W247" s="11"/>
      <c r="X247" t="s">
        <v>108</v>
      </c>
      <c r="Y247" t="b">
        <v>1</v>
      </c>
      <c r="Z247" t="s">
        <v>91</v>
      </c>
      <c r="AA247" t="b">
        <f t="shared" si="16"/>
        <v>1</v>
      </c>
    </row>
    <row r="248" spans="1:27" x14ac:dyDescent="0.2">
      <c r="A248">
        <v>9</v>
      </c>
      <c r="B248">
        <v>206</v>
      </c>
      <c r="C248" t="str">
        <f t="shared" si="15"/>
        <v>RosslerNatComm</v>
      </c>
      <c r="D248" t="s">
        <v>109</v>
      </c>
      <c r="E248" s="10">
        <v>1</v>
      </c>
      <c r="F248" s="10">
        <v>3</v>
      </c>
      <c r="G248" s="10">
        <v>3</v>
      </c>
      <c r="H248" s="10" t="s">
        <v>45</v>
      </c>
      <c r="I248" s="10">
        <v>1</v>
      </c>
      <c r="J248" t="s">
        <v>110</v>
      </c>
      <c r="K248" s="10" t="s">
        <v>77</v>
      </c>
      <c r="L248" t="s">
        <v>55</v>
      </c>
      <c r="M248" t="s">
        <v>27</v>
      </c>
      <c r="N248" s="10" t="s">
        <v>92</v>
      </c>
      <c r="O248" s="10" t="str">
        <f t="shared" ref="O248:O249" si="24">N248</f>
        <v>XBB.1</v>
      </c>
      <c r="P248" t="s">
        <v>25</v>
      </c>
      <c r="Q248" s="10">
        <v>5</v>
      </c>
      <c r="R248" s="10">
        <f t="shared" si="23"/>
        <v>69</v>
      </c>
      <c r="T248" s="10">
        <v>422.06210015099202</v>
      </c>
      <c r="U248" s="10">
        <v>16</v>
      </c>
      <c r="V248" s="11"/>
      <c r="W248" s="11"/>
      <c r="X248" t="s">
        <v>108</v>
      </c>
      <c r="Y248" t="b">
        <v>1</v>
      </c>
      <c r="Z248" t="s">
        <v>91</v>
      </c>
      <c r="AA248" t="b">
        <f t="shared" si="16"/>
        <v>1</v>
      </c>
    </row>
    <row r="249" spans="1:27" x14ac:dyDescent="0.2">
      <c r="A249">
        <v>9</v>
      </c>
      <c r="B249">
        <v>207</v>
      </c>
      <c r="C249" t="str">
        <f t="shared" si="15"/>
        <v>RosslerNatComm</v>
      </c>
      <c r="D249" t="s">
        <v>109</v>
      </c>
      <c r="E249" s="10">
        <v>1</v>
      </c>
      <c r="F249" s="10">
        <v>3</v>
      </c>
      <c r="G249" s="10">
        <v>3</v>
      </c>
      <c r="H249" s="10" t="s">
        <v>45</v>
      </c>
      <c r="I249" s="10">
        <v>1</v>
      </c>
      <c r="J249" t="s">
        <v>110</v>
      </c>
      <c r="K249" s="10" t="s">
        <v>77</v>
      </c>
      <c r="L249" t="s">
        <v>55</v>
      </c>
      <c r="M249" t="s">
        <v>27</v>
      </c>
      <c r="N249" s="10" t="s">
        <v>111</v>
      </c>
      <c r="O249" s="10" t="str">
        <f t="shared" si="24"/>
        <v>XBB.1.5.1</v>
      </c>
      <c r="P249" t="s">
        <v>25</v>
      </c>
      <c r="Q249" s="10">
        <v>5</v>
      </c>
      <c r="R249" s="10">
        <f t="shared" si="23"/>
        <v>69</v>
      </c>
      <c r="T249" s="10">
        <v>554.38872190018697</v>
      </c>
      <c r="U249" s="10">
        <v>16</v>
      </c>
      <c r="V249" s="11"/>
      <c r="W249" s="11"/>
      <c r="X249" t="s">
        <v>108</v>
      </c>
      <c r="Y249" t="b">
        <v>1</v>
      </c>
      <c r="Z249" t="s">
        <v>91</v>
      </c>
      <c r="AA249" t="b">
        <f t="shared" si="16"/>
        <v>1</v>
      </c>
    </row>
    <row r="250" spans="1:27" x14ac:dyDescent="0.2">
      <c r="A250">
        <v>9</v>
      </c>
      <c r="B250">
        <v>208</v>
      </c>
      <c r="C250" t="str">
        <f t="shared" si="15"/>
        <v>RosslerNatComm</v>
      </c>
      <c r="D250" t="s">
        <v>109</v>
      </c>
      <c r="E250" s="10">
        <v>1</v>
      </c>
      <c r="F250" s="10">
        <v>3</v>
      </c>
      <c r="G250" s="10">
        <v>3</v>
      </c>
      <c r="H250" s="10" t="s">
        <v>44</v>
      </c>
      <c r="I250" s="10">
        <v>0</v>
      </c>
      <c r="J250" t="s">
        <v>112</v>
      </c>
      <c r="K250" s="10" t="s">
        <v>86</v>
      </c>
      <c r="L250" t="s">
        <v>10</v>
      </c>
      <c r="M250" t="s">
        <v>27</v>
      </c>
      <c r="N250" s="10" t="s">
        <v>56</v>
      </c>
      <c r="O250" s="10" t="s">
        <v>14</v>
      </c>
      <c r="P250" t="s">
        <v>14</v>
      </c>
      <c r="Q250" s="10">
        <v>16</v>
      </c>
      <c r="R250" s="10">
        <f>1.4*30</f>
        <v>42</v>
      </c>
      <c r="T250" s="10">
        <v>2317.0640216051702</v>
      </c>
      <c r="U250" s="10">
        <v>16</v>
      </c>
      <c r="W250" s="11"/>
      <c r="X250" t="s">
        <v>108</v>
      </c>
      <c r="Y250" t="b">
        <v>1</v>
      </c>
      <c r="AA250" t="b">
        <f t="shared" si="16"/>
        <v>1</v>
      </c>
    </row>
    <row r="251" spans="1:27" x14ac:dyDescent="0.2">
      <c r="A251">
        <v>9</v>
      </c>
      <c r="B251">
        <v>209</v>
      </c>
      <c r="C251" t="str">
        <f t="shared" si="15"/>
        <v>RosslerNatComm</v>
      </c>
      <c r="D251" t="s">
        <v>109</v>
      </c>
      <c r="E251" s="10">
        <v>1</v>
      </c>
      <c r="F251" s="10">
        <v>3</v>
      </c>
      <c r="G251" s="10">
        <v>3</v>
      </c>
      <c r="H251" s="10" t="s">
        <v>44</v>
      </c>
      <c r="I251" s="10">
        <v>0</v>
      </c>
      <c r="J251" t="s">
        <v>112</v>
      </c>
      <c r="K251" s="10" t="s">
        <v>86</v>
      </c>
      <c r="L251" t="s">
        <v>10</v>
      </c>
      <c r="M251" t="s">
        <v>27</v>
      </c>
      <c r="N251" s="10" t="s">
        <v>55</v>
      </c>
      <c r="O251" s="10" t="s">
        <v>55</v>
      </c>
      <c r="P251" t="s">
        <v>55</v>
      </c>
      <c r="Q251" s="10">
        <v>16</v>
      </c>
      <c r="R251" s="10">
        <f t="shared" ref="R251:R254" si="25">1.4*30</f>
        <v>42</v>
      </c>
      <c r="T251" s="10">
        <v>491.98337449284298</v>
      </c>
      <c r="U251" s="10">
        <v>16</v>
      </c>
      <c r="W251" s="11"/>
      <c r="X251" t="s">
        <v>108</v>
      </c>
      <c r="Y251" t="b">
        <v>1</v>
      </c>
      <c r="AA251" t="b">
        <f t="shared" si="16"/>
        <v>1</v>
      </c>
    </row>
    <row r="252" spans="1:27" x14ac:dyDescent="0.2">
      <c r="A252">
        <v>9</v>
      </c>
      <c r="B252">
        <v>210</v>
      </c>
      <c r="C252" t="str">
        <f t="shared" si="15"/>
        <v>RosslerNatComm</v>
      </c>
      <c r="D252" t="s">
        <v>109</v>
      </c>
      <c r="E252" s="10">
        <v>1</v>
      </c>
      <c r="F252" s="10">
        <v>3</v>
      </c>
      <c r="G252" s="10">
        <v>3</v>
      </c>
      <c r="H252" s="10" t="s">
        <v>44</v>
      </c>
      <c r="I252" s="10">
        <v>0</v>
      </c>
      <c r="J252" t="s">
        <v>112</v>
      </c>
      <c r="K252" s="10" t="s">
        <v>86</v>
      </c>
      <c r="L252" t="s">
        <v>10</v>
      </c>
      <c r="M252" t="s">
        <v>27</v>
      </c>
      <c r="N252" s="10" t="s">
        <v>10</v>
      </c>
      <c r="O252" s="10" t="s">
        <v>10</v>
      </c>
      <c r="P252" t="s">
        <v>10</v>
      </c>
      <c r="Q252" s="10">
        <v>16</v>
      </c>
      <c r="R252" s="10">
        <f t="shared" si="25"/>
        <v>42</v>
      </c>
      <c r="T252" s="10">
        <v>850.11066506377301</v>
      </c>
      <c r="U252" s="10">
        <v>16</v>
      </c>
      <c r="W252" s="11"/>
      <c r="X252" t="s">
        <v>108</v>
      </c>
      <c r="Y252" t="b">
        <v>1</v>
      </c>
      <c r="AA252" t="b">
        <f t="shared" si="16"/>
        <v>1</v>
      </c>
    </row>
    <row r="253" spans="1:27" x14ac:dyDescent="0.2">
      <c r="A253">
        <v>9</v>
      </c>
      <c r="B253">
        <v>211</v>
      </c>
      <c r="C253" t="str">
        <f t="shared" si="15"/>
        <v>RosslerNatComm</v>
      </c>
      <c r="D253" t="s">
        <v>109</v>
      </c>
      <c r="E253" s="10">
        <v>1</v>
      </c>
      <c r="F253" s="10">
        <v>3</v>
      </c>
      <c r="G253" s="10">
        <v>3</v>
      </c>
      <c r="H253" s="10" t="s">
        <v>44</v>
      </c>
      <c r="I253" s="10">
        <v>0</v>
      </c>
      <c r="J253" t="s">
        <v>112</v>
      </c>
      <c r="K253" s="10" t="s">
        <v>86</v>
      </c>
      <c r="L253" t="s">
        <v>10</v>
      </c>
      <c r="M253" t="s">
        <v>27</v>
      </c>
      <c r="N253" s="10" t="s">
        <v>92</v>
      </c>
      <c r="O253" s="10" t="str">
        <f t="shared" ref="O253:O254" si="26">N253</f>
        <v>XBB.1</v>
      </c>
      <c r="P253" t="s">
        <v>25</v>
      </c>
      <c r="Q253" s="10">
        <v>16</v>
      </c>
      <c r="R253" s="10">
        <f t="shared" si="25"/>
        <v>42</v>
      </c>
      <c r="T253" s="10">
        <v>99.808853545815893</v>
      </c>
      <c r="U253" s="10">
        <v>16</v>
      </c>
      <c r="V253" s="11"/>
      <c r="W253" s="11"/>
      <c r="X253" t="s">
        <v>108</v>
      </c>
      <c r="Y253" t="b">
        <v>1</v>
      </c>
      <c r="AA253" t="b">
        <f t="shared" si="16"/>
        <v>1</v>
      </c>
    </row>
    <row r="254" spans="1:27" x14ac:dyDescent="0.2">
      <c r="A254">
        <v>9</v>
      </c>
      <c r="B254">
        <v>212</v>
      </c>
      <c r="C254" t="str">
        <f t="shared" si="15"/>
        <v>RosslerNatComm</v>
      </c>
      <c r="D254" t="s">
        <v>109</v>
      </c>
      <c r="E254" s="10">
        <v>1</v>
      </c>
      <c r="F254" s="10">
        <v>3</v>
      </c>
      <c r="G254" s="10">
        <v>3</v>
      </c>
      <c r="H254" s="10" t="s">
        <v>44</v>
      </c>
      <c r="I254" s="10">
        <v>0</v>
      </c>
      <c r="J254" t="s">
        <v>112</v>
      </c>
      <c r="K254" s="10" t="s">
        <v>86</v>
      </c>
      <c r="L254" t="s">
        <v>10</v>
      </c>
      <c r="M254" t="s">
        <v>27</v>
      </c>
      <c r="N254" s="10" t="s">
        <v>111</v>
      </c>
      <c r="O254" s="10" t="str">
        <f t="shared" si="26"/>
        <v>XBB.1.5.1</v>
      </c>
      <c r="P254" t="s">
        <v>25</v>
      </c>
      <c r="Q254" s="10">
        <v>16</v>
      </c>
      <c r="R254" s="10">
        <f t="shared" si="25"/>
        <v>42</v>
      </c>
      <c r="T254" s="10">
        <v>119.76890518279799</v>
      </c>
      <c r="U254" s="10">
        <v>16</v>
      </c>
      <c r="V254" s="11"/>
      <c r="W254" s="11"/>
      <c r="X254" t="s">
        <v>108</v>
      </c>
      <c r="Y254" t="b">
        <v>1</v>
      </c>
      <c r="AA254" t="b">
        <f t="shared" si="16"/>
        <v>1</v>
      </c>
    </row>
    <row r="255" spans="1:27" x14ac:dyDescent="0.2">
      <c r="A255">
        <v>9</v>
      </c>
      <c r="B255">
        <v>213</v>
      </c>
      <c r="C255" t="str">
        <f t="shared" si="15"/>
        <v>RosslerNatComm</v>
      </c>
      <c r="D255" t="s">
        <v>109</v>
      </c>
      <c r="E255" s="10">
        <v>1</v>
      </c>
      <c r="F255" s="10">
        <v>3</v>
      </c>
      <c r="G255" s="10">
        <v>3</v>
      </c>
      <c r="H255" s="10" t="s">
        <v>45</v>
      </c>
      <c r="I255" s="10">
        <v>1</v>
      </c>
      <c r="J255" t="s">
        <v>112</v>
      </c>
      <c r="K255" s="10" t="s">
        <v>86</v>
      </c>
      <c r="L255" t="s">
        <v>10</v>
      </c>
      <c r="M255" t="s">
        <v>27</v>
      </c>
      <c r="N255" s="10" t="s">
        <v>56</v>
      </c>
      <c r="O255" s="10" t="s">
        <v>14</v>
      </c>
      <c r="P255" t="s">
        <v>14</v>
      </c>
      <c r="Q255" s="10">
        <v>15</v>
      </c>
      <c r="R255" s="10">
        <f>1.3*30</f>
        <v>39</v>
      </c>
      <c r="T255" s="10">
        <v>5262.9057215146704</v>
      </c>
      <c r="U255" s="10">
        <v>16</v>
      </c>
      <c r="W255" s="11"/>
      <c r="X255" t="s">
        <v>108</v>
      </c>
      <c r="Y255" t="b">
        <v>1</v>
      </c>
      <c r="AA255" t="b">
        <f t="shared" si="16"/>
        <v>1</v>
      </c>
    </row>
    <row r="256" spans="1:27" x14ac:dyDescent="0.2">
      <c r="A256">
        <v>9</v>
      </c>
      <c r="B256">
        <v>214</v>
      </c>
      <c r="C256" t="str">
        <f t="shared" si="15"/>
        <v>RosslerNatComm</v>
      </c>
      <c r="D256" t="s">
        <v>109</v>
      </c>
      <c r="E256" s="10">
        <v>1</v>
      </c>
      <c r="F256" s="10">
        <v>3</v>
      </c>
      <c r="G256" s="10">
        <v>3</v>
      </c>
      <c r="H256" s="10" t="s">
        <v>45</v>
      </c>
      <c r="I256" s="10">
        <v>1</v>
      </c>
      <c r="J256" t="s">
        <v>112</v>
      </c>
      <c r="K256" s="10" t="s">
        <v>86</v>
      </c>
      <c r="L256" t="s">
        <v>10</v>
      </c>
      <c r="M256" t="s">
        <v>27</v>
      </c>
      <c r="N256" s="10" t="s">
        <v>55</v>
      </c>
      <c r="O256" s="10" t="s">
        <v>55</v>
      </c>
      <c r="P256" t="s">
        <v>55</v>
      </c>
      <c r="Q256" s="10">
        <v>15</v>
      </c>
      <c r="R256" s="10">
        <f t="shared" ref="R256:R259" si="27">1.3*30</f>
        <v>39</v>
      </c>
      <c r="T256" s="10">
        <v>2656.55794460779</v>
      </c>
      <c r="U256" s="10">
        <v>16</v>
      </c>
      <c r="W256" s="11"/>
      <c r="X256" t="s">
        <v>108</v>
      </c>
      <c r="Y256" t="b">
        <v>1</v>
      </c>
      <c r="AA256" t="b">
        <f t="shared" si="16"/>
        <v>1</v>
      </c>
    </row>
    <row r="257" spans="1:27" x14ac:dyDescent="0.2">
      <c r="A257">
        <v>9</v>
      </c>
      <c r="B257">
        <v>215</v>
      </c>
      <c r="C257" t="str">
        <f t="shared" si="15"/>
        <v>RosslerNatComm</v>
      </c>
      <c r="D257" t="s">
        <v>109</v>
      </c>
      <c r="E257" s="10">
        <v>1</v>
      </c>
      <c r="F257" s="10">
        <v>3</v>
      </c>
      <c r="G257" s="10">
        <v>3</v>
      </c>
      <c r="H257" s="10" t="s">
        <v>45</v>
      </c>
      <c r="I257" s="10">
        <v>1</v>
      </c>
      <c r="J257" t="s">
        <v>112</v>
      </c>
      <c r="K257" s="10" t="s">
        <v>86</v>
      </c>
      <c r="L257" t="s">
        <v>10</v>
      </c>
      <c r="M257" t="s">
        <v>27</v>
      </c>
      <c r="N257" s="10" t="s">
        <v>10</v>
      </c>
      <c r="O257" s="10" t="s">
        <v>10</v>
      </c>
      <c r="P257" t="s">
        <v>10</v>
      </c>
      <c r="Q257" s="10">
        <v>15</v>
      </c>
      <c r="R257" s="10">
        <f t="shared" si="27"/>
        <v>39</v>
      </c>
      <c r="T257" s="10">
        <v>2780.43691763991</v>
      </c>
      <c r="U257" s="10">
        <v>16</v>
      </c>
      <c r="W257" s="11"/>
      <c r="X257" t="s">
        <v>108</v>
      </c>
      <c r="Y257" t="b">
        <v>1</v>
      </c>
      <c r="AA257" t="b">
        <f t="shared" si="16"/>
        <v>1</v>
      </c>
    </row>
    <row r="258" spans="1:27" x14ac:dyDescent="0.2">
      <c r="A258">
        <v>9</v>
      </c>
      <c r="B258">
        <v>216</v>
      </c>
      <c r="C258" t="str">
        <f t="shared" si="15"/>
        <v>RosslerNatComm</v>
      </c>
      <c r="D258" t="s">
        <v>109</v>
      </c>
      <c r="E258" s="10">
        <v>1</v>
      </c>
      <c r="F258" s="10">
        <v>3</v>
      </c>
      <c r="G258" s="10">
        <v>3</v>
      </c>
      <c r="H258" s="10" t="s">
        <v>45</v>
      </c>
      <c r="I258" s="10">
        <v>1</v>
      </c>
      <c r="J258" t="s">
        <v>112</v>
      </c>
      <c r="K258" s="10" t="s">
        <v>86</v>
      </c>
      <c r="L258" t="s">
        <v>10</v>
      </c>
      <c r="M258" t="s">
        <v>27</v>
      </c>
      <c r="N258" s="10" t="s">
        <v>92</v>
      </c>
      <c r="O258" s="10" t="str">
        <f t="shared" ref="O258:O259" si="28">N258</f>
        <v>XBB.1</v>
      </c>
      <c r="P258" t="s">
        <v>25</v>
      </c>
      <c r="Q258" s="10">
        <v>15</v>
      </c>
      <c r="R258" s="10">
        <f t="shared" si="27"/>
        <v>39</v>
      </c>
      <c r="T258" s="10">
        <v>237.274122939997</v>
      </c>
      <c r="U258" s="10">
        <v>16</v>
      </c>
      <c r="V258" s="11"/>
      <c r="W258" s="11"/>
      <c r="X258" t="s">
        <v>108</v>
      </c>
      <c r="Y258" t="b">
        <v>1</v>
      </c>
      <c r="AA258" t="b">
        <f t="shared" si="16"/>
        <v>1</v>
      </c>
    </row>
    <row r="259" spans="1:27" x14ac:dyDescent="0.2">
      <c r="A259">
        <v>9</v>
      </c>
      <c r="B259">
        <v>217</v>
      </c>
      <c r="C259" t="str">
        <f t="shared" ref="C259:C322" si="29">D259</f>
        <v>RosslerNatComm</v>
      </c>
      <c r="D259" t="s">
        <v>109</v>
      </c>
      <c r="E259" s="10">
        <v>1</v>
      </c>
      <c r="F259" s="10">
        <v>3</v>
      </c>
      <c r="G259" s="10">
        <v>3</v>
      </c>
      <c r="H259" s="10" t="s">
        <v>45</v>
      </c>
      <c r="I259" s="10">
        <v>1</v>
      </c>
      <c r="J259" t="s">
        <v>112</v>
      </c>
      <c r="K259" s="10" t="s">
        <v>86</v>
      </c>
      <c r="L259" t="s">
        <v>10</v>
      </c>
      <c r="M259" t="s">
        <v>27</v>
      </c>
      <c r="N259" s="10" t="s">
        <v>111</v>
      </c>
      <c r="O259" s="10" t="str">
        <f t="shared" si="28"/>
        <v>XBB.1.5.1</v>
      </c>
      <c r="P259" t="s">
        <v>25</v>
      </c>
      <c r="Q259" s="10">
        <v>15</v>
      </c>
      <c r="R259" s="10">
        <f t="shared" si="27"/>
        <v>39</v>
      </c>
      <c r="T259" s="10">
        <v>248.338543626383</v>
      </c>
      <c r="U259" s="10">
        <v>16</v>
      </c>
      <c r="V259" s="11"/>
      <c r="W259" s="11"/>
      <c r="X259" t="s">
        <v>108</v>
      </c>
      <c r="Y259" t="b">
        <v>1</v>
      </c>
      <c r="AA259" t="b">
        <f t="shared" ref="AA259:AA322" si="30">F259=G259</f>
        <v>1</v>
      </c>
    </row>
    <row r="260" spans="1:27" x14ac:dyDescent="0.2">
      <c r="A260">
        <v>9</v>
      </c>
      <c r="B260">
        <v>218</v>
      </c>
      <c r="C260" t="str">
        <f t="shared" si="29"/>
        <v>AddetiaNature</v>
      </c>
      <c r="D260" t="s">
        <v>196</v>
      </c>
      <c r="E260" s="10" t="s">
        <v>266</v>
      </c>
      <c r="F260" s="10">
        <v>3</v>
      </c>
      <c r="G260" s="10">
        <v>3</v>
      </c>
      <c r="H260" s="10" t="s">
        <v>44</v>
      </c>
      <c r="I260" s="10">
        <v>0</v>
      </c>
      <c r="J260" t="s">
        <v>14</v>
      </c>
      <c r="K260" s="10" t="s">
        <v>14</v>
      </c>
      <c r="L260" t="s">
        <v>14</v>
      </c>
      <c r="M260" t="s">
        <v>28</v>
      </c>
      <c r="N260" s="10" t="s">
        <v>113</v>
      </c>
      <c r="O260" s="10" t="s">
        <v>14</v>
      </c>
      <c r="P260" t="s">
        <v>14</v>
      </c>
      <c r="Q260" s="10">
        <v>10</v>
      </c>
      <c r="T260" s="10">
        <v>1605</v>
      </c>
      <c r="U260" s="10">
        <v>10</v>
      </c>
      <c r="W260" s="11"/>
      <c r="X260" t="s">
        <v>114</v>
      </c>
      <c r="Y260" t="b">
        <v>1</v>
      </c>
      <c r="AA260" t="b">
        <f t="shared" si="30"/>
        <v>1</v>
      </c>
    </row>
    <row r="261" spans="1:27" x14ac:dyDescent="0.2">
      <c r="A261">
        <v>9</v>
      </c>
      <c r="B261">
        <v>219</v>
      </c>
      <c r="C261" t="str">
        <f t="shared" si="29"/>
        <v>AddetiaNature</v>
      </c>
      <c r="D261" t="s">
        <v>196</v>
      </c>
      <c r="E261" s="10" t="s">
        <v>266</v>
      </c>
      <c r="F261" s="10">
        <v>3</v>
      </c>
      <c r="G261" s="10">
        <v>3</v>
      </c>
      <c r="H261" s="10" t="s">
        <v>44</v>
      </c>
      <c r="I261" s="10">
        <v>0</v>
      </c>
      <c r="J261" t="s">
        <v>14</v>
      </c>
      <c r="K261" s="10" t="s">
        <v>14</v>
      </c>
      <c r="L261" t="s">
        <v>14</v>
      </c>
      <c r="M261" t="s">
        <v>28</v>
      </c>
      <c r="N261" s="10" t="s">
        <v>55</v>
      </c>
      <c r="O261" s="10" t="s">
        <v>55</v>
      </c>
      <c r="P261" t="s">
        <v>55</v>
      </c>
      <c r="Q261" s="10">
        <v>10</v>
      </c>
      <c r="T261" s="10">
        <v>316</v>
      </c>
      <c r="U261" s="10">
        <v>10</v>
      </c>
      <c r="W261" s="11"/>
      <c r="X261" t="s">
        <v>114</v>
      </c>
      <c r="Y261" t="b">
        <v>1</v>
      </c>
      <c r="AA261" t="b">
        <f t="shared" si="30"/>
        <v>1</v>
      </c>
    </row>
    <row r="262" spans="1:27" x14ac:dyDescent="0.2">
      <c r="A262">
        <v>9</v>
      </c>
      <c r="B262">
        <v>220</v>
      </c>
      <c r="C262" t="str">
        <f t="shared" si="29"/>
        <v>AddetiaNature</v>
      </c>
      <c r="D262" t="s">
        <v>196</v>
      </c>
      <c r="E262" s="10" t="s">
        <v>266</v>
      </c>
      <c r="F262" s="10">
        <v>3</v>
      </c>
      <c r="G262" s="10">
        <v>3</v>
      </c>
      <c r="H262" s="10" t="s">
        <v>44</v>
      </c>
      <c r="I262" s="10">
        <v>0</v>
      </c>
      <c r="J262" t="s">
        <v>14</v>
      </c>
      <c r="K262" s="10" t="s">
        <v>14</v>
      </c>
      <c r="L262" t="s">
        <v>14</v>
      </c>
      <c r="M262" t="s">
        <v>28</v>
      </c>
      <c r="N262" s="10" t="s">
        <v>10</v>
      </c>
      <c r="O262" s="10" t="s">
        <v>10</v>
      </c>
      <c r="P262" t="s">
        <v>10</v>
      </c>
      <c r="Q262" s="10">
        <v>10</v>
      </c>
      <c r="T262" s="10">
        <v>221</v>
      </c>
      <c r="U262" s="10">
        <v>10</v>
      </c>
      <c r="W262" s="11"/>
      <c r="X262" t="s">
        <v>114</v>
      </c>
      <c r="Y262" t="b">
        <v>1</v>
      </c>
      <c r="AA262" t="b">
        <f t="shared" si="30"/>
        <v>1</v>
      </c>
    </row>
    <row r="263" spans="1:27" x14ac:dyDescent="0.2">
      <c r="A263">
        <v>9</v>
      </c>
      <c r="B263">
        <v>221</v>
      </c>
      <c r="C263" t="str">
        <f t="shared" si="29"/>
        <v>AddetiaNature</v>
      </c>
      <c r="D263" t="s">
        <v>196</v>
      </c>
      <c r="E263" s="10" t="s">
        <v>266</v>
      </c>
      <c r="F263" s="10">
        <v>3</v>
      </c>
      <c r="G263" s="10">
        <v>3</v>
      </c>
      <c r="H263" s="10" t="s">
        <v>44</v>
      </c>
      <c r="I263" s="10">
        <v>0</v>
      </c>
      <c r="J263" t="s">
        <v>14</v>
      </c>
      <c r="K263" s="10" t="s">
        <v>14</v>
      </c>
      <c r="L263" t="s">
        <v>14</v>
      </c>
      <c r="M263" t="s">
        <v>28</v>
      </c>
      <c r="N263" s="10" t="s">
        <v>92</v>
      </c>
      <c r="O263" s="10" t="str">
        <f t="shared" ref="O263:O264" si="31">N263</f>
        <v>XBB.1</v>
      </c>
      <c r="P263" t="s">
        <v>25</v>
      </c>
      <c r="Q263" s="10">
        <v>10</v>
      </c>
      <c r="T263" s="10">
        <v>20</v>
      </c>
      <c r="U263" s="10">
        <v>10</v>
      </c>
      <c r="W263" s="11"/>
      <c r="X263" t="s">
        <v>114</v>
      </c>
      <c r="Y263" t="b">
        <v>1</v>
      </c>
      <c r="AA263" t="b">
        <f t="shared" si="30"/>
        <v>1</v>
      </c>
    </row>
    <row r="264" spans="1:27" x14ac:dyDescent="0.2">
      <c r="A264">
        <v>9</v>
      </c>
      <c r="B264">
        <v>1000</v>
      </c>
      <c r="C264" t="str">
        <f t="shared" si="29"/>
        <v>AddetiaNature</v>
      </c>
      <c r="D264" t="s">
        <v>196</v>
      </c>
      <c r="E264" s="10" t="s">
        <v>266</v>
      </c>
      <c r="F264" s="10">
        <v>3</v>
      </c>
      <c r="G264" s="10">
        <v>3</v>
      </c>
      <c r="H264" s="10" t="s">
        <v>44</v>
      </c>
      <c r="I264" s="10">
        <v>0</v>
      </c>
      <c r="J264" t="s">
        <v>14</v>
      </c>
      <c r="K264" s="10" t="s">
        <v>14</v>
      </c>
      <c r="L264" t="s">
        <v>14</v>
      </c>
      <c r="M264" t="s">
        <v>28</v>
      </c>
      <c r="N264" s="10" t="s">
        <v>11</v>
      </c>
      <c r="O264" s="10" t="str">
        <f t="shared" si="31"/>
        <v>XBB.1.5</v>
      </c>
      <c r="P264" t="s">
        <v>25</v>
      </c>
      <c r="Q264" s="10">
        <v>10</v>
      </c>
      <c r="T264" s="10">
        <v>23</v>
      </c>
      <c r="U264" s="10">
        <v>10</v>
      </c>
      <c r="W264" s="11"/>
      <c r="X264" t="s">
        <v>114</v>
      </c>
      <c r="Y264" t="b">
        <v>1</v>
      </c>
      <c r="AA264" t="b">
        <f t="shared" si="30"/>
        <v>1</v>
      </c>
    </row>
    <row r="265" spans="1:27" x14ac:dyDescent="0.2">
      <c r="A265">
        <v>9</v>
      </c>
      <c r="B265">
        <v>222</v>
      </c>
      <c r="C265" t="str">
        <f t="shared" si="29"/>
        <v>AddetiaNature</v>
      </c>
      <c r="D265" t="s">
        <v>196</v>
      </c>
      <c r="E265" s="10" t="s">
        <v>267</v>
      </c>
      <c r="F265" s="10">
        <v>3</v>
      </c>
      <c r="G265" s="10">
        <v>3.54</v>
      </c>
      <c r="H265" s="10" t="s">
        <v>44</v>
      </c>
      <c r="I265" s="10">
        <v>0</v>
      </c>
      <c r="J265" t="s">
        <v>112</v>
      </c>
      <c r="K265" s="10" t="s">
        <v>86</v>
      </c>
      <c r="L265" t="s">
        <v>10</v>
      </c>
      <c r="M265" t="s">
        <v>27</v>
      </c>
      <c r="N265" s="10" t="s">
        <v>113</v>
      </c>
      <c r="O265" s="10" t="s">
        <v>14</v>
      </c>
      <c r="P265" t="s">
        <v>14</v>
      </c>
      <c r="Q265" s="10">
        <v>13</v>
      </c>
      <c r="T265" s="10">
        <v>3233</v>
      </c>
      <c r="U265" s="10">
        <v>10</v>
      </c>
      <c r="W265" s="11"/>
      <c r="X265" t="s">
        <v>114</v>
      </c>
      <c r="Y265" t="b">
        <v>1</v>
      </c>
      <c r="AA265" t="b">
        <f t="shared" si="30"/>
        <v>0</v>
      </c>
    </row>
    <row r="266" spans="1:27" x14ac:dyDescent="0.2">
      <c r="A266">
        <v>9</v>
      </c>
      <c r="B266">
        <v>223</v>
      </c>
      <c r="C266" t="str">
        <f t="shared" si="29"/>
        <v>AddetiaNature</v>
      </c>
      <c r="D266" t="s">
        <v>196</v>
      </c>
      <c r="E266" s="10" t="s">
        <v>267</v>
      </c>
      <c r="F266" s="10">
        <v>3</v>
      </c>
      <c r="G266" s="10">
        <v>3.54</v>
      </c>
      <c r="H266" s="10" t="s">
        <v>44</v>
      </c>
      <c r="I266" s="10">
        <v>0</v>
      </c>
      <c r="J266" t="s">
        <v>112</v>
      </c>
      <c r="K266" s="10" t="s">
        <v>86</v>
      </c>
      <c r="L266" t="s">
        <v>10</v>
      </c>
      <c r="M266" t="s">
        <v>27</v>
      </c>
      <c r="N266" s="10" t="s">
        <v>55</v>
      </c>
      <c r="O266" s="10" t="s">
        <v>55</v>
      </c>
      <c r="P266" t="s">
        <v>55</v>
      </c>
      <c r="Q266" s="10">
        <v>13</v>
      </c>
      <c r="T266" s="10">
        <v>995</v>
      </c>
      <c r="U266" s="10">
        <v>10</v>
      </c>
      <c r="W266" s="11"/>
      <c r="X266" t="s">
        <v>114</v>
      </c>
      <c r="Y266" t="b">
        <v>1</v>
      </c>
      <c r="AA266" t="b">
        <f t="shared" si="30"/>
        <v>0</v>
      </c>
    </row>
    <row r="267" spans="1:27" x14ac:dyDescent="0.2">
      <c r="A267">
        <v>9</v>
      </c>
      <c r="B267">
        <v>224</v>
      </c>
      <c r="C267" t="str">
        <f t="shared" si="29"/>
        <v>AddetiaNature</v>
      </c>
      <c r="D267" t="s">
        <v>196</v>
      </c>
      <c r="E267" s="10" t="s">
        <v>267</v>
      </c>
      <c r="F267" s="10">
        <v>3</v>
      </c>
      <c r="G267" s="10">
        <v>3.54</v>
      </c>
      <c r="H267" s="10" t="s">
        <v>44</v>
      </c>
      <c r="I267" s="10">
        <v>0</v>
      </c>
      <c r="J267" t="s">
        <v>112</v>
      </c>
      <c r="K267" s="10" t="s">
        <v>86</v>
      </c>
      <c r="L267" t="s">
        <v>10</v>
      </c>
      <c r="M267" t="s">
        <v>27</v>
      </c>
      <c r="N267" s="10" t="s">
        <v>10</v>
      </c>
      <c r="O267" s="10" t="s">
        <v>10</v>
      </c>
      <c r="P267" t="s">
        <v>10</v>
      </c>
      <c r="Q267" s="10">
        <v>13</v>
      </c>
      <c r="T267" s="10">
        <v>871</v>
      </c>
      <c r="U267" s="10">
        <v>10</v>
      </c>
      <c r="W267" s="11"/>
      <c r="X267" t="s">
        <v>114</v>
      </c>
      <c r="Y267" t="b">
        <v>1</v>
      </c>
      <c r="AA267" t="b">
        <f t="shared" si="30"/>
        <v>0</v>
      </c>
    </row>
    <row r="268" spans="1:27" x14ac:dyDescent="0.2">
      <c r="A268">
        <v>9</v>
      </c>
      <c r="B268">
        <v>225</v>
      </c>
      <c r="C268" t="str">
        <f t="shared" si="29"/>
        <v>AddetiaNature</v>
      </c>
      <c r="D268" t="s">
        <v>196</v>
      </c>
      <c r="E268" s="10" t="s">
        <v>267</v>
      </c>
      <c r="F268" s="10">
        <v>3</v>
      </c>
      <c r="G268" s="10">
        <v>3.54</v>
      </c>
      <c r="H268" s="10" t="s">
        <v>44</v>
      </c>
      <c r="I268" s="10">
        <v>0</v>
      </c>
      <c r="J268" t="s">
        <v>112</v>
      </c>
      <c r="K268" s="10" t="s">
        <v>86</v>
      </c>
      <c r="L268" t="s">
        <v>10</v>
      </c>
      <c r="M268" t="s">
        <v>27</v>
      </c>
      <c r="N268" s="10" t="s">
        <v>92</v>
      </c>
      <c r="O268" s="10" t="str">
        <f t="shared" ref="O268:O269" si="32">N268</f>
        <v>XBB.1</v>
      </c>
      <c r="P268" t="s">
        <v>25</v>
      </c>
      <c r="Q268" s="10">
        <v>13</v>
      </c>
      <c r="T268" s="10">
        <v>37</v>
      </c>
      <c r="U268" s="10">
        <v>10</v>
      </c>
      <c r="W268" s="11"/>
      <c r="X268" t="s">
        <v>114</v>
      </c>
      <c r="Y268" t="b">
        <v>1</v>
      </c>
      <c r="AA268" t="b">
        <f t="shared" si="30"/>
        <v>0</v>
      </c>
    </row>
    <row r="269" spans="1:27" x14ac:dyDescent="0.2">
      <c r="A269">
        <v>9</v>
      </c>
      <c r="B269">
        <v>1001</v>
      </c>
      <c r="C269" t="str">
        <f t="shared" si="29"/>
        <v>AddetiaNature</v>
      </c>
      <c r="D269" t="s">
        <v>196</v>
      </c>
      <c r="E269" s="10" t="s">
        <v>267</v>
      </c>
      <c r="F269" s="10">
        <v>3</v>
      </c>
      <c r="G269" s="10">
        <v>3.54</v>
      </c>
      <c r="H269" s="10" t="s">
        <v>44</v>
      </c>
      <c r="I269" s="10">
        <v>0</v>
      </c>
      <c r="J269" t="s">
        <v>112</v>
      </c>
      <c r="K269" s="10" t="s">
        <v>86</v>
      </c>
      <c r="L269" t="s">
        <v>10</v>
      </c>
      <c r="M269" t="s">
        <v>27</v>
      </c>
      <c r="N269" s="10" t="s">
        <v>11</v>
      </c>
      <c r="O269" s="10" t="str">
        <f t="shared" si="32"/>
        <v>XBB.1.5</v>
      </c>
      <c r="P269" t="s">
        <v>25</v>
      </c>
      <c r="Q269" s="10">
        <v>13</v>
      </c>
      <c r="T269" s="10">
        <v>42</v>
      </c>
      <c r="U269" s="10">
        <v>10</v>
      </c>
      <c r="W269" s="11"/>
      <c r="X269" t="s">
        <v>114</v>
      </c>
      <c r="Y269" t="b">
        <v>1</v>
      </c>
      <c r="AA269" t="b">
        <f t="shared" si="30"/>
        <v>0</v>
      </c>
    </row>
    <row r="270" spans="1:27" x14ac:dyDescent="0.2">
      <c r="A270">
        <v>9</v>
      </c>
      <c r="B270">
        <v>226</v>
      </c>
      <c r="C270" t="str">
        <f t="shared" si="29"/>
        <v>AddetiaNature</v>
      </c>
      <c r="D270" t="s">
        <v>196</v>
      </c>
      <c r="E270" s="10" t="s">
        <v>268</v>
      </c>
      <c r="F270" s="10">
        <v>3</v>
      </c>
      <c r="G270" s="10">
        <v>3</v>
      </c>
      <c r="H270" s="10" t="s">
        <v>44</v>
      </c>
      <c r="I270" s="10">
        <v>0</v>
      </c>
      <c r="J270" t="s">
        <v>110</v>
      </c>
      <c r="K270" s="10" t="s">
        <v>77</v>
      </c>
      <c r="L270" t="s">
        <v>55</v>
      </c>
      <c r="M270" t="s">
        <v>27</v>
      </c>
      <c r="N270" s="10" t="s">
        <v>113</v>
      </c>
      <c r="O270" s="10" t="s">
        <v>14</v>
      </c>
      <c r="P270" t="s">
        <v>14</v>
      </c>
      <c r="Q270" s="10">
        <v>7</v>
      </c>
      <c r="T270" s="10">
        <v>13123</v>
      </c>
      <c r="U270" s="10">
        <v>40</v>
      </c>
      <c r="W270" s="11"/>
      <c r="X270" t="s">
        <v>115</v>
      </c>
      <c r="Y270" t="b">
        <v>1</v>
      </c>
      <c r="AA270" t="b">
        <f t="shared" si="30"/>
        <v>1</v>
      </c>
    </row>
    <row r="271" spans="1:27" x14ac:dyDescent="0.2">
      <c r="A271">
        <v>9</v>
      </c>
      <c r="B271">
        <v>227</v>
      </c>
      <c r="C271" t="str">
        <f t="shared" si="29"/>
        <v>AddetiaNature</v>
      </c>
      <c r="D271" t="s">
        <v>196</v>
      </c>
      <c r="E271" s="10" t="s">
        <v>268</v>
      </c>
      <c r="F271" s="10">
        <v>3</v>
      </c>
      <c r="G271" s="10">
        <v>3</v>
      </c>
      <c r="H271" s="10" t="s">
        <v>44</v>
      </c>
      <c r="I271" s="10">
        <v>0</v>
      </c>
      <c r="J271" t="s">
        <v>110</v>
      </c>
      <c r="K271" s="10" t="s">
        <v>77</v>
      </c>
      <c r="L271" t="s">
        <v>55</v>
      </c>
      <c r="M271" t="s">
        <v>27</v>
      </c>
      <c r="N271" s="10" t="s">
        <v>55</v>
      </c>
      <c r="O271" s="10" t="s">
        <v>55</v>
      </c>
      <c r="P271" t="s">
        <v>55</v>
      </c>
      <c r="Q271" s="10">
        <v>7</v>
      </c>
      <c r="T271" s="10">
        <v>9396</v>
      </c>
      <c r="U271" s="10">
        <v>40</v>
      </c>
      <c r="W271" s="11"/>
      <c r="X271" t="s">
        <v>115</v>
      </c>
      <c r="Y271" t="b">
        <v>1</v>
      </c>
      <c r="AA271" t="b">
        <f t="shared" si="30"/>
        <v>1</v>
      </c>
    </row>
    <row r="272" spans="1:27" x14ac:dyDescent="0.2">
      <c r="A272">
        <v>9</v>
      </c>
      <c r="B272">
        <v>228</v>
      </c>
      <c r="C272" t="str">
        <f t="shared" si="29"/>
        <v>AddetiaNature</v>
      </c>
      <c r="D272" t="s">
        <v>196</v>
      </c>
      <c r="E272" s="10" t="s">
        <v>268</v>
      </c>
      <c r="F272" s="10">
        <v>3</v>
      </c>
      <c r="G272" s="10">
        <v>3</v>
      </c>
      <c r="H272" s="10" t="s">
        <v>44</v>
      </c>
      <c r="I272" s="10">
        <v>0</v>
      </c>
      <c r="J272" t="s">
        <v>110</v>
      </c>
      <c r="K272" s="10" t="s">
        <v>77</v>
      </c>
      <c r="L272" t="s">
        <v>55</v>
      </c>
      <c r="M272" t="s">
        <v>27</v>
      </c>
      <c r="N272" s="10" t="s">
        <v>10</v>
      </c>
      <c r="O272" s="10" t="s">
        <v>10</v>
      </c>
      <c r="P272" t="s">
        <v>10</v>
      </c>
      <c r="Q272" s="10">
        <v>7</v>
      </c>
      <c r="T272" s="10">
        <v>3839</v>
      </c>
      <c r="U272" s="10">
        <v>40</v>
      </c>
      <c r="W272" s="11"/>
      <c r="X272" t="s">
        <v>115</v>
      </c>
      <c r="Y272" t="b">
        <v>1</v>
      </c>
      <c r="AA272" t="b">
        <f t="shared" si="30"/>
        <v>1</v>
      </c>
    </row>
    <row r="273" spans="1:27" x14ac:dyDescent="0.2">
      <c r="A273">
        <v>9</v>
      </c>
      <c r="B273">
        <v>229</v>
      </c>
      <c r="C273" t="str">
        <f t="shared" si="29"/>
        <v>AddetiaNature</v>
      </c>
      <c r="D273" t="s">
        <v>196</v>
      </c>
      <c r="E273" s="10" t="s">
        <v>268</v>
      </c>
      <c r="F273" s="10">
        <v>3</v>
      </c>
      <c r="G273" s="10">
        <v>3</v>
      </c>
      <c r="H273" s="10" t="s">
        <v>44</v>
      </c>
      <c r="I273" s="10">
        <v>0</v>
      </c>
      <c r="J273" t="s">
        <v>110</v>
      </c>
      <c r="K273" s="10" t="s">
        <v>77</v>
      </c>
      <c r="L273" t="s">
        <v>55</v>
      </c>
      <c r="M273" t="s">
        <v>27</v>
      </c>
      <c r="N273" s="10" t="s">
        <v>92</v>
      </c>
      <c r="O273" s="10" t="str">
        <f t="shared" ref="O273:O274" si="33">N273</f>
        <v>XBB.1</v>
      </c>
      <c r="P273" t="s">
        <v>25</v>
      </c>
      <c r="Q273" s="10">
        <v>7</v>
      </c>
      <c r="T273" s="10">
        <v>277</v>
      </c>
      <c r="U273" s="10">
        <v>40</v>
      </c>
      <c r="W273" s="11"/>
      <c r="X273" t="s">
        <v>115</v>
      </c>
      <c r="Y273" t="b">
        <v>1</v>
      </c>
      <c r="AA273" t="b">
        <f t="shared" si="30"/>
        <v>1</v>
      </c>
    </row>
    <row r="274" spans="1:27" x14ac:dyDescent="0.2">
      <c r="A274">
        <v>9</v>
      </c>
      <c r="B274">
        <v>1002</v>
      </c>
      <c r="C274" t="str">
        <f t="shared" si="29"/>
        <v>AddetiaNature</v>
      </c>
      <c r="D274" t="s">
        <v>196</v>
      </c>
      <c r="E274" s="10" t="s">
        <v>268</v>
      </c>
      <c r="F274" s="10">
        <v>3</v>
      </c>
      <c r="G274" s="10">
        <v>3</v>
      </c>
      <c r="H274" s="10" t="s">
        <v>44</v>
      </c>
      <c r="I274" s="10">
        <v>0</v>
      </c>
      <c r="J274" t="s">
        <v>110</v>
      </c>
      <c r="K274" s="10" t="s">
        <v>77</v>
      </c>
      <c r="L274" t="s">
        <v>55</v>
      </c>
      <c r="M274" t="s">
        <v>27</v>
      </c>
      <c r="N274" s="10" t="s">
        <v>11</v>
      </c>
      <c r="O274" s="10" t="str">
        <f t="shared" si="33"/>
        <v>XBB.1.5</v>
      </c>
      <c r="P274" t="s">
        <v>25</v>
      </c>
      <c r="Q274" s="10">
        <v>7</v>
      </c>
      <c r="T274" s="10">
        <v>259</v>
      </c>
      <c r="U274" s="10">
        <v>40</v>
      </c>
      <c r="W274" s="11"/>
      <c r="X274" t="s">
        <v>115</v>
      </c>
      <c r="Y274" t="b">
        <v>1</v>
      </c>
      <c r="AA274" t="b">
        <f t="shared" si="30"/>
        <v>1</v>
      </c>
    </row>
    <row r="275" spans="1:27" x14ac:dyDescent="0.2">
      <c r="A275">
        <v>9</v>
      </c>
      <c r="B275">
        <v>230</v>
      </c>
      <c r="C275" t="str">
        <f t="shared" si="29"/>
        <v>BrancheNatMed</v>
      </c>
      <c r="D275" s="12" t="s">
        <v>197</v>
      </c>
      <c r="E275" s="10" t="s">
        <v>116</v>
      </c>
      <c r="F275" s="10">
        <v>3</v>
      </c>
      <c r="G275" s="10">
        <v>3</v>
      </c>
      <c r="H275" s="10" t="s">
        <v>44</v>
      </c>
      <c r="I275" s="10">
        <v>0</v>
      </c>
      <c r="J275" t="s">
        <v>117</v>
      </c>
      <c r="K275" s="10" t="s">
        <v>14</v>
      </c>
      <c r="L275" t="s">
        <v>14</v>
      </c>
      <c r="M275" t="s">
        <v>28</v>
      </c>
      <c r="N275" s="10" t="s">
        <v>56</v>
      </c>
      <c r="O275" s="10" t="s">
        <v>14</v>
      </c>
      <c r="P275" t="s">
        <v>14</v>
      </c>
      <c r="Q275" s="10">
        <v>22</v>
      </c>
      <c r="R275" s="10">
        <v>15</v>
      </c>
      <c r="S275" s="10">
        <v>428</v>
      </c>
      <c r="T275" s="10">
        <v>3248</v>
      </c>
      <c r="U275" s="10">
        <v>10</v>
      </c>
      <c r="W275" s="11">
        <f t="shared" si="20"/>
        <v>7.5887850467289724</v>
      </c>
      <c r="X275" t="s">
        <v>108</v>
      </c>
      <c r="Y275" t="b">
        <v>1</v>
      </c>
      <c r="AA275" t="b">
        <f t="shared" si="30"/>
        <v>1</v>
      </c>
    </row>
    <row r="276" spans="1:27" x14ac:dyDescent="0.2">
      <c r="A276">
        <v>9</v>
      </c>
      <c r="B276">
        <v>231</v>
      </c>
      <c r="C276" t="str">
        <f t="shared" si="29"/>
        <v>BrancheNatMed</v>
      </c>
      <c r="D276" s="12" t="s">
        <v>197</v>
      </c>
      <c r="E276" s="10" t="s">
        <v>116</v>
      </c>
      <c r="F276" s="10">
        <v>3</v>
      </c>
      <c r="G276" s="10">
        <v>3</v>
      </c>
      <c r="H276" s="10" t="s">
        <v>44</v>
      </c>
      <c r="I276" s="10">
        <v>0</v>
      </c>
      <c r="J276" t="s">
        <v>117</v>
      </c>
      <c r="K276" s="10" t="s">
        <v>14</v>
      </c>
      <c r="L276" t="s">
        <v>14</v>
      </c>
      <c r="M276" t="s">
        <v>28</v>
      </c>
      <c r="N276" s="10" t="s">
        <v>55</v>
      </c>
      <c r="O276" s="10" t="s">
        <v>55</v>
      </c>
      <c r="P276" t="s">
        <v>55</v>
      </c>
      <c r="Q276" s="10">
        <v>22</v>
      </c>
      <c r="R276" s="10">
        <v>15</v>
      </c>
      <c r="S276" s="10">
        <v>86</v>
      </c>
      <c r="T276" s="10">
        <v>1488</v>
      </c>
      <c r="U276" s="10">
        <v>10</v>
      </c>
      <c r="W276" s="11">
        <f t="shared" si="20"/>
        <v>17.302325581395348</v>
      </c>
      <c r="X276" t="s">
        <v>108</v>
      </c>
      <c r="Y276" t="b">
        <v>1</v>
      </c>
      <c r="AA276" t="b">
        <f t="shared" si="30"/>
        <v>1</v>
      </c>
    </row>
    <row r="277" spans="1:27" x14ac:dyDescent="0.2">
      <c r="A277">
        <v>9</v>
      </c>
      <c r="B277">
        <v>232</v>
      </c>
      <c r="C277" t="str">
        <f t="shared" si="29"/>
        <v>BrancheNatMed</v>
      </c>
      <c r="D277" s="12" t="s">
        <v>197</v>
      </c>
      <c r="E277" s="10" t="s">
        <v>116</v>
      </c>
      <c r="F277" s="10">
        <v>3</v>
      </c>
      <c r="G277" s="10">
        <v>3</v>
      </c>
      <c r="H277" s="10" t="s">
        <v>44</v>
      </c>
      <c r="I277" s="10">
        <v>0</v>
      </c>
      <c r="J277" t="s">
        <v>117</v>
      </c>
      <c r="K277" s="10" t="s">
        <v>14</v>
      </c>
      <c r="L277" t="s">
        <v>14</v>
      </c>
      <c r="M277" t="s">
        <v>28</v>
      </c>
      <c r="N277" s="10" t="s">
        <v>119</v>
      </c>
      <c r="O277" s="10" t="s">
        <v>65</v>
      </c>
      <c r="P277" t="s">
        <v>219</v>
      </c>
      <c r="Q277" s="10">
        <v>22</v>
      </c>
      <c r="R277" s="10">
        <v>15</v>
      </c>
      <c r="S277" s="10">
        <v>66</v>
      </c>
      <c r="T277" s="10">
        <v>929</v>
      </c>
      <c r="U277" s="10">
        <v>10</v>
      </c>
      <c r="W277" s="11">
        <f t="shared" si="20"/>
        <v>14.075757575757576</v>
      </c>
      <c r="X277" t="s">
        <v>108</v>
      </c>
      <c r="Y277" t="b">
        <v>0</v>
      </c>
      <c r="AA277" t="b">
        <f t="shared" si="30"/>
        <v>1</v>
      </c>
    </row>
    <row r="278" spans="1:27" x14ac:dyDescent="0.2">
      <c r="A278">
        <v>9</v>
      </c>
      <c r="B278">
        <v>233</v>
      </c>
      <c r="C278" t="str">
        <f t="shared" si="29"/>
        <v>BrancheNatMed</v>
      </c>
      <c r="D278" s="12" t="s">
        <v>197</v>
      </c>
      <c r="E278" s="10" t="s">
        <v>116</v>
      </c>
      <c r="F278" s="10">
        <v>3</v>
      </c>
      <c r="G278" s="10">
        <v>3</v>
      </c>
      <c r="H278" s="10" t="s">
        <v>44</v>
      </c>
      <c r="I278" s="10">
        <v>0</v>
      </c>
      <c r="J278" t="s">
        <v>117</v>
      </c>
      <c r="K278" s="10" t="s">
        <v>14</v>
      </c>
      <c r="L278" t="s">
        <v>14</v>
      </c>
      <c r="M278" t="s">
        <v>28</v>
      </c>
      <c r="N278" s="10" t="s">
        <v>79</v>
      </c>
      <c r="O278" s="10" t="s">
        <v>10</v>
      </c>
      <c r="P278" t="s">
        <v>10</v>
      </c>
      <c r="Q278" s="10">
        <v>22</v>
      </c>
      <c r="R278" s="10">
        <v>15</v>
      </c>
      <c r="S278" s="10">
        <v>75</v>
      </c>
      <c r="T278" s="10">
        <v>541</v>
      </c>
      <c r="U278" s="10">
        <v>10</v>
      </c>
      <c r="W278" s="11">
        <f t="shared" si="20"/>
        <v>7.2133333333333329</v>
      </c>
      <c r="X278" t="s">
        <v>108</v>
      </c>
      <c r="Y278" t="b">
        <v>1</v>
      </c>
      <c r="AA278" t="b">
        <f t="shared" si="30"/>
        <v>1</v>
      </c>
    </row>
    <row r="279" spans="1:27" x14ac:dyDescent="0.2">
      <c r="A279">
        <v>9</v>
      </c>
      <c r="B279">
        <v>234</v>
      </c>
      <c r="C279" t="str">
        <f t="shared" si="29"/>
        <v>BrancheNatMed</v>
      </c>
      <c r="D279" s="12" t="s">
        <v>197</v>
      </c>
      <c r="E279" s="10" t="s">
        <v>116</v>
      </c>
      <c r="F279" s="10">
        <v>3</v>
      </c>
      <c r="G279" s="10">
        <v>3</v>
      </c>
      <c r="H279" s="10" t="s">
        <v>44</v>
      </c>
      <c r="I279" s="10">
        <v>0</v>
      </c>
      <c r="J279" t="s">
        <v>117</v>
      </c>
      <c r="K279" s="10" t="s">
        <v>14</v>
      </c>
      <c r="L279" t="s">
        <v>14</v>
      </c>
      <c r="M279" t="s">
        <v>28</v>
      </c>
      <c r="N279" s="10" t="s">
        <v>120</v>
      </c>
      <c r="O279" s="10" t="s">
        <v>65</v>
      </c>
      <c r="P279" t="s">
        <v>219</v>
      </c>
      <c r="Q279" s="10">
        <v>22</v>
      </c>
      <c r="R279" s="10">
        <v>15</v>
      </c>
      <c r="T279" s="10">
        <v>994</v>
      </c>
      <c r="U279" s="10">
        <v>10</v>
      </c>
      <c r="W279" s="11"/>
      <c r="X279" t="s">
        <v>108</v>
      </c>
      <c r="Y279" t="b">
        <v>0</v>
      </c>
      <c r="AA279" t="b">
        <f t="shared" si="30"/>
        <v>1</v>
      </c>
    </row>
    <row r="280" spans="1:27" x14ac:dyDescent="0.2">
      <c r="A280">
        <v>9</v>
      </c>
      <c r="B280">
        <v>235</v>
      </c>
      <c r="C280" t="str">
        <f t="shared" si="29"/>
        <v>BrancheNatMed</v>
      </c>
      <c r="D280" s="12" t="s">
        <v>197</v>
      </c>
      <c r="E280" s="10" t="s">
        <v>116</v>
      </c>
      <c r="F280" s="10">
        <v>3</v>
      </c>
      <c r="G280" s="10">
        <v>3</v>
      </c>
      <c r="H280" s="10" t="s">
        <v>44</v>
      </c>
      <c r="I280" s="10">
        <v>0</v>
      </c>
      <c r="J280" t="s">
        <v>117</v>
      </c>
      <c r="K280" s="10" t="s">
        <v>14</v>
      </c>
      <c r="L280" t="s">
        <v>14</v>
      </c>
      <c r="M280" t="s">
        <v>28</v>
      </c>
      <c r="N280" s="10" t="s">
        <v>104</v>
      </c>
      <c r="O280" s="10" t="s">
        <v>104</v>
      </c>
      <c r="P280" t="s">
        <v>219</v>
      </c>
      <c r="Q280" s="10">
        <v>22</v>
      </c>
      <c r="R280" s="10">
        <v>15</v>
      </c>
      <c r="T280" s="10">
        <v>382</v>
      </c>
      <c r="U280" s="10">
        <v>10</v>
      </c>
      <c r="W280" s="11"/>
      <c r="X280" t="s">
        <v>108</v>
      </c>
      <c r="Y280" t="b">
        <v>0</v>
      </c>
      <c r="AA280" t="b">
        <f t="shared" si="30"/>
        <v>1</v>
      </c>
    </row>
    <row r="281" spans="1:27" x14ac:dyDescent="0.2">
      <c r="A281">
        <v>9</v>
      </c>
      <c r="B281">
        <v>236</v>
      </c>
      <c r="C281" t="str">
        <f t="shared" si="29"/>
        <v>BrancheNatMed</v>
      </c>
      <c r="D281" s="12" t="s">
        <v>197</v>
      </c>
      <c r="E281" s="10" t="s">
        <v>116</v>
      </c>
      <c r="F281" s="10">
        <v>3</v>
      </c>
      <c r="G281" s="10">
        <v>3</v>
      </c>
      <c r="H281" s="10" t="s">
        <v>44</v>
      </c>
      <c r="I281" s="10">
        <v>0</v>
      </c>
      <c r="J281" t="s">
        <v>117</v>
      </c>
      <c r="K281" s="10" t="s">
        <v>14</v>
      </c>
      <c r="L281" t="s">
        <v>14</v>
      </c>
      <c r="M281" t="s">
        <v>28</v>
      </c>
      <c r="N281" s="10" t="s">
        <v>121</v>
      </c>
      <c r="O281" s="10" t="s">
        <v>122</v>
      </c>
      <c r="P281" t="s">
        <v>218</v>
      </c>
      <c r="Q281" s="10">
        <v>22</v>
      </c>
      <c r="R281" s="10">
        <v>15</v>
      </c>
      <c r="T281" s="10">
        <v>332</v>
      </c>
      <c r="U281" s="10">
        <v>10</v>
      </c>
      <c r="W281" s="11"/>
      <c r="X281" t="s">
        <v>108</v>
      </c>
      <c r="Y281" t="b">
        <v>0</v>
      </c>
      <c r="AA281" t="b">
        <f t="shared" si="30"/>
        <v>1</v>
      </c>
    </row>
    <row r="282" spans="1:27" x14ac:dyDescent="0.2">
      <c r="A282">
        <v>9</v>
      </c>
      <c r="B282">
        <v>237</v>
      </c>
      <c r="C282" t="str">
        <f t="shared" si="29"/>
        <v>BrancheNatMed</v>
      </c>
      <c r="D282" s="12" t="s">
        <v>197</v>
      </c>
      <c r="E282" s="10" t="s">
        <v>116</v>
      </c>
      <c r="F282" s="10">
        <v>3</v>
      </c>
      <c r="G282" s="10">
        <v>3</v>
      </c>
      <c r="H282" s="10" t="s">
        <v>44</v>
      </c>
      <c r="I282" s="10">
        <v>0</v>
      </c>
      <c r="J282" t="s">
        <v>117</v>
      </c>
      <c r="K282" s="10" t="s">
        <v>14</v>
      </c>
      <c r="L282" t="s">
        <v>14</v>
      </c>
      <c r="M282" t="s">
        <v>28</v>
      </c>
      <c r="N282" s="10" t="s">
        <v>69</v>
      </c>
      <c r="O282" s="10" t="s">
        <v>65</v>
      </c>
      <c r="P282" t="s">
        <v>219</v>
      </c>
      <c r="Q282" s="10">
        <v>22</v>
      </c>
      <c r="R282" s="10">
        <v>15</v>
      </c>
      <c r="T282" s="10">
        <v>159</v>
      </c>
      <c r="U282" s="10">
        <v>10</v>
      </c>
      <c r="W282" s="11"/>
      <c r="X282" t="s">
        <v>108</v>
      </c>
      <c r="Y282" t="b">
        <v>0</v>
      </c>
      <c r="AA282" t="b">
        <f t="shared" si="30"/>
        <v>1</v>
      </c>
    </row>
    <row r="283" spans="1:27" x14ac:dyDescent="0.2">
      <c r="A283">
        <v>9</v>
      </c>
      <c r="B283">
        <v>238</v>
      </c>
      <c r="C283" t="str">
        <f t="shared" si="29"/>
        <v>BrancheNatMed</v>
      </c>
      <c r="D283" s="12" t="s">
        <v>197</v>
      </c>
      <c r="E283" s="10" t="s">
        <v>116</v>
      </c>
      <c r="F283" s="10">
        <v>3</v>
      </c>
      <c r="G283" s="10">
        <v>3</v>
      </c>
      <c r="H283" s="10" t="s">
        <v>44</v>
      </c>
      <c r="I283" s="10">
        <v>0</v>
      </c>
      <c r="J283" t="s">
        <v>117</v>
      </c>
      <c r="K283" s="10" t="s">
        <v>14</v>
      </c>
      <c r="L283" t="s">
        <v>14</v>
      </c>
      <c r="M283" t="s">
        <v>28</v>
      </c>
      <c r="N283" s="10" t="s">
        <v>70</v>
      </c>
      <c r="O283" s="10" t="s">
        <v>90</v>
      </c>
      <c r="P283" t="s">
        <v>218</v>
      </c>
      <c r="Q283" s="10">
        <v>22</v>
      </c>
      <c r="R283" s="10">
        <v>15</v>
      </c>
      <c r="T283" s="10">
        <v>115</v>
      </c>
      <c r="U283" s="10">
        <v>10</v>
      </c>
      <c r="W283" s="11"/>
      <c r="X283" t="s">
        <v>108</v>
      </c>
      <c r="Y283" t="b">
        <v>0</v>
      </c>
      <c r="AA283" t="b">
        <f t="shared" si="30"/>
        <v>1</v>
      </c>
    </row>
    <row r="284" spans="1:27" x14ac:dyDescent="0.2">
      <c r="A284">
        <v>9</v>
      </c>
      <c r="B284">
        <v>239</v>
      </c>
      <c r="C284" t="str">
        <f t="shared" si="29"/>
        <v>BrancheNatMed</v>
      </c>
      <c r="D284" s="12" t="s">
        <v>197</v>
      </c>
      <c r="E284" s="10" t="s">
        <v>116</v>
      </c>
      <c r="F284" s="10">
        <v>3</v>
      </c>
      <c r="G284" s="10">
        <v>3</v>
      </c>
      <c r="H284" s="10" t="s">
        <v>44</v>
      </c>
      <c r="I284" s="10">
        <v>0</v>
      </c>
      <c r="J284" t="s">
        <v>117</v>
      </c>
      <c r="K284" s="10" t="s">
        <v>14</v>
      </c>
      <c r="L284" t="s">
        <v>14</v>
      </c>
      <c r="M284" t="s">
        <v>28</v>
      </c>
      <c r="N284" s="10" t="s">
        <v>92</v>
      </c>
      <c r="O284" s="10" t="str">
        <f>N284</f>
        <v>XBB.1</v>
      </c>
      <c r="P284" t="s">
        <v>25</v>
      </c>
      <c r="Q284" s="10">
        <v>22</v>
      </c>
      <c r="R284" s="10">
        <v>15</v>
      </c>
      <c r="T284" s="10">
        <v>75</v>
      </c>
      <c r="U284" s="10">
        <v>10</v>
      </c>
      <c r="W284" s="11"/>
      <c r="X284" t="s">
        <v>108</v>
      </c>
      <c r="Y284" t="b">
        <v>1</v>
      </c>
      <c r="AA284" t="b">
        <f t="shared" si="30"/>
        <v>1</v>
      </c>
    </row>
    <row r="285" spans="1:27" x14ac:dyDescent="0.2">
      <c r="A285">
        <v>9</v>
      </c>
      <c r="B285">
        <v>240</v>
      </c>
      <c r="C285" t="str">
        <f t="shared" si="29"/>
        <v>BrancheNatMed</v>
      </c>
      <c r="D285" s="12" t="s">
        <v>197</v>
      </c>
      <c r="E285" s="10" t="s">
        <v>116</v>
      </c>
      <c r="F285" s="10">
        <v>3</v>
      </c>
      <c r="G285" s="10">
        <v>3</v>
      </c>
      <c r="H285" s="10" t="s">
        <v>44</v>
      </c>
      <c r="I285" s="10">
        <v>0</v>
      </c>
      <c r="J285" t="s">
        <v>61</v>
      </c>
      <c r="K285" s="10" t="s">
        <v>77</v>
      </c>
      <c r="L285" t="s">
        <v>55</v>
      </c>
      <c r="M285" t="s">
        <v>27</v>
      </c>
      <c r="N285" s="10" t="s">
        <v>56</v>
      </c>
      <c r="O285" s="10" t="s">
        <v>14</v>
      </c>
      <c r="P285" t="s">
        <v>14</v>
      </c>
      <c r="Q285" s="10">
        <v>23</v>
      </c>
      <c r="R285" s="10">
        <v>15</v>
      </c>
      <c r="S285" s="10">
        <v>1014</v>
      </c>
      <c r="T285" s="10">
        <v>3948</v>
      </c>
      <c r="U285" s="10">
        <v>10</v>
      </c>
      <c r="W285" s="11">
        <f t="shared" si="20"/>
        <v>3.8934911242603549</v>
      </c>
      <c r="X285" t="s">
        <v>108</v>
      </c>
      <c r="Y285" t="b">
        <v>1</v>
      </c>
      <c r="AA285" t="b">
        <f t="shared" si="30"/>
        <v>1</v>
      </c>
    </row>
    <row r="286" spans="1:27" x14ac:dyDescent="0.2">
      <c r="A286">
        <v>9</v>
      </c>
      <c r="B286">
        <v>241</v>
      </c>
      <c r="C286" t="str">
        <f t="shared" si="29"/>
        <v>BrancheNatMed</v>
      </c>
      <c r="D286" s="12" t="s">
        <v>197</v>
      </c>
      <c r="E286" s="10" t="s">
        <v>116</v>
      </c>
      <c r="F286" s="10">
        <v>3</v>
      </c>
      <c r="G286" s="10">
        <v>3</v>
      </c>
      <c r="H286" s="10" t="s">
        <v>44</v>
      </c>
      <c r="I286" s="10">
        <v>0</v>
      </c>
      <c r="J286" t="s">
        <v>61</v>
      </c>
      <c r="K286" s="10" t="s">
        <v>77</v>
      </c>
      <c r="L286" t="s">
        <v>55</v>
      </c>
      <c r="M286" t="s">
        <v>27</v>
      </c>
      <c r="N286" s="10" t="s">
        <v>55</v>
      </c>
      <c r="O286" s="10" t="s">
        <v>55</v>
      </c>
      <c r="P286" t="s">
        <v>55</v>
      </c>
      <c r="Q286" s="10">
        <v>23</v>
      </c>
      <c r="R286" s="10">
        <v>15</v>
      </c>
      <c r="S286" s="10">
        <v>132</v>
      </c>
      <c r="T286" s="10">
        <v>2125</v>
      </c>
      <c r="U286" s="10">
        <v>10</v>
      </c>
      <c r="W286" s="11">
        <f t="shared" si="20"/>
        <v>16.098484848484848</v>
      </c>
      <c r="X286" t="s">
        <v>108</v>
      </c>
      <c r="Y286" t="b">
        <v>1</v>
      </c>
      <c r="AA286" t="b">
        <f t="shared" si="30"/>
        <v>1</v>
      </c>
    </row>
    <row r="287" spans="1:27" x14ac:dyDescent="0.2">
      <c r="A287">
        <v>9</v>
      </c>
      <c r="B287">
        <v>242</v>
      </c>
      <c r="C287" t="str">
        <f t="shared" si="29"/>
        <v>BrancheNatMed</v>
      </c>
      <c r="D287" s="12" t="s">
        <v>197</v>
      </c>
      <c r="E287" s="10" t="s">
        <v>116</v>
      </c>
      <c r="F287" s="10">
        <v>3</v>
      </c>
      <c r="G287" s="10">
        <v>3</v>
      </c>
      <c r="H287" s="10" t="s">
        <v>44</v>
      </c>
      <c r="I287" s="10">
        <v>0</v>
      </c>
      <c r="J287" t="s">
        <v>61</v>
      </c>
      <c r="K287" s="10" t="s">
        <v>77</v>
      </c>
      <c r="L287" t="s">
        <v>55</v>
      </c>
      <c r="M287" t="s">
        <v>27</v>
      </c>
      <c r="N287" s="10" t="s">
        <v>119</v>
      </c>
      <c r="O287" s="10" t="s">
        <v>65</v>
      </c>
      <c r="P287" t="s">
        <v>219</v>
      </c>
      <c r="Q287" s="10">
        <v>23</v>
      </c>
      <c r="R287" s="10">
        <v>15</v>
      </c>
      <c r="S287" s="10">
        <v>106</v>
      </c>
      <c r="T287" s="10">
        <v>1502</v>
      </c>
      <c r="U287" s="10">
        <v>10</v>
      </c>
      <c r="W287" s="11">
        <f t="shared" si="20"/>
        <v>14.169811320754716</v>
      </c>
      <c r="X287" t="s">
        <v>108</v>
      </c>
      <c r="Y287" t="b">
        <v>0</v>
      </c>
      <c r="AA287" t="b">
        <f t="shared" si="30"/>
        <v>1</v>
      </c>
    </row>
    <row r="288" spans="1:27" x14ac:dyDescent="0.2">
      <c r="A288">
        <v>9</v>
      </c>
      <c r="B288">
        <v>243</v>
      </c>
      <c r="C288" t="str">
        <f t="shared" si="29"/>
        <v>BrancheNatMed</v>
      </c>
      <c r="D288" s="12" t="s">
        <v>197</v>
      </c>
      <c r="E288" s="10" t="s">
        <v>116</v>
      </c>
      <c r="F288" s="10">
        <v>3</v>
      </c>
      <c r="G288" s="10">
        <v>3</v>
      </c>
      <c r="H288" s="10" t="s">
        <v>44</v>
      </c>
      <c r="I288" s="10">
        <v>0</v>
      </c>
      <c r="J288" t="s">
        <v>61</v>
      </c>
      <c r="K288" s="10" t="s">
        <v>77</v>
      </c>
      <c r="L288" t="s">
        <v>55</v>
      </c>
      <c r="M288" t="s">
        <v>27</v>
      </c>
      <c r="N288" s="10" t="s">
        <v>79</v>
      </c>
      <c r="O288" s="10" t="s">
        <v>10</v>
      </c>
      <c r="P288" t="s">
        <v>10</v>
      </c>
      <c r="Q288" s="10">
        <v>23</v>
      </c>
      <c r="R288" s="10">
        <v>15</v>
      </c>
      <c r="S288" s="10">
        <v>114</v>
      </c>
      <c r="T288" s="10">
        <v>716</v>
      </c>
      <c r="U288" s="10">
        <v>10</v>
      </c>
      <c r="W288" s="11">
        <f t="shared" si="20"/>
        <v>6.2807017543859649</v>
      </c>
      <c r="X288" t="s">
        <v>108</v>
      </c>
      <c r="Y288" t="b">
        <v>1</v>
      </c>
      <c r="AA288" t="b">
        <f t="shared" si="30"/>
        <v>1</v>
      </c>
    </row>
    <row r="289" spans="1:43" x14ac:dyDescent="0.2">
      <c r="A289">
        <v>9</v>
      </c>
      <c r="B289">
        <v>244</v>
      </c>
      <c r="C289" t="str">
        <f t="shared" si="29"/>
        <v>BrancheNatMed</v>
      </c>
      <c r="D289" s="12" t="s">
        <v>197</v>
      </c>
      <c r="E289" s="10" t="s">
        <v>116</v>
      </c>
      <c r="F289" s="10">
        <v>3</v>
      </c>
      <c r="G289" s="10">
        <v>3</v>
      </c>
      <c r="H289" s="10" t="s">
        <v>44</v>
      </c>
      <c r="I289" s="10">
        <v>0</v>
      </c>
      <c r="J289" t="s">
        <v>61</v>
      </c>
      <c r="K289" s="10" t="s">
        <v>77</v>
      </c>
      <c r="L289" t="s">
        <v>55</v>
      </c>
      <c r="M289" t="s">
        <v>27</v>
      </c>
      <c r="N289" s="10" t="s">
        <v>120</v>
      </c>
      <c r="O289" s="10" t="s">
        <v>65</v>
      </c>
      <c r="P289" t="s">
        <v>219</v>
      </c>
      <c r="Q289" s="10">
        <v>23</v>
      </c>
      <c r="R289" s="10">
        <v>15</v>
      </c>
      <c r="S289" s="10">
        <v>180</v>
      </c>
      <c r="T289" s="10">
        <v>1805</v>
      </c>
      <c r="U289" s="10">
        <v>10</v>
      </c>
      <c r="W289" s="11">
        <f t="shared" si="20"/>
        <v>10.027777777777779</v>
      </c>
      <c r="X289" t="s">
        <v>198</v>
      </c>
      <c r="Y289" t="b">
        <v>0</v>
      </c>
      <c r="AA289" t="b">
        <f t="shared" si="30"/>
        <v>1</v>
      </c>
    </row>
    <row r="290" spans="1:43" x14ac:dyDescent="0.2">
      <c r="A290">
        <v>9</v>
      </c>
      <c r="B290">
        <v>245</v>
      </c>
      <c r="C290" t="str">
        <f t="shared" si="29"/>
        <v>BrancheNatMed</v>
      </c>
      <c r="D290" s="12" t="s">
        <v>197</v>
      </c>
      <c r="E290" s="10" t="s">
        <v>116</v>
      </c>
      <c r="F290" s="10">
        <v>3</v>
      </c>
      <c r="G290" s="10">
        <v>3</v>
      </c>
      <c r="H290" s="10" t="s">
        <v>44</v>
      </c>
      <c r="I290" s="10">
        <v>0</v>
      </c>
      <c r="J290" t="s">
        <v>61</v>
      </c>
      <c r="K290" s="10" t="s">
        <v>77</v>
      </c>
      <c r="L290" t="s">
        <v>55</v>
      </c>
      <c r="M290" t="s">
        <v>27</v>
      </c>
      <c r="N290" s="10" t="s">
        <v>104</v>
      </c>
      <c r="O290" s="10" t="s">
        <v>104</v>
      </c>
      <c r="P290" t="s">
        <v>219</v>
      </c>
      <c r="Q290" s="10">
        <v>23</v>
      </c>
      <c r="R290" s="10">
        <v>15</v>
      </c>
      <c r="T290" s="10">
        <v>734</v>
      </c>
      <c r="U290" s="10">
        <v>10</v>
      </c>
      <c r="W290" s="11"/>
      <c r="X290" t="s">
        <v>108</v>
      </c>
      <c r="Y290" t="b">
        <v>0</v>
      </c>
      <c r="AA290" t="b">
        <f t="shared" si="30"/>
        <v>1</v>
      </c>
    </row>
    <row r="291" spans="1:43" x14ac:dyDescent="0.2">
      <c r="A291">
        <v>9</v>
      </c>
      <c r="B291">
        <v>246</v>
      </c>
      <c r="C291" t="str">
        <f t="shared" si="29"/>
        <v>BrancheNatMed</v>
      </c>
      <c r="D291" s="12" t="s">
        <v>197</v>
      </c>
      <c r="E291" s="10" t="s">
        <v>116</v>
      </c>
      <c r="F291" s="10">
        <v>3</v>
      </c>
      <c r="G291" s="10">
        <v>3</v>
      </c>
      <c r="H291" s="10" t="s">
        <v>44</v>
      </c>
      <c r="I291" s="10">
        <v>0</v>
      </c>
      <c r="J291" t="s">
        <v>61</v>
      </c>
      <c r="K291" s="10" t="s">
        <v>77</v>
      </c>
      <c r="L291" t="s">
        <v>55</v>
      </c>
      <c r="M291" t="s">
        <v>27</v>
      </c>
      <c r="N291" s="10" t="s">
        <v>121</v>
      </c>
      <c r="O291" s="10" t="s">
        <v>122</v>
      </c>
      <c r="P291" t="s">
        <v>218</v>
      </c>
      <c r="Q291" s="10">
        <v>23</v>
      </c>
      <c r="R291" s="10">
        <v>15</v>
      </c>
      <c r="T291" s="10">
        <v>563</v>
      </c>
      <c r="U291" s="10">
        <v>10</v>
      </c>
      <c r="W291" s="11"/>
      <c r="X291" t="s">
        <v>108</v>
      </c>
      <c r="Y291" t="b">
        <v>0</v>
      </c>
      <c r="AA291" t="b">
        <f t="shared" si="30"/>
        <v>1</v>
      </c>
    </row>
    <row r="292" spans="1:43" x14ac:dyDescent="0.2">
      <c r="A292">
        <v>9</v>
      </c>
      <c r="B292">
        <v>247</v>
      </c>
      <c r="C292" t="str">
        <f t="shared" si="29"/>
        <v>BrancheNatMed</v>
      </c>
      <c r="D292" s="12" t="s">
        <v>197</v>
      </c>
      <c r="E292" s="10" t="s">
        <v>116</v>
      </c>
      <c r="F292" s="10">
        <v>3</v>
      </c>
      <c r="G292" s="10">
        <v>3</v>
      </c>
      <c r="H292" s="10" t="s">
        <v>44</v>
      </c>
      <c r="I292" s="10">
        <v>0</v>
      </c>
      <c r="J292" t="s">
        <v>61</v>
      </c>
      <c r="K292" s="10" t="s">
        <v>77</v>
      </c>
      <c r="L292" t="s">
        <v>55</v>
      </c>
      <c r="M292" t="s">
        <v>27</v>
      </c>
      <c r="N292" s="10" t="s">
        <v>69</v>
      </c>
      <c r="O292" s="10" t="s">
        <v>65</v>
      </c>
      <c r="P292" t="s">
        <v>219</v>
      </c>
      <c r="Q292" s="10">
        <v>23</v>
      </c>
      <c r="R292" s="10">
        <v>15</v>
      </c>
      <c r="T292" s="10">
        <v>213</v>
      </c>
      <c r="U292" s="10">
        <v>10</v>
      </c>
      <c r="W292" s="11"/>
      <c r="X292" t="s">
        <v>108</v>
      </c>
      <c r="Y292" t="b">
        <v>0</v>
      </c>
      <c r="AA292" t="b">
        <f t="shared" si="30"/>
        <v>1</v>
      </c>
    </row>
    <row r="293" spans="1:43" x14ac:dyDescent="0.2">
      <c r="A293">
        <v>9</v>
      </c>
      <c r="B293">
        <v>248</v>
      </c>
      <c r="C293" t="str">
        <f t="shared" si="29"/>
        <v>BrancheNatMed</v>
      </c>
      <c r="D293" s="12" t="s">
        <v>197</v>
      </c>
      <c r="E293" s="10" t="s">
        <v>116</v>
      </c>
      <c r="F293" s="10">
        <v>3</v>
      </c>
      <c r="G293" s="10">
        <v>3</v>
      </c>
      <c r="H293" s="10" t="s">
        <v>44</v>
      </c>
      <c r="I293" s="10">
        <v>0</v>
      </c>
      <c r="J293" t="s">
        <v>61</v>
      </c>
      <c r="K293" s="10" t="s">
        <v>77</v>
      </c>
      <c r="L293" t="s">
        <v>55</v>
      </c>
      <c r="M293" t="s">
        <v>27</v>
      </c>
      <c r="N293" s="10" t="s">
        <v>70</v>
      </c>
      <c r="O293" s="10" t="s">
        <v>90</v>
      </c>
      <c r="P293" t="s">
        <v>218</v>
      </c>
      <c r="Q293" s="10">
        <v>23</v>
      </c>
      <c r="R293" s="10">
        <v>15</v>
      </c>
      <c r="T293" s="10">
        <v>194</v>
      </c>
      <c r="U293" s="10">
        <v>10</v>
      </c>
      <c r="W293" s="11"/>
      <c r="X293" t="s">
        <v>108</v>
      </c>
      <c r="Y293" t="b">
        <v>0</v>
      </c>
      <c r="AA293" t="b">
        <f t="shared" si="30"/>
        <v>1</v>
      </c>
    </row>
    <row r="294" spans="1:43" x14ac:dyDescent="0.2">
      <c r="A294">
        <v>9</v>
      </c>
      <c r="B294">
        <v>249</v>
      </c>
      <c r="C294" t="str">
        <f t="shared" si="29"/>
        <v>BrancheNatMed</v>
      </c>
      <c r="D294" s="12" t="s">
        <v>197</v>
      </c>
      <c r="E294" s="10" t="s">
        <v>116</v>
      </c>
      <c r="F294" s="10">
        <v>3</v>
      </c>
      <c r="G294" s="10">
        <v>3</v>
      </c>
      <c r="H294" s="10" t="s">
        <v>44</v>
      </c>
      <c r="I294" s="10">
        <v>0</v>
      </c>
      <c r="J294" t="s">
        <v>61</v>
      </c>
      <c r="K294" s="10" t="s">
        <v>77</v>
      </c>
      <c r="L294" t="s">
        <v>55</v>
      </c>
      <c r="M294" t="s">
        <v>27</v>
      </c>
      <c r="N294" s="10" t="s">
        <v>92</v>
      </c>
      <c r="O294" s="10" t="str">
        <f>N294</f>
        <v>XBB.1</v>
      </c>
      <c r="P294" t="s">
        <v>25</v>
      </c>
      <c r="Q294" s="10">
        <v>23</v>
      </c>
      <c r="R294" s="10">
        <v>15</v>
      </c>
      <c r="T294" s="10">
        <v>104</v>
      </c>
      <c r="U294" s="10">
        <v>10</v>
      </c>
      <c r="W294" s="11"/>
      <c r="X294" t="s">
        <v>108</v>
      </c>
      <c r="Y294" t="b">
        <v>1</v>
      </c>
      <c r="AA294" t="b">
        <f t="shared" si="30"/>
        <v>1</v>
      </c>
    </row>
    <row r="295" spans="1:43" x14ac:dyDescent="0.2">
      <c r="A295">
        <v>9</v>
      </c>
      <c r="B295" s="5">
        <v>291</v>
      </c>
      <c r="C295" t="str">
        <f t="shared" si="29"/>
        <v>LaunayNEJM</v>
      </c>
      <c r="D295" s="5" t="s">
        <v>159</v>
      </c>
      <c r="E295" s="8">
        <v>1</v>
      </c>
      <c r="F295" s="10">
        <v>2</v>
      </c>
      <c r="G295" s="8">
        <v>2</v>
      </c>
      <c r="H295" s="10" t="s">
        <v>44</v>
      </c>
      <c r="I295" s="10">
        <v>0</v>
      </c>
      <c r="J295" s="5" t="s">
        <v>133</v>
      </c>
      <c r="K295" s="8" t="s">
        <v>14</v>
      </c>
      <c r="L295" s="5" t="s">
        <v>14</v>
      </c>
      <c r="M295" s="5" t="s">
        <v>28</v>
      </c>
      <c r="N295" s="8" t="s">
        <v>14</v>
      </c>
      <c r="O295" s="10" t="s">
        <v>14</v>
      </c>
      <c r="P295" s="5" t="s">
        <v>14</v>
      </c>
      <c r="Q295" s="8">
        <v>76</v>
      </c>
      <c r="R295" s="8">
        <v>15</v>
      </c>
      <c r="S295" s="8">
        <v>86.6</v>
      </c>
      <c r="T295" s="8">
        <v>1168.4000000000001</v>
      </c>
      <c r="U295" s="8">
        <v>20</v>
      </c>
      <c r="V295" s="5"/>
      <c r="W295" s="5">
        <f>T295/S295</f>
        <v>13.491916859122403</v>
      </c>
      <c r="X295" s="5"/>
      <c r="Y295" s="5" t="b">
        <v>1</v>
      </c>
      <c r="Z295" s="5"/>
      <c r="AA295" t="b">
        <f t="shared" si="30"/>
        <v>1</v>
      </c>
      <c r="AB295" s="5"/>
      <c r="AC295" s="5"/>
      <c r="AE295" s="5"/>
      <c r="AF295" s="5"/>
      <c r="AG295" s="20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>
        <v>9</v>
      </c>
      <c r="B296" s="5">
        <v>292</v>
      </c>
      <c r="C296" t="str">
        <f t="shared" si="29"/>
        <v>LaunayNEJM</v>
      </c>
      <c r="D296" s="5" t="s">
        <v>159</v>
      </c>
      <c r="E296" s="8">
        <v>1</v>
      </c>
      <c r="F296" s="10">
        <v>2</v>
      </c>
      <c r="G296" s="8">
        <v>2</v>
      </c>
      <c r="H296" s="10" t="s">
        <v>44</v>
      </c>
      <c r="I296" s="10">
        <v>0</v>
      </c>
      <c r="J296" s="5" t="s">
        <v>134</v>
      </c>
      <c r="K296" s="8" t="s">
        <v>81</v>
      </c>
      <c r="L296" s="5" t="s">
        <v>82</v>
      </c>
      <c r="M296" s="5" t="s">
        <v>28</v>
      </c>
      <c r="N296" s="8" t="s">
        <v>14</v>
      </c>
      <c r="O296" s="10" t="s">
        <v>14</v>
      </c>
      <c r="P296" s="5" t="s">
        <v>14</v>
      </c>
      <c r="Q296" s="8">
        <v>71</v>
      </c>
      <c r="R296" s="8">
        <v>15</v>
      </c>
      <c r="S296" s="8">
        <v>84</v>
      </c>
      <c r="T296" s="8">
        <v>1801.4</v>
      </c>
      <c r="U296" s="8">
        <v>20</v>
      </c>
      <c r="V296" s="5"/>
      <c r="W296" s="5">
        <f t="shared" ref="W296:W306" si="34">T296/S296</f>
        <v>21.445238095238096</v>
      </c>
      <c r="X296" s="5"/>
      <c r="Y296" s="5" t="b">
        <v>1</v>
      </c>
      <c r="Z296" s="5"/>
      <c r="AA296" t="b">
        <f t="shared" si="30"/>
        <v>1</v>
      </c>
      <c r="AB296" s="5"/>
      <c r="AC296" s="5"/>
      <c r="AE296" s="5"/>
      <c r="AF296" s="5"/>
      <c r="AG296" s="20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>
        <v>9</v>
      </c>
      <c r="B297" s="5">
        <v>293</v>
      </c>
      <c r="C297" t="str">
        <f t="shared" si="29"/>
        <v>LaunayNEJM</v>
      </c>
      <c r="D297" s="5" t="s">
        <v>159</v>
      </c>
      <c r="E297" s="8">
        <v>2</v>
      </c>
      <c r="F297" s="10">
        <v>2</v>
      </c>
      <c r="G297" s="8">
        <v>2</v>
      </c>
      <c r="H297" s="10" t="s">
        <v>44</v>
      </c>
      <c r="I297" s="10">
        <v>0</v>
      </c>
      <c r="J297" s="5" t="s">
        <v>162</v>
      </c>
      <c r="K297" s="8" t="s">
        <v>14</v>
      </c>
      <c r="L297" s="5" t="s">
        <v>14</v>
      </c>
      <c r="M297" s="5" t="s">
        <v>28</v>
      </c>
      <c r="N297" s="8" t="s">
        <v>14</v>
      </c>
      <c r="O297" s="10" t="s">
        <v>14</v>
      </c>
      <c r="P297" s="5" t="s">
        <v>14</v>
      </c>
      <c r="Q297" s="8">
        <v>76</v>
      </c>
      <c r="R297" s="8">
        <v>15</v>
      </c>
      <c r="S297" s="8">
        <v>96</v>
      </c>
      <c r="T297" s="8">
        <v>1364.4</v>
      </c>
      <c r="U297" s="8">
        <v>20</v>
      </c>
      <c r="V297" s="5"/>
      <c r="W297" s="5">
        <f t="shared" si="34"/>
        <v>14.2125</v>
      </c>
      <c r="X297" s="5"/>
      <c r="Y297" s="5" t="b">
        <v>1</v>
      </c>
      <c r="Z297" s="5"/>
      <c r="AA297" t="b">
        <f t="shared" si="30"/>
        <v>1</v>
      </c>
      <c r="AB297" s="5"/>
      <c r="AC297" s="5"/>
      <c r="AE297" s="5"/>
      <c r="AF297" s="5"/>
      <c r="AG297" s="20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>
        <v>9</v>
      </c>
      <c r="B298" s="5">
        <v>294</v>
      </c>
      <c r="C298" t="str">
        <f t="shared" si="29"/>
        <v>LaunayNEJM</v>
      </c>
      <c r="D298" s="5" t="s">
        <v>159</v>
      </c>
      <c r="E298" s="8">
        <v>1</v>
      </c>
      <c r="F298" s="10">
        <v>2</v>
      </c>
      <c r="G298" s="8">
        <v>2</v>
      </c>
      <c r="H298" s="10" t="s">
        <v>44</v>
      </c>
      <c r="I298" s="10">
        <v>0</v>
      </c>
      <c r="J298" s="5" t="s">
        <v>133</v>
      </c>
      <c r="K298" s="8" t="s">
        <v>14</v>
      </c>
      <c r="L298" s="5" t="s">
        <v>14</v>
      </c>
      <c r="M298" s="5" t="s">
        <v>28</v>
      </c>
      <c r="N298" s="8" t="s">
        <v>81</v>
      </c>
      <c r="O298" s="10" t="s">
        <v>81</v>
      </c>
      <c r="P298" s="5" t="s">
        <v>82</v>
      </c>
      <c r="Q298" s="8">
        <v>76</v>
      </c>
      <c r="R298" s="8">
        <v>15</v>
      </c>
      <c r="S298" s="8">
        <v>38.6</v>
      </c>
      <c r="T298" s="8">
        <v>416.9</v>
      </c>
      <c r="U298" s="8">
        <v>20</v>
      </c>
      <c r="V298" s="5"/>
      <c r="W298" s="5">
        <f t="shared" si="34"/>
        <v>10.800518134715025</v>
      </c>
      <c r="X298" s="5"/>
      <c r="Y298" s="5" t="b">
        <v>1</v>
      </c>
      <c r="Z298" s="5"/>
      <c r="AA298" t="b">
        <f t="shared" si="30"/>
        <v>1</v>
      </c>
      <c r="AB298" s="5"/>
      <c r="AC298" s="5"/>
      <c r="AE298" s="5"/>
      <c r="AF298" s="5"/>
      <c r="AG298" s="20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>
        <v>9</v>
      </c>
      <c r="B299" s="5">
        <v>295</v>
      </c>
      <c r="C299" t="str">
        <f t="shared" si="29"/>
        <v>LaunayNEJM</v>
      </c>
      <c r="D299" s="5" t="s">
        <v>159</v>
      </c>
      <c r="E299" s="8">
        <v>1</v>
      </c>
      <c r="F299" s="10">
        <v>2</v>
      </c>
      <c r="G299" s="8">
        <v>2</v>
      </c>
      <c r="H299" s="10" t="s">
        <v>44</v>
      </c>
      <c r="I299" s="10">
        <v>0</v>
      </c>
      <c r="J299" s="5" t="s">
        <v>134</v>
      </c>
      <c r="K299" s="8" t="s">
        <v>81</v>
      </c>
      <c r="L299" s="5" t="s">
        <v>82</v>
      </c>
      <c r="M299" s="5" t="s">
        <v>28</v>
      </c>
      <c r="N299" s="8" t="s">
        <v>81</v>
      </c>
      <c r="O299" s="10" t="s">
        <v>81</v>
      </c>
      <c r="P299" s="5" t="s">
        <v>82</v>
      </c>
      <c r="Q299" s="8">
        <v>71</v>
      </c>
      <c r="R299" s="8">
        <v>15</v>
      </c>
      <c r="S299" s="8">
        <v>33.200000000000003</v>
      </c>
      <c r="T299" s="8">
        <v>1053</v>
      </c>
      <c r="U299" s="8">
        <v>20</v>
      </c>
      <c r="V299" s="5"/>
      <c r="W299" s="5">
        <f t="shared" si="34"/>
        <v>31.716867469879514</v>
      </c>
      <c r="X299" s="5"/>
      <c r="Y299" s="5" t="b">
        <v>1</v>
      </c>
      <c r="Z299" s="5"/>
      <c r="AA299" t="b">
        <f t="shared" si="30"/>
        <v>1</v>
      </c>
      <c r="AB299" s="5"/>
      <c r="AC299" s="5"/>
      <c r="AE299" s="5"/>
      <c r="AF299" s="5"/>
      <c r="AG299" s="20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>
        <v>9</v>
      </c>
      <c r="B300" s="5">
        <v>296</v>
      </c>
      <c r="C300" t="str">
        <f t="shared" si="29"/>
        <v>LaunayNEJM</v>
      </c>
      <c r="D300" s="5" t="s">
        <v>159</v>
      </c>
      <c r="E300" s="8">
        <v>2</v>
      </c>
      <c r="F300" s="10">
        <v>2</v>
      </c>
      <c r="G300" s="8">
        <v>2</v>
      </c>
      <c r="H300" s="10" t="s">
        <v>44</v>
      </c>
      <c r="I300" s="10">
        <v>0</v>
      </c>
      <c r="J300" s="5" t="s">
        <v>162</v>
      </c>
      <c r="K300" s="8" t="s">
        <v>14</v>
      </c>
      <c r="L300" s="5" t="s">
        <v>14</v>
      </c>
      <c r="M300" s="5" t="s">
        <v>28</v>
      </c>
      <c r="N300" s="8" t="s">
        <v>81</v>
      </c>
      <c r="O300" s="10" t="s">
        <v>81</v>
      </c>
      <c r="P300" s="5" t="s">
        <v>82</v>
      </c>
      <c r="Q300" s="8">
        <v>76</v>
      </c>
      <c r="R300" s="8">
        <v>15</v>
      </c>
      <c r="S300" s="8">
        <v>38.6</v>
      </c>
      <c r="T300" s="8">
        <v>428.4</v>
      </c>
      <c r="U300" s="8">
        <v>20</v>
      </c>
      <c r="V300" s="5"/>
      <c r="W300" s="5">
        <f t="shared" si="34"/>
        <v>11.098445595854921</v>
      </c>
      <c r="X300" s="5"/>
      <c r="Y300" s="5" t="b">
        <v>1</v>
      </c>
      <c r="Z300" s="5"/>
      <c r="AA300" t="b">
        <f t="shared" si="30"/>
        <v>1</v>
      </c>
      <c r="AB300" s="5"/>
      <c r="AC300" s="5"/>
      <c r="AE300" s="5"/>
      <c r="AF300" s="5"/>
      <c r="AG300" s="20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>
        <v>9</v>
      </c>
      <c r="B301" s="5">
        <v>297</v>
      </c>
      <c r="C301" t="str">
        <f t="shared" si="29"/>
        <v>LaunayNEJM</v>
      </c>
      <c r="D301" s="5" t="s">
        <v>159</v>
      </c>
      <c r="E301" s="8">
        <v>1</v>
      </c>
      <c r="F301" s="10">
        <v>2</v>
      </c>
      <c r="G301" s="8">
        <v>2</v>
      </c>
      <c r="H301" s="10" t="s">
        <v>44</v>
      </c>
      <c r="I301" s="10">
        <v>0</v>
      </c>
      <c r="J301" s="5" t="s">
        <v>133</v>
      </c>
      <c r="K301" s="8" t="s">
        <v>14</v>
      </c>
      <c r="L301" s="5" t="s">
        <v>14</v>
      </c>
      <c r="M301" s="5" t="s">
        <v>28</v>
      </c>
      <c r="N301" s="8" t="s">
        <v>84</v>
      </c>
      <c r="O301" s="8" t="s">
        <v>84</v>
      </c>
      <c r="P301" s="5" t="s">
        <v>82</v>
      </c>
      <c r="Q301" s="8">
        <v>76</v>
      </c>
      <c r="R301" s="8">
        <v>15</v>
      </c>
      <c r="S301" s="8">
        <v>45.9</v>
      </c>
      <c r="T301" s="8">
        <v>491.3</v>
      </c>
      <c r="U301" s="8">
        <v>20</v>
      </c>
      <c r="V301" s="5"/>
      <c r="W301" s="5">
        <f t="shared" si="34"/>
        <v>10.703703703703704</v>
      </c>
      <c r="X301" s="5"/>
      <c r="Y301" s="5" t="b">
        <v>1</v>
      </c>
      <c r="Z301" s="5"/>
      <c r="AA301" t="b">
        <f t="shared" si="30"/>
        <v>1</v>
      </c>
      <c r="AB301" s="5"/>
      <c r="AC301" s="5"/>
      <c r="AE301" s="5"/>
      <c r="AF301" s="5"/>
      <c r="AG301" s="20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>
        <v>9</v>
      </c>
      <c r="B302" s="5">
        <v>298</v>
      </c>
      <c r="C302" t="str">
        <f t="shared" si="29"/>
        <v>LaunayNEJM</v>
      </c>
      <c r="D302" s="5" t="s">
        <v>159</v>
      </c>
      <c r="E302" s="8">
        <v>1</v>
      </c>
      <c r="F302" s="10">
        <v>2</v>
      </c>
      <c r="G302" s="8">
        <v>2</v>
      </c>
      <c r="H302" s="10" t="s">
        <v>44</v>
      </c>
      <c r="I302" s="10">
        <v>0</v>
      </c>
      <c r="J302" s="5" t="s">
        <v>134</v>
      </c>
      <c r="K302" s="8" t="s">
        <v>81</v>
      </c>
      <c r="L302" s="5" t="s">
        <v>82</v>
      </c>
      <c r="M302" s="5" t="s">
        <v>28</v>
      </c>
      <c r="N302" s="8" t="s">
        <v>84</v>
      </c>
      <c r="O302" s="8" t="s">
        <v>84</v>
      </c>
      <c r="P302" s="5" t="s">
        <v>82</v>
      </c>
      <c r="Q302" s="8">
        <v>71</v>
      </c>
      <c r="R302" s="8">
        <v>15</v>
      </c>
      <c r="S302" s="8">
        <v>39.200000000000003</v>
      </c>
      <c r="T302" s="8">
        <v>849.4</v>
      </c>
      <c r="U302" s="8">
        <v>20</v>
      </c>
      <c r="V302" s="5"/>
      <c r="W302" s="5">
        <f t="shared" si="34"/>
        <v>21.668367346938773</v>
      </c>
      <c r="X302" s="5"/>
      <c r="Y302" s="5" t="b">
        <v>1</v>
      </c>
      <c r="Z302" s="5"/>
      <c r="AA302" t="b">
        <f t="shared" si="30"/>
        <v>1</v>
      </c>
      <c r="AB302" s="5"/>
      <c r="AC302" s="5"/>
      <c r="AE302" s="5"/>
      <c r="AF302" s="5"/>
      <c r="AG302" s="20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>
        <v>9</v>
      </c>
      <c r="B303" s="5">
        <v>299</v>
      </c>
      <c r="C303" t="str">
        <f t="shared" si="29"/>
        <v>LaunayNEJM</v>
      </c>
      <c r="D303" s="5" t="s">
        <v>159</v>
      </c>
      <c r="E303" s="8">
        <v>2</v>
      </c>
      <c r="F303" s="10">
        <v>2</v>
      </c>
      <c r="G303" s="8">
        <v>2</v>
      </c>
      <c r="H303" s="10" t="s">
        <v>44</v>
      </c>
      <c r="I303" s="10">
        <v>0</v>
      </c>
      <c r="J303" s="5" t="s">
        <v>162</v>
      </c>
      <c r="K303" s="8" t="s">
        <v>14</v>
      </c>
      <c r="L303" s="5" t="s">
        <v>14</v>
      </c>
      <c r="M303" s="5" t="s">
        <v>28</v>
      </c>
      <c r="N303" s="8" t="s">
        <v>84</v>
      </c>
      <c r="O303" s="8" t="s">
        <v>84</v>
      </c>
      <c r="P303" s="5" t="s">
        <v>82</v>
      </c>
      <c r="Q303" s="8">
        <v>76</v>
      </c>
      <c r="R303" s="8">
        <v>15</v>
      </c>
      <c r="S303" s="8">
        <v>41.5</v>
      </c>
      <c r="T303" s="8">
        <v>553.1</v>
      </c>
      <c r="U303" s="8">
        <v>20</v>
      </c>
      <c r="V303" s="5"/>
      <c r="W303" s="5">
        <f t="shared" si="34"/>
        <v>13.327710843373495</v>
      </c>
      <c r="X303" s="5"/>
      <c r="Y303" s="5" t="b">
        <v>1</v>
      </c>
      <c r="Z303" s="5"/>
      <c r="AA303" t="b">
        <f t="shared" si="30"/>
        <v>1</v>
      </c>
      <c r="AB303" s="5"/>
      <c r="AC303" s="5"/>
      <c r="AE303" s="5"/>
      <c r="AF303" s="5"/>
      <c r="AG303" s="20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>
        <v>9</v>
      </c>
      <c r="B304" s="5">
        <v>300</v>
      </c>
      <c r="C304" t="str">
        <f t="shared" si="29"/>
        <v>LaunayNEJM</v>
      </c>
      <c r="D304" s="5" t="s">
        <v>159</v>
      </c>
      <c r="E304" s="8">
        <v>1</v>
      </c>
      <c r="F304" s="10">
        <v>2</v>
      </c>
      <c r="G304" s="8">
        <v>2</v>
      </c>
      <c r="H304" s="10" t="s">
        <v>44</v>
      </c>
      <c r="I304" s="10">
        <v>0</v>
      </c>
      <c r="J304" s="5" t="s">
        <v>133</v>
      </c>
      <c r="K304" s="8" t="s">
        <v>14</v>
      </c>
      <c r="L304" s="5" t="s">
        <v>14</v>
      </c>
      <c r="M304" s="5" t="s">
        <v>28</v>
      </c>
      <c r="N304" s="8" t="s">
        <v>135</v>
      </c>
      <c r="O304" s="10" t="s">
        <v>55</v>
      </c>
      <c r="P304" t="s">
        <v>55</v>
      </c>
      <c r="Q304" s="8">
        <v>76</v>
      </c>
      <c r="R304" s="8">
        <v>15</v>
      </c>
      <c r="S304" s="8">
        <v>22.5</v>
      </c>
      <c r="T304" s="8">
        <v>123.9</v>
      </c>
      <c r="U304" s="8">
        <v>20</v>
      </c>
      <c r="V304" s="5"/>
      <c r="W304" s="5">
        <f t="shared" si="34"/>
        <v>5.5066666666666668</v>
      </c>
      <c r="X304" s="5"/>
      <c r="Y304" s="5" t="b">
        <v>1</v>
      </c>
      <c r="Z304" s="5"/>
      <c r="AA304" t="b">
        <f t="shared" si="30"/>
        <v>1</v>
      </c>
      <c r="AB304" s="5"/>
      <c r="AC304" s="5"/>
      <c r="AE304" s="5"/>
      <c r="AF304" s="5"/>
      <c r="AG304" s="20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>
        <v>9</v>
      </c>
      <c r="B305" s="5">
        <v>301</v>
      </c>
      <c r="C305" t="str">
        <f t="shared" si="29"/>
        <v>LaunayNEJM</v>
      </c>
      <c r="D305" s="5" t="s">
        <v>159</v>
      </c>
      <c r="E305" s="8">
        <v>1</v>
      </c>
      <c r="F305" s="10">
        <v>2</v>
      </c>
      <c r="G305" s="8">
        <v>2</v>
      </c>
      <c r="H305" s="10" t="s">
        <v>44</v>
      </c>
      <c r="I305" s="10">
        <v>0</v>
      </c>
      <c r="J305" s="5" t="s">
        <v>134</v>
      </c>
      <c r="K305" s="8" t="s">
        <v>81</v>
      </c>
      <c r="L305" s="5" t="s">
        <v>82</v>
      </c>
      <c r="M305" s="5" t="s">
        <v>28</v>
      </c>
      <c r="N305" s="8" t="s">
        <v>135</v>
      </c>
      <c r="O305" s="10" t="s">
        <v>55</v>
      </c>
      <c r="P305" t="s">
        <v>55</v>
      </c>
      <c r="Q305" s="8">
        <v>71</v>
      </c>
      <c r="R305" s="8">
        <v>15</v>
      </c>
      <c r="S305" s="8">
        <v>17.399999999999999</v>
      </c>
      <c r="T305" s="8">
        <v>253.2</v>
      </c>
      <c r="U305" s="8">
        <v>20</v>
      </c>
      <c r="V305" s="5"/>
      <c r="W305" s="5">
        <f t="shared" si="34"/>
        <v>14.551724137931036</v>
      </c>
      <c r="X305" s="5"/>
      <c r="Y305" s="5" t="b">
        <v>1</v>
      </c>
      <c r="Z305" s="5"/>
      <c r="AA305" t="b">
        <f t="shared" si="30"/>
        <v>1</v>
      </c>
      <c r="AB305" s="5"/>
      <c r="AC305" s="5"/>
      <c r="AE305" s="5"/>
      <c r="AF305" s="5"/>
      <c r="AG305" s="20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>
        <v>9</v>
      </c>
      <c r="B306" s="5">
        <v>302</v>
      </c>
      <c r="C306" t="str">
        <f t="shared" si="29"/>
        <v>LaunayNEJM</v>
      </c>
      <c r="D306" s="5" t="s">
        <v>159</v>
      </c>
      <c r="E306" s="8">
        <v>2</v>
      </c>
      <c r="F306" s="10">
        <v>2</v>
      </c>
      <c r="G306" s="8">
        <v>2</v>
      </c>
      <c r="H306" s="10" t="s">
        <v>44</v>
      </c>
      <c r="I306" s="10">
        <v>0</v>
      </c>
      <c r="J306" s="5" t="s">
        <v>162</v>
      </c>
      <c r="K306" s="8" t="s">
        <v>14</v>
      </c>
      <c r="L306" s="5" t="s">
        <v>14</v>
      </c>
      <c r="M306" s="5" t="s">
        <v>28</v>
      </c>
      <c r="N306" s="8" t="s">
        <v>135</v>
      </c>
      <c r="O306" s="10" t="s">
        <v>55</v>
      </c>
      <c r="P306" t="s">
        <v>55</v>
      </c>
      <c r="Q306" s="8">
        <v>76</v>
      </c>
      <c r="R306" s="8">
        <v>15</v>
      </c>
      <c r="S306" s="8">
        <v>19.100000000000001</v>
      </c>
      <c r="T306" s="8">
        <v>139.5</v>
      </c>
      <c r="U306" s="8">
        <v>20</v>
      </c>
      <c r="V306" s="5"/>
      <c r="W306" s="5">
        <f t="shared" si="34"/>
        <v>7.3036649214659679</v>
      </c>
      <c r="X306" s="5"/>
      <c r="Y306" s="5" t="b">
        <v>1</v>
      </c>
      <c r="Z306" s="5"/>
      <c r="AA306" t="b">
        <f t="shared" si="30"/>
        <v>1</v>
      </c>
      <c r="AB306" s="5"/>
      <c r="AC306" s="5"/>
      <c r="AE306" s="5"/>
      <c r="AF306" s="5"/>
      <c r="AG306" s="20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>
        <v>9</v>
      </c>
      <c r="B307" s="5">
        <v>303</v>
      </c>
      <c r="C307" t="str">
        <f t="shared" si="29"/>
        <v>BrancheMedRxivUNUSED</v>
      </c>
      <c r="D307" s="5" t="s">
        <v>200</v>
      </c>
      <c r="E307" s="8">
        <v>1</v>
      </c>
      <c r="F307" s="10">
        <v>3</v>
      </c>
      <c r="G307" s="8">
        <v>3</v>
      </c>
      <c r="H307" s="10" t="s">
        <v>44</v>
      </c>
      <c r="I307" s="10">
        <v>0</v>
      </c>
      <c r="J307" s="5" t="s">
        <v>163</v>
      </c>
      <c r="K307" s="8" t="s">
        <v>14</v>
      </c>
      <c r="L307" s="5" t="s">
        <v>14</v>
      </c>
      <c r="M307" s="5" t="s">
        <v>28</v>
      </c>
      <c r="N307" s="8" t="s">
        <v>14</v>
      </c>
      <c r="O307" s="10" t="s">
        <v>14</v>
      </c>
      <c r="P307" s="5" t="s">
        <v>14</v>
      </c>
      <c r="Q307" s="8">
        <v>76</v>
      </c>
      <c r="R307" s="8">
        <v>15</v>
      </c>
      <c r="S307" s="8">
        <v>2313</v>
      </c>
      <c r="T307" s="8">
        <v>16976</v>
      </c>
      <c r="U307" s="8">
        <v>40</v>
      </c>
      <c r="V307" s="5"/>
      <c r="W307" s="5">
        <f>T307/S307</f>
        <v>7.3393860786856893</v>
      </c>
      <c r="X307" s="5"/>
      <c r="Y307" s="5" t="b">
        <v>0</v>
      </c>
      <c r="Z307" s="5" t="s">
        <v>179</v>
      </c>
      <c r="AA307" t="b">
        <f t="shared" si="30"/>
        <v>1</v>
      </c>
      <c r="AB307" s="5"/>
      <c r="AC307" s="20"/>
      <c r="AE307" s="5"/>
      <c r="AF307" s="5"/>
      <c r="AG307" s="20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>
        <v>9</v>
      </c>
      <c r="B308" s="5">
        <v>304</v>
      </c>
      <c r="C308" t="str">
        <f t="shared" si="29"/>
        <v>BrancheMedRxivUNUSED</v>
      </c>
      <c r="D308" s="5" t="s">
        <v>200</v>
      </c>
      <c r="E308" s="8">
        <v>1</v>
      </c>
      <c r="F308" s="10">
        <v>3</v>
      </c>
      <c r="G308" s="8">
        <v>3</v>
      </c>
      <c r="H308" s="10" t="s">
        <v>44</v>
      </c>
      <c r="I308" s="10">
        <v>0</v>
      </c>
      <c r="J308" s="5" t="s">
        <v>163</v>
      </c>
      <c r="K308" s="8" t="s">
        <v>14</v>
      </c>
      <c r="L308" s="5" t="s">
        <v>14</v>
      </c>
      <c r="M308" s="5" t="s">
        <v>28</v>
      </c>
      <c r="N308" s="8" t="s">
        <v>84</v>
      </c>
      <c r="O308" s="8" t="s">
        <v>84</v>
      </c>
      <c r="P308" s="5" t="s">
        <v>82</v>
      </c>
      <c r="Q308" s="8">
        <v>76</v>
      </c>
      <c r="R308" s="8">
        <v>15</v>
      </c>
      <c r="S308" s="8">
        <v>1138</v>
      </c>
      <c r="T308" s="8">
        <v>9327</v>
      </c>
      <c r="U308" s="8">
        <v>40</v>
      </c>
      <c r="V308" s="5"/>
      <c r="W308" s="5">
        <f t="shared" ref="W308:W310" si="35">T308/S308</f>
        <v>8.1959578207381369</v>
      </c>
      <c r="X308" s="5"/>
      <c r="Y308" s="5" t="b">
        <v>0</v>
      </c>
      <c r="Z308" s="5" t="s">
        <v>179</v>
      </c>
      <c r="AA308" t="b">
        <f t="shared" si="30"/>
        <v>1</v>
      </c>
      <c r="AB308" s="5"/>
      <c r="AC308" s="20"/>
      <c r="AE308" s="5"/>
      <c r="AF308" s="5"/>
      <c r="AG308" s="20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>
        <v>9</v>
      </c>
      <c r="B309" s="5">
        <v>305</v>
      </c>
      <c r="C309" t="str">
        <f t="shared" si="29"/>
        <v>BrancheMedRxivUNUSED</v>
      </c>
      <c r="D309" s="5" t="s">
        <v>200</v>
      </c>
      <c r="E309" s="8">
        <v>1</v>
      </c>
      <c r="F309" s="10">
        <v>3</v>
      </c>
      <c r="G309" s="8">
        <v>3</v>
      </c>
      <c r="H309" s="10" t="s">
        <v>44</v>
      </c>
      <c r="I309" s="10">
        <v>0</v>
      </c>
      <c r="J309" s="5" t="s">
        <v>163</v>
      </c>
      <c r="K309" s="8" t="s">
        <v>14</v>
      </c>
      <c r="L309" s="5" t="s">
        <v>14</v>
      </c>
      <c r="M309" s="5" t="s">
        <v>28</v>
      </c>
      <c r="N309" s="8" t="s">
        <v>81</v>
      </c>
      <c r="O309" s="10" t="s">
        <v>81</v>
      </c>
      <c r="P309" s="5" t="s">
        <v>82</v>
      </c>
      <c r="Q309" s="8">
        <v>76</v>
      </c>
      <c r="R309" s="8">
        <v>15</v>
      </c>
      <c r="S309" s="8">
        <v>550</v>
      </c>
      <c r="T309" s="8">
        <v>5982</v>
      </c>
      <c r="U309" s="8">
        <v>40</v>
      </c>
      <c r="V309" s="5"/>
      <c r="W309" s="5">
        <f t="shared" si="35"/>
        <v>10.876363636363637</v>
      </c>
      <c r="X309" s="5"/>
      <c r="Y309" s="5" t="b">
        <v>0</v>
      </c>
      <c r="Z309" s="5" t="s">
        <v>179</v>
      </c>
      <c r="AA309" t="b">
        <f t="shared" si="30"/>
        <v>1</v>
      </c>
      <c r="AB309" s="5"/>
      <c r="AC309" s="20"/>
      <c r="AE309" s="5"/>
      <c r="AF309" s="5"/>
      <c r="AG309" s="20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>
        <v>9</v>
      </c>
      <c r="B310" s="5">
        <v>306</v>
      </c>
      <c r="C310" t="str">
        <f t="shared" si="29"/>
        <v>BrancheMedRxivUNUSED</v>
      </c>
      <c r="D310" s="5" t="s">
        <v>200</v>
      </c>
      <c r="E310" s="8">
        <v>1</v>
      </c>
      <c r="F310" s="10">
        <v>3</v>
      </c>
      <c r="G310" s="8">
        <v>3</v>
      </c>
      <c r="H310" s="10" t="s">
        <v>44</v>
      </c>
      <c r="I310" s="10">
        <v>0</v>
      </c>
      <c r="J310" s="5" t="s">
        <v>163</v>
      </c>
      <c r="K310" s="8" t="s">
        <v>14</v>
      </c>
      <c r="L310" s="5" t="s">
        <v>14</v>
      </c>
      <c r="M310" s="5" t="s">
        <v>28</v>
      </c>
      <c r="N310" s="8" t="s">
        <v>135</v>
      </c>
      <c r="O310" s="10" t="s">
        <v>55</v>
      </c>
      <c r="P310" t="s">
        <v>55</v>
      </c>
      <c r="Q310" s="8">
        <v>76</v>
      </c>
      <c r="R310" s="8">
        <v>15</v>
      </c>
      <c r="S310" s="8">
        <v>170</v>
      </c>
      <c r="T310" s="8">
        <v>1997</v>
      </c>
      <c r="U310" s="8">
        <v>40</v>
      </c>
      <c r="V310" s="5"/>
      <c r="W310" s="5">
        <f t="shared" si="35"/>
        <v>11.747058823529411</v>
      </c>
      <c r="X310" s="5"/>
      <c r="Y310" s="5" t="b">
        <v>0</v>
      </c>
      <c r="Z310" s="5" t="s">
        <v>179</v>
      </c>
      <c r="AA310" t="b">
        <f t="shared" si="30"/>
        <v>1</v>
      </c>
      <c r="AB310" s="5"/>
      <c r="AC310" s="20"/>
      <c r="AE310" s="5"/>
      <c r="AF310" s="5"/>
      <c r="AG310" s="20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>
        <v>9</v>
      </c>
      <c r="B311" s="5">
        <v>307</v>
      </c>
      <c r="C311" t="str">
        <f t="shared" si="29"/>
        <v>BrancheMedRxivUNUSED</v>
      </c>
      <c r="D311" s="5" t="s">
        <v>200</v>
      </c>
      <c r="E311" s="8">
        <v>1</v>
      </c>
      <c r="F311" s="10">
        <v>3</v>
      </c>
      <c r="G311" s="8">
        <v>3</v>
      </c>
      <c r="H311" s="10" t="s">
        <v>44</v>
      </c>
      <c r="I311" s="10">
        <v>0</v>
      </c>
      <c r="J311" s="5" t="s">
        <v>164</v>
      </c>
      <c r="K311" s="8" t="s">
        <v>136</v>
      </c>
      <c r="L311" s="5" t="s">
        <v>55</v>
      </c>
      <c r="M311" s="5" t="s">
        <v>29</v>
      </c>
      <c r="N311" s="8" t="s">
        <v>14</v>
      </c>
      <c r="O311" s="10" t="s">
        <v>14</v>
      </c>
      <c r="P311" s="5" t="s">
        <v>14</v>
      </c>
      <c r="Q311" s="8">
        <v>160</v>
      </c>
      <c r="R311" s="8">
        <v>15</v>
      </c>
      <c r="S311" s="8">
        <v>2854</v>
      </c>
      <c r="T311" s="8">
        <v>16115</v>
      </c>
      <c r="U311" s="8">
        <v>40</v>
      </c>
      <c r="V311" s="5"/>
      <c r="W311" s="5">
        <f>T311/S311</f>
        <v>5.6464611072179398</v>
      </c>
      <c r="X311" s="5"/>
      <c r="Y311" s="5" t="b">
        <v>0</v>
      </c>
      <c r="Z311" s="5" t="s">
        <v>179</v>
      </c>
      <c r="AA311" t="b">
        <f t="shared" si="30"/>
        <v>1</v>
      </c>
      <c r="AB311" s="5"/>
      <c r="AC311" s="20"/>
      <c r="AE311" s="5"/>
      <c r="AF311" s="5"/>
      <c r="AG311" s="20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>
        <v>9</v>
      </c>
      <c r="B312" s="5">
        <v>308</v>
      </c>
      <c r="C312" t="str">
        <f t="shared" si="29"/>
        <v>BrancheMedRxivUNUSED</v>
      </c>
      <c r="D312" s="5" t="s">
        <v>200</v>
      </c>
      <c r="E312" s="8">
        <v>1</v>
      </c>
      <c r="F312" s="10">
        <v>3</v>
      </c>
      <c r="G312" s="8">
        <v>3</v>
      </c>
      <c r="H312" s="10" t="s">
        <v>44</v>
      </c>
      <c r="I312" s="10">
        <v>0</v>
      </c>
      <c r="J312" s="5" t="s">
        <v>164</v>
      </c>
      <c r="K312" s="8" t="s">
        <v>136</v>
      </c>
      <c r="L312" s="5" t="s">
        <v>55</v>
      </c>
      <c r="M312" s="5" t="s">
        <v>29</v>
      </c>
      <c r="N312" s="8" t="s">
        <v>84</v>
      </c>
      <c r="O312" s="8" t="s">
        <v>84</v>
      </c>
      <c r="P312" s="5" t="s">
        <v>82</v>
      </c>
      <c r="Q312" s="8">
        <v>160</v>
      </c>
      <c r="R312" s="8">
        <v>15</v>
      </c>
      <c r="S312" s="8">
        <v>1313</v>
      </c>
      <c r="T312" s="8">
        <v>9807</v>
      </c>
      <c r="U312" s="8">
        <v>40</v>
      </c>
      <c r="V312" s="5"/>
      <c r="W312" s="5">
        <f t="shared" ref="W312:W314" si="36">T312/S312</f>
        <v>7.469154607768469</v>
      </c>
      <c r="X312" s="5"/>
      <c r="Y312" s="5" t="b">
        <v>0</v>
      </c>
      <c r="Z312" s="5" t="s">
        <v>179</v>
      </c>
      <c r="AA312" t="b">
        <f t="shared" si="30"/>
        <v>1</v>
      </c>
      <c r="AB312" s="5"/>
      <c r="AC312" s="20"/>
      <c r="AE312" s="5"/>
      <c r="AF312" s="5"/>
      <c r="AG312" s="20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>
        <v>9</v>
      </c>
      <c r="B313" s="5">
        <v>309</v>
      </c>
      <c r="C313" t="str">
        <f t="shared" si="29"/>
        <v>BrancheMedRxivUNUSED</v>
      </c>
      <c r="D313" s="5" t="s">
        <v>200</v>
      </c>
      <c r="E313" s="8">
        <v>1</v>
      </c>
      <c r="F313" s="10">
        <v>3</v>
      </c>
      <c r="G313" s="8">
        <v>3</v>
      </c>
      <c r="H313" s="10" t="s">
        <v>44</v>
      </c>
      <c r="I313" s="10">
        <v>0</v>
      </c>
      <c r="J313" s="5" t="s">
        <v>164</v>
      </c>
      <c r="K313" s="8" t="s">
        <v>136</v>
      </c>
      <c r="L313" s="5" t="s">
        <v>55</v>
      </c>
      <c r="M313" s="5" t="s">
        <v>29</v>
      </c>
      <c r="N313" s="8" t="s">
        <v>81</v>
      </c>
      <c r="O313" s="10" t="s">
        <v>81</v>
      </c>
      <c r="P313" s="5" t="s">
        <v>82</v>
      </c>
      <c r="Q313" s="8">
        <v>160</v>
      </c>
      <c r="R313" s="8">
        <v>15</v>
      </c>
      <c r="S313" s="8">
        <v>678</v>
      </c>
      <c r="T313" s="8">
        <v>9603</v>
      </c>
      <c r="U313" s="8">
        <v>40</v>
      </c>
      <c r="V313" s="5"/>
      <c r="W313" s="5">
        <f t="shared" si="36"/>
        <v>14.163716814159292</v>
      </c>
      <c r="X313" s="5"/>
      <c r="Y313" s="5" t="b">
        <v>0</v>
      </c>
      <c r="Z313" s="5" t="s">
        <v>179</v>
      </c>
      <c r="AA313" t="b">
        <f t="shared" si="30"/>
        <v>1</v>
      </c>
      <c r="AB313" s="5"/>
      <c r="AC313" s="20"/>
      <c r="AE313" s="5"/>
      <c r="AF313" s="5"/>
      <c r="AG313" s="20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>
        <v>9</v>
      </c>
      <c r="B314" s="5">
        <v>310</v>
      </c>
      <c r="C314" t="str">
        <f t="shared" si="29"/>
        <v>BrancheMedRxivUNUSED</v>
      </c>
      <c r="D314" s="5" t="s">
        <v>200</v>
      </c>
      <c r="E314" s="8">
        <v>1</v>
      </c>
      <c r="F314" s="10">
        <v>3</v>
      </c>
      <c r="G314" s="8">
        <v>3</v>
      </c>
      <c r="H314" s="10" t="s">
        <v>44</v>
      </c>
      <c r="I314" s="10">
        <v>0</v>
      </c>
      <c r="J314" s="5" t="s">
        <v>164</v>
      </c>
      <c r="K314" s="8" t="s">
        <v>136</v>
      </c>
      <c r="L314" s="5" t="s">
        <v>55</v>
      </c>
      <c r="M314" s="5" t="s">
        <v>29</v>
      </c>
      <c r="N314" s="8" t="s">
        <v>135</v>
      </c>
      <c r="O314" s="10" t="s">
        <v>55</v>
      </c>
      <c r="P314" t="s">
        <v>55</v>
      </c>
      <c r="Q314" s="8">
        <v>160</v>
      </c>
      <c r="R314" s="8">
        <v>15</v>
      </c>
      <c r="S314" s="8">
        <v>195</v>
      </c>
      <c r="T314" s="8">
        <v>3724</v>
      </c>
      <c r="U314" s="8">
        <v>40</v>
      </c>
      <c r="V314" s="5"/>
      <c r="W314" s="5">
        <f t="shared" si="36"/>
        <v>19.097435897435897</v>
      </c>
      <c r="X314" s="5"/>
      <c r="Y314" s="5" t="b">
        <v>0</v>
      </c>
      <c r="Z314" s="5" t="s">
        <v>179</v>
      </c>
      <c r="AA314" t="b">
        <f t="shared" si="30"/>
        <v>1</v>
      </c>
      <c r="AB314" s="5"/>
      <c r="AC314" s="20"/>
      <c r="AE314" s="5"/>
      <c r="AF314" s="5"/>
      <c r="AG314" s="20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>
        <v>9</v>
      </c>
      <c r="B315" s="5">
        <v>311</v>
      </c>
      <c r="C315" t="str">
        <f t="shared" si="29"/>
        <v>BrancheMedRxivUNUSED</v>
      </c>
      <c r="D315" s="5" t="s">
        <v>200</v>
      </c>
      <c r="E315" s="8">
        <v>1</v>
      </c>
      <c r="F315" s="10">
        <v>3</v>
      </c>
      <c r="G315" s="8">
        <v>3</v>
      </c>
      <c r="H315" s="10" t="s">
        <v>44</v>
      </c>
      <c r="I315" s="10">
        <v>0</v>
      </c>
      <c r="J315" s="5" t="s">
        <v>165</v>
      </c>
      <c r="K315" s="8" t="s">
        <v>137</v>
      </c>
      <c r="L315" s="5" t="s">
        <v>55</v>
      </c>
      <c r="M315" s="5" t="s">
        <v>29</v>
      </c>
      <c r="N315" s="8" t="s">
        <v>14</v>
      </c>
      <c r="O315" s="10" t="s">
        <v>14</v>
      </c>
      <c r="P315" s="5" t="s">
        <v>14</v>
      </c>
      <c r="Q315" s="8">
        <v>83</v>
      </c>
      <c r="R315" s="8">
        <v>15</v>
      </c>
      <c r="S315" s="8">
        <v>2773</v>
      </c>
      <c r="T315" s="8">
        <v>21972</v>
      </c>
      <c r="U315" s="8">
        <v>40</v>
      </c>
      <c r="V315" s="5"/>
      <c r="W315" s="5">
        <f>T315/S315</f>
        <v>7.9235485034258923</v>
      </c>
      <c r="X315" s="5"/>
      <c r="Y315" s="5" t="b">
        <v>0</v>
      </c>
      <c r="Z315" s="5" t="s">
        <v>179</v>
      </c>
      <c r="AA315" t="b">
        <f t="shared" si="30"/>
        <v>1</v>
      </c>
      <c r="AB315" s="5"/>
      <c r="AC315" s="20"/>
      <c r="AE315" s="5"/>
      <c r="AF315" s="5"/>
      <c r="AG315" s="20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>
        <v>9</v>
      </c>
      <c r="B316" s="5">
        <v>312</v>
      </c>
      <c r="C316" t="str">
        <f t="shared" si="29"/>
        <v>BrancheMedRxivUNUSED</v>
      </c>
      <c r="D316" s="5" t="s">
        <v>200</v>
      </c>
      <c r="E316" s="8">
        <v>1</v>
      </c>
      <c r="F316" s="10">
        <v>3</v>
      </c>
      <c r="G316" s="8">
        <v>3</v>
      </c>
      <c r="H316" s="10" t="s">
        <v>44</v>
      </c>
      <c r="I316" s="10">
        <v>0</v>
      </c>
      <c r="J316" s="5" t="s">
        <v>165</v>
      </c>
      <c r="K316" s="8" t="s">
        <v>137</v>
      </c>
      <c r="L316" s="5" t="s">
        <v>55</v>
      </c>
      <c r="M316" s="5" t="s">
        <v>29</v>
      </c>
      <c r="N316" s="8" t="s">
        <v>84</v>
      </c>
      <c r="O316" s="8" t="s">
        <v>84</v>
      </c>
      <c r="P316" s="5" t="s">
        <v>82</v>
      </c>
      <c r="Q316" s="8">
        <v>83</v>
      </c>
      <c r="R316" s="8">
        <v>15</v>
      </c>
      <c r="S316" s="8">
        <v>1379</v>
      </c>
      <c r="T316" s="8">
        <v>12773</v>
      </c>
      <c r="U316" s="8">
        <v>40</v>
      </c>
      <c r="V316" s="5"/>
      <c r="W316" s="5">
        <f t="shared" ref="W316:W318" si="37">T316/S316</f>
        <v>9.2625090645395218</v>
      </c>
      <c r="X316" s="5"/>
      <c r="Y316" s="5" t="b">
        <v>0</v>
      </c>
      <c r="Z316" s="5" t="s">
        <v>179</v>
      </c>
      <c r="AA316" t="b">
        <f t="shared" si="30"/>
        <v>1</v>
      </c>
      <c r="AB316" s="5"/>
      <c r="AC316" s="20"/>
      <c r="AE316" s="5"/>
      <c r="AF316" s="5"/>
      <c r="AG316" s="20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>
        <v>9</v>
      </c>
      <c r="B317" s="5">
        <v>313</v>
      </c>
      <c r="C317" t="str">
        <f t="shared" si="29"/>
        <v>BrancheMedRxivUNUSED</v>
      </c>
      <c r="D317" s="5" t="s">
        <v>200</v>
      </c>
      <c r="E317" s="8">
        <v>1</v>
      </c>
      <c r="F317" s="10">
        <v>3</v>
      </c>
      <c r="G317" s="8">
        <v>3</v>
      </c>
      <c r="H317" s="10" t="s">
        <v>44</v>
      </c>
      <c r="I317" s="10">
        <v>0</v>
      </c>
      <c r="J317" s="5" t="s">
        <v>165</v>
      </c>
      <c r="K317" s="8" t="s">
        <v>137</v>
      </c>
      <c r="L317" s="5" t="s">
        <v>55</v>
      </c>
      <c r="M317" s="5" t="s">
        <v>29</v>
      </c>
      <c r="N317" s="8" t="s">
        <v>81</v>
      </c>
      <c r="O317" s="10" t="s">
        <v>81</v>
      </c>
      <c r="P317" s="5" t="s">
        <v>82</v>
      </c>
      <c r="Q317" s="8">
        <v>83</v>
      </c>
      <c r="R317" s="8">
        <v>15</v>
      </c>
      <c r="S317" s="8">
        <v>659</v>
      </c>
      <c r="T317" s="8">
        <v>8608</v>
      </c>
      <c r="U317" s="8">
        <v>40</v>
      </c>
      <c r="V317" s="5"/>
      <c r="W317" s="5">
        <f t="shared" si="37"/>
        <v>13.062215477996965</v>
      </c>
      <c r="X317" s="5"/>
      <c r="Y317" s="5" t="b">
        <v>0</v>
      </c>
      <c r="Z317" s="5" t="s">
        <v>179</v>
      </c>
      <c r="AA317" t="b">
        <f t="shared" si="30"/>
        <v>1</v>
      </c>
      <c r="AB317" s="5"/>
      <c r="AC317" s="20"/>
      <c r="AE317" s="5"/>
      <c r="AF317" s="5"/>
      <c r="AG317" s="20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>
        <v>9</v>
      </c>
      <c r="B318" s="5">
        <v>314</v>
      </c>
      <c r="C318" t="str">
        <f t="shared" si="29"/>
        <v>BrancheMedRxivUNUSED</v>
      </c>
      <c r="D318" s="5" t="s">
        <v>200</v>
      </c>
      <c r="E318" s="8">
        <v>1</v>
      </c>
      <c r="F318" s="10">
        <v>3</v>
      </c>
      <c r="G318" s="8">
        <v>3</v>
      </c>
      <c r="H318" s="10" t="s">
        <v>44</v>
      </c>
      <c r="I318" s="10">
        <v>0</v>
      </c>
      <c r="J318" s="5" t="s">
        <v>165</v>
      </c>
      <c r="K318" s="8" t="s">
        <v>137</v>
      </c>
      <c r="L318" s="5" t="s">
        <v>55</v>
      </c>
      <c r="M318" s="5" t="s">
        <v>29</v>
      </c>
      <c r="N318" s="8" t="s">
        <v>135</v>
      </c>
      <c r="O318" s="10" t="s">
        <v>55</v>
      </c>
      <c r="P318" t="s">
        <v>55</v>
      </c>
      <c r="Q318" s="8">
        <v>83</v>
      </c>
      <c r="R318" s="8">
        <v>15</v>
      </c>
      <c r="S318" s="8">
        <v>208</v>
      </c>
      <c r="T318" s="8">
        <v>3808</v>
      </c>
      <c r="U318" s="8">
        <v>40</v>
      </c>
      <c r="V318" s="5"/>
      <c r="W318" s="5">
        <f t="shared" si="37"/>
        <v>18.307692307692307</v>
      </c>
      <c r="X318" s="5"/>
      <c r="Y318" s="5" t="b">
        <v>0</v>
      </c>
      <c r="Z318" s="5" t="s">
        <v>179</v>
      </c>
      <c r="AA318" t="b">
        <f t="shared" si="30"/>
        <v>1</v>
      </c>
      <c r="AB318" s="5"/>
      <c r="AC318" s="20"/>
      <c r="AE318" s="5"/>
      <c r="AF318" s="5"/>
      <c r="AG318" s="20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>
        <v>9</v>
      </c>
      <c r="B319" s="5">
        <v>315</v>
      </c>
      <c r="C319" t="str">
        <f t="shared" si="29"/>
        <v>BrancheMedRxivUNUSED</v>
      </c>
      <c r="D319" s="5" t="s">
        <v>200</v>
      </c>
      <c r="E319" s="8">
        <v>1</v>
      </c>
      <c r="F319" s="10">
        <v>3</v>
      </c>
      <c r="G319" s="8">
        <v>3</v>
      </c>
      <c r="H319" s="10" t="s">
        <v>44</v>
      </c>
      <c r="I319" s="10">
        <v>0</v>
      </c>
      <c r="J319" s="5" t="s">
        <v>166</v>
      </c>
      <c r="K319" s="8" t="s">
        <v>125</v>
      </c>
      <c r="L319" s="5" t="s">
        <v>55</v>
      </c>
      <c r="M319" s="5" t="s">
        <v>28</v>
      </c>
      <c r="N319" s="8" t="s">
        <v>14</v>
      </c>
      <c r="O319" s="10" t="s">
        <v>14</v>
      </c>
      <c r="P319" s="5" t="s">
        <v>14</v>
      </c>
      <c r="Q319" s="8">
        <v>73</v>
      </c>
      <c r="R319" s="8">
        <v>15</v>
      </c>
      <c r="S319" s="8">
        <v>2876</v>
      </c>
      <c r="T319" s="8">
        <v>16467</v>
      </c>
      <c r="U319" s="8">
        <v>40</v>
      </c>
      <c r="V319" s="5"/>
      <c r="W319" s="5">
        <f>T319/S319</f>
        <v>5.7256606397774688</v>
      </c>
      <c r="X319" s="5"/>
      <c r="Y319" s="5" t="b">
        <v>0</v>
      </c>
      <c r="Z319" s="5" t="s">
        <v>179</v>
      </c>
      <c r="AA319" t="b">
        <f t="shared" si="30"/>
        <v>1</v>
      </c>
      <c r="AB319" s="5"/>
      <c r="AC319" s="20"/>
      <c r="AE319" s="5"/>
      <c r="AF319" s="5"/>
      <c r="AG319" s="20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>
        <v>9</v>
      </c>
      <c r="B320" s="5">
        <v>316</v>
      </c>
      <c r="C320" t="str">
        <f t="shared" si="29"/>
        <v>BrancheMedRxivUNUSED</v>
      </c>
      <c r="D320" s="5" t="s">
        <v>200</v>
      </c>
      <c r="E320" s="8">
        <v>1</v>
      </c>
      <c r="F320" s="10">
        <v>3</v>
      </c>
      <c r="G320" s="8">
        <v>3</v>
      </c>
      <c r="H320" s="10" t="s">
        <v>44</v>
      </c>
      <c r="I320" s="10">
        <v>0</v>
      </c>
      <c r="J320" s="5" t="s">
        <v>166</v>
      </c>
      <c r="K320" s="8" t="s">
        <v>125</v>
      </c>
      <c r="L320" s="5" t="s">
        <v>55</v>
      </c>
      <c r="M320" s="5" t="s">
        <v>28</v>
      </c>
      <c r="N320" s="8" t="s">
        <v>84</v>
      </c>
      <c r="O320" s="8" t="s">
        <v>84</v>
      </c>
      <c r="P320" s="5" t="s">
        <v>82</v>
      </c>
      <c r="Q320" s="8">
        <v>73</v>
      </c>
      <c r="R320" s="8">
        <v>15</v>
      </c>
      <c r="S320" s="8">
        <v>1409</v>
      </c>
      <c r="T320" s="8">
        <v>9490</v>
      </c>
      <c r="U320" s="8">
        <v>40</v>
      </c>
      <c r="V320" s="5"/>
      <c r="W320" s="5">
        <f t="shared" ref="W320:W322" si="38">T320/S320</f>
        <v>6.73527324343506</v>
      </c>
      <c r="X320" s="5"/>
      <c r="Y320" s="5" t="b">
        <v>0</v>
      </c>
      <c r="Z320" s="5" t="s">
        <v>179</v>
      </c>
      <c r="AA320" t="b">
        <f t="shared" si="30"/>
        <v>1</v>
      </c>
      <c r="AB320" s="5"/>
      <c r="AC320" s="20"/>
      <c r="AE320" s="5"/>
      <c r="AF320" s="5"/>
      <c r="AG320" s="20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>
        <v>9</v>
      </c>
      <c r="B321" s="5">
        <v>317</v>
      </c>
      <c r="C321" t="str">
        <f t="shared" si="29"/>
        <v>BrancheMedRxivUNUSED</v>
      </c>
      <c r="D321" s="5" t="s">
        <v>200</v>
      </c>
      <c r="E321" s="8">
        <v>1</v>
      </c>
      <c r="F321" s="10">
        <v>3</v>
      </c>
      <c r="G321" s="8">
        <v>3</v>
      </c>
      <c r="H321" s="10" t="s">
        <v>44</v>
      </c>
      <c r="I321" s="10">
        <v>0</v>
      </c>
      <c r="J321" s="5" t="s">
        <v>166</v>
      </c>
      <c r="K321" s="8" t="s">
        <v>125</v>
      </c>
      <c r="L321" s="5" t="s">
        <v>55</v>
      </c>
      <c r="M321" s="5" t="s">
        <v>28</v>
      </c>
      <c r="N321" s="8" t="s">
        <v>81</v>
      </c>
      <c r="O321" s="10" t="s">
        <v>81</v>
      </c>
      <c r="P321" s="5" t="s">
        <v>82</v>
      </c>
      <c r="Q321" s="8">
        <v>73</v>
      </c>
      <c r="R321" s="8">
        <v>15</v>
      </c>
      <c r="S321" s="8">
        <v>590</v>
      </c>
      <c r="T321" s="8">
        <v>8642</v>
      </c>
      <c r="U321" s="8">
        <v>40</v>
      </c>
      <c r="V321" s="5"/>
      <c r="W321" s="5">
        <f t="shared" si="38"/>
        <v>14.647457627118644</v>
      </c>
      <c r="X321" s="5"/>
      <c r="Y321" s="5" t="b">
        <v>0</v>
      </c>
      <c r="Z321" s="5" t="s">
        <v>179</v>
      </c>
      <c r="AA321" t="b">
        <f t="shared" si="30"/>
        <v>1</v>
      </c>
      <c r="AB321" s="5"/>
      <c r="AC321" s="20"/>
      <c r="AE321" s="5"/>
      <c r="AF321" s="5"/>
      <c r="AG321" s="20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>
        <v>9</v>
      </c>
      <c r="B322" s="5">
        <v>318</v>
      </c>
      <c r="C322" t="str">
        <f t="shared" si="29"/>
        <v>BrancheMedRxivUNUSED</v>
      </c>
      <c r="D322" s="5" t="s">
        <v>200</v>
      </c>
      <c r="E322" s="8">
        <v>1</v>
      </c>
      <c r="F322" s="10">
        <v>3</v>
      </c>
      <c r="G322" s="8">
        <v>3</v>
      </c>
      <c r="H322" s="10" t="s">
        <v>44</v>
      </c>
      <c r="I322" s="10">
        <v>0</v>
      </c>
      <c r="J322" s="5" t="s">
        <v>166</v>
      </c>
      <c r="K322" s="8" t="s">
        <v>125</v>
      </c>
      <c r="L322" s="5" t="s">
        <v>55</v>
      </c>
      <c r="M322" s="5" t="s">
        <v>28</v>
      </c>
      <c r="N322" s="8" t="s">
        <v>135</v>
      </c>
      <c r="O322" s="10" t="s">
        <v>55</v>
      </c>
      <c r="P322" t="s">
        <v>55</v>
      </c>
      <c r="Q322" s="8">
        <v>73</v>
      </c>
      <c r="R322" s="8">
        <v>15</v>
      </c>
      <c r="S322" s="8">
        <v>210</v>
      </c>
      <c r="T322" s="8">
        <v>4561</v>
      </c>
      <c r="U322" s="8">
        <v>40</v>
      </c>
      <c r="V322" s="5"/>
      <c r="W322" s="5">
        <f t="shared" si="38"/>
        <v>21.719047619047618</v>
      </c>
      <c r="X322" s="5"/>
      <c r="Y322" s="5" t="b">
        <v>0</v>
      </c>
      <c r="Z322" s="5" t="s">
        <v>179</v>
      </c>
      <c r="AA322" t="b">
        <f t="shared" si="30"/>
        <v>1</v>
      </c>
      <c r="AB322" s="5"/>
      <c r="AC322" s="20"/>
      <c r="AE322" s="5"/>
      <c r="AF322" s="5"/>
      <c r="AG322" s="20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>
        <v>9</v>
      </c>
      <c r="B323" s="5">
        <v>319</v>
      </c>
      <c r="C323" t="str">
        <f t="shared" ref="C323:C386" si="39">D323</f>
        <v>BrancheMedRxivUNUSED</v>
      </c>
      <c r="D323" s="5" t="s">
        <v>200</v>
      </c>
      <c r="E323" s="8">
        <v>1</v>
      </c>
      <c r="F323" s="10">
        <v>3</v>
      </c>
      <c r="G323" s="8">
        <v>3</v>
      </c>
      <c r="H323" s="10" t="s">
        <v>44</v>
      </c>
      <c r="I323" s="10">
        <v>0</v>
      </c>
      <c r="J323" s="5" t="s">
        <v>167</v>
      </c>
      <c r="K323" s="8" t="s">
        <v>77</v>
      </c>
      <c r="L323" s="5" t="s">
        <v>55</v>
      </c>
      <c r="M323" s="5" t="s">
        <v>28</v>
      </c>
      <c r="N323" s="8" t="s">
        <v>14</v>
      </c>
      <c r="O323" s="10" t="s">
        <v>14</v>
      </c>
      <c r="P323" s="5" t="s">
        <v>14</v>
      </c>
      <c r="Q323" s="8">
        <v>76</v>
      </c>
      <c r="R323" s="8">
        <v>15</v>
      </c>
      <c r="S323" s="8">
        <v>2598</v>
      </c>
      <c r="T323" s="8">
        <v>21096</v>
      </c>
      <c r="U323" s="8">
        <v>40</v>
      </c>
      <c r="V323" s="5"/>
      <c r="W323" s="5">
        <f>T323/S323</f>
        <v>8.1200923787528865</v>
      </c>
      <c r="X323" s="5"/>
      <c r="Y323" s="5" t="b">
        <v>0</v>
      </c>
      <c r="Z323" s="5" t="s">
        <v>179</v>
      </c>
      <c r="AA323" t="b">
        <f t="shared" ref="AA323:AA386" si="40">F323=G323</f>
        <v>1</v>
      </c>
      <c r="AB323" s="5"/>
      <c r="AC323" s="20"/>
      <c r="AE323" s="5"/>
      <c r="AF323" s="5"/>
      <c r="AG323" s="20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>
        <v>9</v>
      </c>
      <c r="B324" s="5">
        <v>320</v>
      </c>
      <c r="C324" t="str">
        <f t="shared" si="39"/>
        <v>BrancheMedRxivUNUSED</v>
      </c>
      <c r="D324" s="5" t="s">
        <v>200</v>
      </c>
      <c r="E324" s="8">
        <v>1</v>
      </c>
      <c r="F324" s="10">
        <v>3</v>
      </c>
      <c r="G324" s="8">
        <v>3</v>
      </c>
      <c r="H324" s="10" t="s">
        <v>44</v>
      </c>
      <c r="I324" s="10">
        <v>0</v>
      </c>
      <c r="J324" s="5" t="s">
        <v>167</v>
      </c>
      <c r="K324" s="8" t="s">
        <v>77</v>
      </c>
      <c r="L324" s="5" t="s">
        <v>55</v>
      </c>
      <c r="M324" s="5" t="s">
        <v>28</v>
      </c>
      <c r="N324" s="8" t="s">
        <v>84</v>
      </c>
      <c r="O324" s="8" t="s">
        <v>84</v>
      </c>
      <c r="P324" s="5" t="s">
        <v>82</v>
      </c>
      <c r="Q324" s="8">
        <v>76</v>
      </c>
      <c r="R324" s="8">
        <v>15</v>
      </c>
      <c r="S324" s="8">
        <v>1292</v>
      </c>
      <c r="T324" s="8">
        <v>10798</v>
      </c>
      <c r="U324" s="8">
        <v>40</v>
      </c>
      <c r="V324" s="5"/>
      <c r="W324" s="5">
        <f t="shared" ref="W324:W326" si="41">T324/S324</f>
        <v>8.3575851393188856</v>
      </c>
      <c r="X324" s="5"/>
      <c r="Y324" s="5" t="b">
        <v>0</v>
      </c>
      <c r="Z324" s="5" t="s">
        <v>179</v>
      </c>
      <c r="AA324" t="b">
        <f t="shared" si="40"/>
        <v>1</v>
      </c>
      <c r="AB324" s="5"/>
      <c r="AC324" s="20"/>
      <c r="AE324" s="5"/>
      <c r="AF324" s="5"/>
      <c r="AG324" s="20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>
        <v>9</v>
      </c>
      <c r="B325" s="5">
        <v>321</v>
      </c>
      <c r="C325" t="str">
        <f t="shared" si="39"/>
        <v>BrancheMedRxivUNUSED</v>
      </c>
      <c r="D325" s="5" t="s">
        <v>200</v>
      </c>
      <c r="E325" s="8">
        <v>1</v>
      </c>
      <c r="F325" s="10">
        <v>3</v>
      </c>
      <c r="G325" s="8">
        <v>3</v>
      </c>
      <c r="H325" s="10" t="s">
        <v>44</v>
      </c>
      <c r="I325" s="10">
        <v>0</v>
      </c>
      <c r="J325" s="5" t="s">
        <v>167</v>
      </c>
      <c r="K325" s="8" t="s">
        <v>77</v>
      </c>
      <c r="L325" s="5" t="s">
        <v>55</v>
      </c>
      <c r="M325" s="5" t="s">
        <v>28</v>
      </c>
      <c r="N325" s="8" t="s">
        <v>81</v>
      </c>
      <c r="O325" s="10" t="s">
        <v>81</v>
      </c>
      <c r="P325" s="5" t="s">
        <v>82</v>
      </c>
      <c r="Q325" s="8">
        <v>76</v>
      </c>
      <c r="R325" s="8">
        <v>15</v>
      </c>
      <c r="S325" s="8">
        <v>651</v>
      </c>
      <c r="T325" s="8">
        <v>7814</v>
      </c>
      <c r="U325" s="8">
        <v>40</v>
      </c>
      <c r="V325" s="5"/>
      <c r="W325" s="5">
        <f t="shared" si="41"/>
        <v>12.003072196620584</v>
      </c>
      <c r="X325" s="5"/>
      <c r="Y325" s="5" t="b">
        <v>0</v>
      </c>
      <c r="Z325" s="5" t="s">
        <v>179</v>
      </c>
      <c r="AA325" t="b">
        <f t="shared" si="40"/>
        <v>1</v>
      </c>
      <c r="AB325" s="5"/>
      <c r="AC325" s="20"/>
      <c r="AE325" s="5"/>
      <c r="AF325" s="5"/>
      <c r="AG325" s="20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>
        <v>9</v>
      </c>
      <c r="B326" s="5">
        <v>322</v>
      </c>
      <c r="C326" t="str">
        <f t="shared" si="39"/>
        <v>BrancheMedRxivUNUSED</v>
      </c>
      <c r="D326" s="5" t="s">
        <v>200</v>
      </c>
      <c r="E326" s="8">
        <v>1</v>
      </c>
      <c r="F326" s="10">
        <v>3</v>
      </c>
      <c r="G326" s="8">
        <v>3</v>
      </c>
      <c r="H326" s="10" t="s">
        <v>44</v>
      </c>
      <c r="I326" s="10">
        <v>0</v>
      </c>
      <c r="J326" s="5" t="s">
        <v>167</v>
      </c>
      <c r="K326" s="8" t="s">
        <v>77</v>
      </c>
      <c r="L326" s="5" t="s">
        <v>55</v>
      </c>
      <c r="M326" s="5" t="s">
        <v>28</v>
      </c>
      <c r="N326" s="8" t="s">
        <v>135</v>
      </c>
      <c r="O326" s="10" t="s">
        <v>55</v>
      </c>
      <c r="P326" t="s">
        <v>55</v>
      </c>
      <c r="Q326" s="8">
        <v>76</v>
      </c>
      <c r="R326" s="8">
        <v>15</v>
      </c>
      <c r="S326" s="8">
        <v>230</v>
      </c>
      <c r="T326" s="8">
        <v>3747</v>
      </c>
      <c r="U326" s="8">
        <v>40</v>
      </c>
      <c r="V326" s="5"/>
      <c r="W326" s="5">
        <f t="shared" si="41"/>
        <v>16.291304347826088</v>
      </c>
      <c r="X326" s="5"/>
      <c r="Y326" s="5" t="b">
        <v>0</v>
      </c>
      <c r="Z326" s="5" t="s">
        <v>179</v>
      </c>
      <c r="AA326" t="b">
        <f t="shared" si="40"/>
        <v>1</v>
      </c>
      <c r="AB326" s="5"/>
      <c r="AC326" s="20"/>
      <c r="AE326" s="5"/>
      <c r="AF326" s="5"/>
      <c r="AG326" s="20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>
        <v>9</v>
      </c>
      <c r="B327" s="5">
        <v>323</v>
      </c>
      <c r="C327" t="str">
        <f t="shared" si="39"/>
        <v>BrancheMedRxivUNUSED</v>
      </c>
      <c r="D327" s="5" t="s">
        <v>200</v>
      </c>
      <c r="E327" s="8">
        <v>2</v>
      </c>
      <c r="F327" s="10">
        <v>3</v>
      </c>
      <c r="G327" s="8">
        <v>3</v>
      </c>
      <c r="H327" s="10" t="s">
        <v>45</v>
      </c>
      <c r="I327" s="10">
        <v>1</v>
      </c>
      <c r="J327" s="5" t="s">
        <v>163</v>
      </c>
      <c r="K327" s="8" t="s">
        <v>14</v>
      </c>
      <c r="L327" s="5" t="s">
        <v>14</v>
      </c>
      <c r="M327" s="5" t="s">
        <v>28</v>
      </c>
      <c r="N327" s="8" t="s">
        <v>14</v>
      </c>
      <c r="O327" s="10" t="s">
        <v>14</v>
      </c>
      <c r="P327" s="5" t="s">
        <v>14</v>
      </c>
      <c r="Q327" s="8">
        <v>21</v>
      </c>
      <c r="R327" s="8">
        <v>15</v>
      </c>
      <c r="S327" s="8">
        <v>13117</v>
      </c>
      <c r="T327" s="8">
        <v>44587</v>
      </c>
      <c r="U327" s="8">
        <v>40</v>
      </c>
      <c r="V327" s="5"/>
      <c r="W327" s="5">
        <f>T327/S327</f>
        <v>3.3991766410002286</v>
      </c>
      <c r="X327" s="5"/>
      <c r="Y327" s="5" t="b">
        <v>0</v>
      </c>
      <c r="Z327" s="5" t="s">
        <v>179</v>
      </c>
      <c r="AA327" t="b">
        <f t="shared" si="40"/>
        <v>1</v>
      </c>
      <c r="AB327" s="5"/>
      <c r="AC327" s="20"/>
      <c r="AE327" s="5"/>
      <c r="AF327" s="5"/>
      <c r="AG327" s="20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>
        <v>9</v>
      </c>
      <c r="B328" s="5">
        <v>324</v>
      </c>
      <c r="C328" t="str">
        <f t="shared" si="39"/>
        <v>BrancheMedRxivUNUSED</v>
      </c>
      <c r="D328" s="5" t="s">
        <v>200</v>
      </c>
      <c r="E328" s="8">
        <v>2</v>
      </c>
      <c r="F328" s="10">
        <v>3</v>
      </c>
      <c r="G328" s="8">
        <v>3</v>
      </c>
      <c r="H328" s="10" t="s">
        <v>45</v>
      </c>
      <c r="I328" s="10">
        <v>1</v>
      </c>
      <c r="J328" s="5" t="s">
        <v>163</v>
      </c>
      <c r="K328" s="8" t="s">
        <v>14</v>
      </c>
      <c r="L328" s="5" t="s">
        <v>14</v>
      </c>
      <c r="M328" s="5" t="s">
        <v>28</v>
      </c>
      <c r="N328" s="8" t="s">
        <v>84</v>
      </c>
      <c r="O328" s="8" t="s">
        <v>84</v>
      </c>
      <c r="P328" s="5" t="s">
        <v>82</v>
      </c>
      <c r="Q328" s="8">
        <v>21</v>
      </c>
      <c r="R328" s="8">
        <v>15</v>
      </c>
      <c r="S328" s="8">
        <v>6586</v>
      </c>
      <c r="T328" s="8">
        <v>25152</v>
      </c>
      <c r="U328" s="8">
        <v>40</v>
      </c>
      <c r="V328" s="5"/>
      <c r="W328" s="5">
        <f t="shared" ref="W328:W330" si="42">T328/S328</f>
        <v>3.8190100212572125</v>
      </c>
      <c r="X328" s="5"/>
      <c r="Y328" s="5" t="b">
        <v>0</v>
      </c>
      <c r="Z328" s="5" t="s">
        <v>179</v>
      </c>
      <c r="AA328" t="b">
        <f t="shared" si="40"/>
        <v>1</v>
      </c>
      <c r="AB328" s="5"/>
      <c r="AC328" s="20"/>
      <c r="AE328" s="5"/>
      <c r="AF328" s="5"/>
      <c r="AG328" s="20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>
        <v>9</v>
      </c>
      <c r="B329" s="5">
        <v>325</v>
      </c>
      <c r="C329" t="str">
        <f t="shared" si="39"/>
        <v>BrancheMedRxivUNUSED</v>
      </c>
      <c r="D329" s="5" t="s">
        <v>200</v>
      </c>
      <c r="E329" s="8">
        <v>2</v>
      </c>
      <c r="F329" s="10">
        <v>3</v>
      </c>
      <c r="G329" s="8">
        <v>3</v>
      </c>
      <c r="H329" s="10" t="s">
        <v>45</v>
      </c>
      <c r="I329" s="10">
        <v>1</v>
      </c>
      <c r="J329" s="5" t="s">
        <v>163</v>
      </c>
      <c r="K329" s="8" t="s">
        <v>14</v>
      </c>
      <c r="L329" s="5" t="s">
        <v>14</v>
      </c>
      <c r="M329" s="5" t="s">
        <v>28</v>
      </c>
      <c r="N329" s="8" t="s">
        <v>81</v>
      </c>
      <c r="O329" s="10" t="s">
        <v>81</v>
      </c>
      <c r="P329" s="5" t="s">
        <v>82</v>
      </c>
      <c r="Q329" s="8">
        <v>21</v>
      </c>
      <c r="R329" s="8">
        <v>15</v>
      </c>
      <c r="S329" s="8">
        <v>4626</v>
      </c>
      <c r="T329" s="8">
        <v>18863</v>
      </c>
      <c r="U329" s="8">
        <v>40</v>
      </c>
      <c r="V329" s="5"/>
      <c r="W329" s="5">
        <f t="shared" si="42"/>
        <v>4.0776048421962816</v>
      </c>
      <c r="X329" s="5"/>
      <c r="Y329" s="5" t="b">
        <v>0</v>
      </c>
      <c r="Z329" s="5" t="s">
        <v>179</v>
      </c>
      <c r="AA329" t="b">
        <f t="shared" si="40"/>
        <v>1</v>
      </c>
      <c r="AB329" s="5"/>
      <c r="AC329" s="20"/>
      <c r="AE329" s="5"/>
      <c r="AF329" s="5"/>
      <c r="AG329" s="20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>
        <v>9</v>
      </c>
      <c r="B330" s="5">
        <v>326</v>
      </c>
      <c r="C330" t="str">
        <f t="shared" si="39"/>
        <v>BrancheMedRxivUNUSED</v>
      </c>
      <c r="D330" s="5" t="s">
        <v>200</v>
      </c>
      <c r="E330" s="8">
        <v>2</v>
      </c>
      <c r="F330" s="10">
        <v>3</v>
      </c>
      <c r="G330" s="8">
        <v>3</v>
      </c>
      <c r="H330" s="10" t="s">
        <v>45</v>
      </c>
      <c r="I330" s="10">
        <v>1</v>
      </c>
      <c r="J330" s="5" t="s">
        <v>163</v>
      </c>
      <c r="K330" s="8" t="s">
        <v>14</v>
      </c>
      <c r="L330" s="5" t="s">
        <v>14</v>
      </c>
      <c r="M330" s="5" t="s">
        <v>28</v>
      </c>
      <c r="N330" s="8" t="s">
        <v>135</v>
      </c>
      <c r="O330" s="10" t="s">
        <v>55</v>
      </c>
      <c r="P330" t="s">
        <v>55</v>
      </c>
      <c r="Q330" s="8">
        <v>21</v>
      </c>
      <c r="R330" s="8">
        <v>15</v>
      </c>
      <c r="S330" s="8">
        <v>1573</v>
      </c>
      <c r="T330" s="8">
        <v>7906</v>
      </c>
      <c r="U330" s="8">
        <v>40</v>
      </c>
      <c r="V330" s="5"/>
      <c r="W330" s="5">
        <f t="shared" si="42"/>
        <v>5.0260648442466627</v>
      </c>
      <c r="X330" s="5"/>
      <c r="Y330" s="5" t="b">
        <v>0</v>
      </c>
      <c r="Z330" s="5" t="s">
        <v>179</v>
      </c>
      <c r="AA330" t="b">
        <f t="shared" si="40"/>
        <v>1</v>
      </c>
      <c r="AB330" s="5"/>
      <c r="AC330" s="20"/>
      <c r="AE330" s="5"/>
      <c r="AF330" s="5"/>
      <c r="AG330" s="20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>
        <v>9</v>
      </c>
      <c r="B331" s="5">
        <v>327</v>
      </c>
      <c r="C331" t="str">
        <f t="shared" si="39"/>
        <v>BrancheMedRxivUNUSED</v>
      </c>
      <c r="D331" s="5" t="s">
        <v>200</v>
      </c>
      <c r="E331" s="8">
        <v>2</v>
      </c>
      <c r="F331" s="10">
        <v>3</v>
      </c>
      <c r="G331" s="8">
        <v>3</v>
      </c>
      <c r="H331" s="10" t="s">
        <v>45</v>
      </c>
      <c r="I331" s="10">
        <v>1</v>
      </c>
      <c r="J331" s="5" t="s">
        <v>164</v>
      </c>
      <c r="K331" s="8" t="s">
        <v>136</v>
      </c>
      <c r="L331" s="5" t="s">
        <v>55</v>
      </c>
      <c r="M331" s="5" t="s">
        <v>29</v>
      </c>
      <c r="N331" s="8" t="s">
        <v>14</v>
      </c>
      <c r="O331" s="10" t="s">
        <v>14</v>
      </c>
      <c r="P331" s="5" t="s">
        <v>14</v>
      </c>
      <c r="Q331" s="8">
        <v>38</v>
      </c>
      <c r="R331" s="8">
        <v>15</v>
      </c>
      <c r="S331" s="8">
        <v>10923</v>
      </c>
      <c r="T331" s="8">
        <v>46135</v>
      </c>
      <c r="U331" s="8">
        <v>40</v>
      </c>
      <c r="V331" s="5"/>
      <c r="W331" s="5">
        <f>T331/S331</f>
        <v>4.2236565046232721</v>
      </c>
      <c r="X331" s="5"/>
      <c r="Y331" s="5" t="b">
        <v>0</v>
      </c>
      <c r="Z331" s="5" t="s">
        <v>179</v>
      </c>
      <c r="AA331" t="b">
        <f t="shared" si="40"/>
        <v>1</v>
      </c>
      <c r="AB331" s="5"/>
      <c r="AC331" s="20"/>
      <c r="AE331" s="5"/>
      <c r="AF331" s="5"/>
      <c r="AG331" s="20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>
        <v>9</v>
      </c>
      <c r="B332" s="5">
        <v>328</v>
      </c>
      <c r="C332" t="str">
        <f t="shared" si="39"/>
        <v>BrancheMedRxivUNUSED</v>
      </c>
      <c r="D332" s="5" t="s">
        <v>200</v>
      </c>
      <c r="E332" s="8">
        <v>2</v>
      </c>
      <c r="F332" s="10">
        <v>3</v>
      </c>
      <c r="G332" s="8">
        <v>3</v>
      </c>
      <c r="H332" s="10" t="s">
        <v>45</v>
      </c>
      <c r="I332" s="10">
        <v>1</v>
      </c>
      <c r="J332" s="5" t="s">
        <v>164</v>
      </c>
      <c r="K332" s="8" t="s">
        <v>136</v>
      </c>
      <c r="L332" s="5" t="s">
        <v>55</v>
      </c>
      <c r="M332" s="5" t="s">
        <v>29</v>
      </c>
      <c r="N332" s="8" t="s">
        <v>84</v>
      </c>
      <c r="O332" s="8" t="s">
        <v>84</v>
      </c>
      <c r="P332" s="5" t="s">
        <v>82</v>
      </c>
      <c r="Q332" s="8">
        <v>38</v>
      </c>
      <c r="R332" s="8">
        <v>15</v>
      </c>
      <c r="S332" s="8">
        <v>4819</v>
      </c>
      <c r="T332" s="8">
        <v>25847</v>
      </c>
      <c r="U332" s="8">
        <v>40</v>
      </c>
      <c r="V332" s="5"/>
      <c r="W332" s="5">
        <f t="shared" ref="W332:W334" si="43">T332/S332</f>
        <v>5.3635609047520232</v>
      </c>
      <c r="X332" s="5"/>
      <c r="Y332" s="5" t="b">
        <v>0</v>
      </c>
      <c r="Z332" s="5" t="s">
        <v>179</v>
      </c>
      <c r="AA332" t="b">
        <f t="shared" si="40"/>
        <v>1</v>
      </c>
      <c r="AB332" s="5"/>
      <c r="AC332" s="20"/>
      <c r="AE332" s="5"/>
      <c r="AF332" s="5"/>
      <c r="AG332" s="20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>
        <v>9</v>
      </c>
      <c r="B333" s="5">
        <v>329</v>
      </c>
      <c r="C333" t="str">
        <f t="shared" si="39"/>
        <v>BrancheMedRxivUNUSED</v>
      </c>
      <c r="D333" s="5" t="s">
        <v>200</v>
      </c>
      <c r="E333" s="8">
        <v>2</v>
      </c>
      <c r="F333" s="10">
        <v>3</v>
      </c>
      <c r="G333" s="8">
        <v>3</v>
      </c>
      <c r="H333" s="10" t="s">
        <v>45</v>
      </c>
      <c r="I333" s="10">
        <v>1</v>
      </c>
      <c r="J333" s="5" t="s">
        <v>164</v>
      </c>
      <c r="K333" s="8" t="s">
        <v>136</v>
      </c>
      <c r="L333" s="5" t="s">
        <v>55</v>
      </c>
      <c r="M333" s="5" t="s">
        <v>29</v>
      </c>
      <c r="N333" s="8" t="s">
        <v>81</v>
      </c>
      <c r="O333" s="10" t="s">
        <v>81</v>
      </c>
      <c r="P333" s="5" t="s">
        <v>82</v>
      </c>
      <c r="Q333" s="8">
        <v>38</v>
      </c>
      <c r="R333" s="8">
        <v>15</v>
      </c>
      <c r="S333" s="8">
        <v>4327</v>
      </c>
      <c r="T333" s="8">
        <v>35903</v>
      </c>
      <c r="U333" s="8">
        <v>40</v>
      </c>
      <c r="V333" s="5"/>
      <c r="W333" s="5">
        <f t="shared" si="43"/>
        <v>8.297434712271782</v>
      </c>
      <c r="X333" s="5"/>
      <c r="Y333" s="5" t="b">
        <v>0</v>
      </c>
      <c r="Z333" s="5" t="s">
        <v>179</v>
      </c>
      <c r="AA333" t="b">
        <f t="shared" si="40"/>
        <v>1</v>
      </c>
      <c r="AB333" s="5"/>
      <c r="AC333" s="20"/>
      <c r="AE333" s="5"/>
      <c r="AF333" s="5"/>
      <c r="AG333" s="20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>
        <v>9</v>
      </c>
      <c r="B334" s="5">
        <v>330</v>
      </c>
      <c r="C334" t="str">
        <f t="shared" si="39"/>
        <v>BrancheMedRxivUNUSED</v>
      </c>
      <c r="D334" s="5" t="s">
        <v>200</v>
      </c>
      <c r="E334" s="8">
        <v>2</v>
      </c>
      <c r="F334" s="10">
        <v>3</v>
      </c>
      <c r="G334" s="8">
        <v>3</v>
      </c>
      <c r="H334" s="10" t="s">
        <v>45</v>
      </c>
      <c r="I334" s="10">
        <v>1</v>
      </c>
      <c r="J334" s="5" t="s">
        <v>164</v>
      </c>
      <c r="K334" s="8" t="s">
        <v>136</v>
      </c>
      <c r="L334" s="5" t="s">
        <v>55</v>
      </c>
      <c r="M334" s="5" t="s">
        <v>29</v>
      </c>
      <c r="N334" s="8" t="s">
        <v>135</v>
      </c>
      <c r="O334" s="10" t="s">
        <v>55</v>
      </c>
      <c r="P334" t="s">
        <v>55</v>
      </c>
      <c r="Q334" s="8">
        <v>38</v>
      </c>
      <c r="R334" s="8">
        <v>15</v>
      </c>
      <c r="S334" s="8">
        <v>1348</v>
      </c>
      <c r="T334" s="8">
        <v>13558</v>
      </c>
      <c r="U334" s="8">
        <v>40</v>
      </c>
      <c r="V334" s="5"/>
      <c r="W334" s="5">
        <f t="shared" si="43"/>
        <v>10.057863501483679</v>
      </c>
      <c r="X334" s="5"/>
      <c r="Y334" s="5" t="b">
        <v>0</v>
      </c>
      <c r="Z334" s="5" t="s">
        <v>179</v>
      </c>
      <c r="AA334" t="b">
        <f t="shared" si="40"/>
        <v>1</v>
      </c>
      <c r="AB334" s="5"/>
      <c r="AC334" s="20"/>
      <c r="AE334" s="5"/>
      <c r="AF334" s="5"/>
      <c r="AG334" s="20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>
        <v>9</v>
      </c>
      <c r="B335" s="5">
        <v>331</v>
      </c>
      <c r="C335" t="str">
        <f t="shared" si="39"/>
        <v>BrancheMedRxivUNUSED</v>
      </c>
      <c r="D335" s="5" t="s">
        <v>200</v>
      </c>
      <c r="E335" s="8">
        <v>2</v>
      </c>
      <c r="F335" s="10">
        <v>3</v>
      </c>
      <c r="G335" s="8">
        <v>3</v>
      </c>
      <c r="H335" s="10" t="s">
        <v>45</v>
      </c>
      <c r="I335" s="10">
        <v>1</v>
      </c>
      <c r="J335" s="5" t="s">
        <v>165</v>
      </c>
      <c r="K335" s="8" t="s">
        <v>137</v>
      </c>
      <c r="L335" s="5" t="s">
        <v>55</v>
      </c>
      <c r="M335" s="5" t="s">
        <v>29</v>
      </c>
      <c r="N335" s="8" t="s">
        <v>14</v>
      </c>
      <c r="O335" s="10" t="s">
        <v>14</v>
      </c>
      <c r="P335" s="5" t="s">
        <v>14</v>
      </c>
      <c r="Q335" s="8">
        <v>16</v>
      </c>
      <c r="R335" s="8">
        <v>15</v>
      </c>
      <c r="S335" s="8">
        <v>12116</v>
      </c>
      <c r="T335" s="8">
        <v>42845</v>
      </c>
      <c r="U335" s="8">
        <v>40</v>
      </c>
      <c r="V335" s="5"/>
      <c r="W335" s="5">
        <f>T335/S335</f>
        <v>3.5362330802244966</v>
      </c>
      <c r="X335" s="5"/>
      <c r="Y335" s="5" t="b">
        <v>0</v>
      </c>
      <c r="Z335" s="5" t="s">
        <v>179</v>
      </c>
      <c r="AA335" t="b">
        <f t="shared" si="40"/>
        <v>1</v>
      </c>
      <c r="AB335" s="5"/>
      <c r="AC335" s="20"/>
      <c r="AE335" s="5"/>
      <c r="AF335" s="5"/>
      <c r="AG335" s="20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>
        <v>9</v>
      </c>
      <c r="B336" s="5">
        <v>332</v>
      </c>
      <c r="C336" t="str">
        <f t="shared" si="39"/>
        <v>BrancheMedRxivUNUSED</v>
      </c>
      <c r="D336" s="5" t="s">
        <v>200</v>
      </c>
      <c r="E336" s="8">
        <v>2</v>
      </c>
      <c r="F336" s="10">
        <v>3</v>
      </c>
      <c r="G336" s="8">
        <v>3</v>
      </c>
      <c r="H336" s="10" t="s">
        <v>45</v>
      </c>
      <c r="I336" s="10">
        <v>1</v>
      </c>
      <c r="J336" s="5" t="s">
        <v>165</v>
      </c>
      <c r="K336" s="8" t="s">
        <v>137</v>
      </c>
      <c r="L336" s="5" t="s">
        <v>55</v>
      </c>
      <c r="M336" s="5" t="s">
        <v>29</v>
      </c>
      <c r="N336" s="8" t="s">
        <v>84</v>
      </c>
      <c r="O336" s="8" t="s">
        <v>84</v>
      </c>
      <c r="P336" s="5" t="s">
        <v>82</v>
      </c>
      <c r="Q336" s="8">
        <v>16</v>
      </c>
      <c r="R336" s="8">
        <v>15</v>
      </c>
      <c r="S336" s="8">
        <v>6290</v>
      </c>
      <c r="T336" s="8">
        <v>29734</v>
      </c>
      <c r="U336" s="8">
        <v>40</v>
      </c>
      <c r="V336" s="5"/>
      <c r="W336" s="5">
        <f t="shared" ref="W336:W338" si="44">T336/S336</f>
        <v>4.7271860095389506</v>
      </c>
      <c r="X336" s="5"/>
      <c r="Y336" s="5" t="b">
        <v>0</v>
      </c>
      <c r="Z336" s="5" t="s">
        <v>179</v>
      </c>
      <c r="AA336" t="b">
        <f t="shared" si="40"/>
        <v>1</v>
      </c>
      <c r="AB336" s="5"/>
      <c r="AC336" s="20"/>
      <c r="AE336" s="5"/>
      <c r="AF336" s="5"/>
      <c r="AG336" s="20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>
        <v>9</v>
      </c>
      <c r="B337" s="5">
        <v>333</v>
      </c>
      <c r="C337" t="str">
        <f t="shared" si="39"/>
        <v>BrancheMedRxivUNUSED</v>
      </c>
      <c r="D337" s="5" t="s">
        <v>200</v>
      </c>
      <c r="E337" s="8">
        <v>2</v>
      </c>
      <c r="F337" s="10">
        <v>3</v>
      </c>
      <c r="G337" s="8">
        <v>3</v>
      </c>
      <c r="H337" s="10" t="s">
        <v>45</v>
      </c>
      <c r="I337" s="10">
        <v>1</v>
      </c>
      <c r="J337" s="5" t="s">
        <v>165</v>
      </c>
      <c r="K337" s="8" t="s">
        <v>137</v>
      </c>
      <c r="L337" s="5" t="s">
        <v>55</v>
      </c>
      <c r="M337" s="5" t="s">
        <v>29</v>
      </c>
      <c r="N337" s="8" t="s">
        <v>81</v>
      </c>
      <c r="O337" s="10" t="s">
        <v>81</v>
      </c>
      <c r="P337" s="5" t="s">
        <v>82</v>
      </c>
      <c r="Q337" s="8">
        <v>16</v>
      </c>
      <c r="R337" s="8">
        <v>15</v>
      </c>
      <c r="S337" s="8">
        <v>3393</v>
      </c>
      <c r="T337" s="8">
        <v>21095</v>
      </c>
      <c r="U337" s="8">
        <v>40</v>
      </c>
      <c r="V337" s="5"/>
      <c r="W337" s="5">
        <f t="shared" si="44"/>
        <v>6.217211906867079</v>
      </c>
      <c r="X337" s="5"/>
      <c r="Y337" s="5" t="b">
        <v>0</v>
      </c>
      <c r="Z337" s="5" t="s">
        <v>179</v>
      </c>
      <c r="AA337" t="b">
        <f t="shared" si="40"/>
        <v>1</v>
      </c>
      <c r="AB337" s="5"/>
      <c r="AC337" s="20"/>
      <c r="AE337" s="5"/>
      <c r="AF337" s="5"/>
      <c r="AG337" s="20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>
        <v>9</v>
      </c>
      <c r="B338" s="5">
        <v>334</v>
      </c>
      <c r="C338" t="str">
        <f t="shared" si="39"/>
        <v>BrancheMedRxivUNUSED</v>
      </c>
      <c r="D338" s="5" t="s">
        <v>200</v>
      </c>
      <c r="E338" s="8">
        <v>2</v>
      </c>
      <c r="F338" s="10">
        <v>3</v>
      </c>
      <c r="G338" s="8">
        <v>3</v>
      </c>
      <c r="H338" s="10" t="s">
        <v>45</v>
      </c>
      <c r="I338" s="10">
        <v>1</v>
      </c>
      <c r="J338" s="5" t="s">
        <v>165</v>
      </c>
      <c r="K338" s="8" t="s">
        <v>137</v>
      </c>
      <c r="L338" s="5" t="s">
        <v>55</v>
      </c>
      <c r="M338" s="5" t="s">
        <v>29</v>
      </c>
      <c r="N338" s="8" t="s">
        <v>135</v>
      </c>
      <c r="O338" s="10" t="s">
        <v>55</v>
      </c>
      <c r="P338" t="s">
        <v>55</v>
      </c>
      <c r="Q338" s="8">
        <v>16</v>
      </c>
      <c r="R338" s="8">
        <v>15</v>
      </c>
      <c r="S338" s="8">
        <v>1117</v>
      </c>
      <c r="T338" s="8">
        <v>11385</v>
      </c>
      <c r="U338" s="8">
        <v>40</v>
      </c>
      <c r="V338" s="5"/>
      <c r="W338" s="5">
        <f t="shared" si="44"/>
        <v>10.192479856759176</v>
      </c>
      <c r="X338" s="5"/>
      <c r="Y338" s="5" t="b">
        <v>0</v>
      </c>
      <c r="Z338" s="5" t="s">
        <v>179</v>
      </c>
      <c r="AA338" t="b">
        <f t="shared" si="40"/>
        <v>1</v>
      </c>
      <c r="AB338" s="5"/>
      <c r="AC338" s="20"/>
      <c r="AE338" s="5"/>
      <c r="AF338" s="5"/>
      <c r="AG338" s="20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>
        <v>9</v>
      </c>
      <c r="B339" s="5">
        <v>335</v>
      </c>
      <c r="C339" t="str">
        <f t="shared" si="39"/>
        <v>BrancheMedRxivUNUSED</v>
      </c>
      <c r="D339" s="5" t="s">
        <v>200</v>
      </c>
      <c r="E339" s="8">
        <v>2</v>
      </c>
      <c r="F339" s="10">
        <v>3</v>
      </c>
      <c r="G339" s="8">
        <v>3</v>
      </c>
      <c r="H339" s="10" t="s">
        <v>45</v>
      </c>
      <c r="I339" s="10">
        <v>1</v>
      </c>
      <c r="J339" s="5" t="s">
        <v>166</v>
      </c>
      <c r="K339" s="8" t="s">
        <v>125</v>
      </c>
      <c r="L339" s="5" t="s">
        <v>55</v>
      </c>
      <c r="M339" s="5" t="s">
        <v>27</v>
      </c>
      <c r="N339" s="8" t="s">
        <v>14</v>
      </c>
      <c r="O339" s="10" t="s">
        <v>14</v>
      </c>
      <c r="P339" s="5" t="s">
        <v>14</v>
      </c>
      <c r="Q339" s="8">
        <v>23</v>
      </c>
      <c r="R339" s="8">
        <v>15</v>
      </c>
      <c r="S339" s="8">
        <v>10645</v>
      </c>
      <c r="T339" s="8">
        <v>31039</v>
      </c>
      <c r="U339" s="8">
        <v>40</v>
      </c>
      <c r="V339" s="5"/>
      <c r="W339" s="5">
        <f>T339/S339</f>
        <v>2.9158290277125412</v>
      </c>
      <c r="X339" s="5"/>
      <c r="Y339" s="5" t="b">
        <v>0</v>
      </c>
      <c r="Z339" s="5" t="s">
        <v>179</v>
      </c>
      <c r="AA339" t="b">
        <f t="shared" si="40"/>
        <v>1</v>
      </c>
      <c r="AB339" s="5"/>
      <c r="AC339" s="20"/>
      <c r="AE339" s="5"/>
      <c r="AF339" s="5"/>
      <c r="AG339" s="20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>
        <v>9</v>
      </c>
      <c r="B340" s="5">
        <v>336</v>
      </c>
      <c r="C340" t="str">
        <f t="shared" si="39"/>
        <v>BrancheMedRxivUNUSED</v>
      </c>
      <c r="D340" s="5" t="s">
        <v>200</v>
      </c>
      <c r="E340" s="8">
        <v>2</v>
      </c>
      <c r="F340" s="10">
        <v>3</v>
      </c>
      <c r="G340" s="8">
        <v>3</v>
      </c>
      <c r="H340" s="10" t="s">
        <v>45</v>
      </c>
      <c r="I340" s="10">
        <v>1</v>
      </c>
      <c r="J340" s="5" t="s">
        <v>166</v>
      </c>
      <c r="K340" s="8" t="s">
        <v>125</v>
      </c>
      <c r="L340" s="5" t="s">
        <v>55</v>
      </c>
      <c r="M340" s="5" t="s">
        <v>27</v>
      </c>
      <c r="N340" s="8" t="s">
        <v>84</v>
      </c>
      <c r="O340" s="8" t="s">
        <v>84</v>
      </c>
      <c r="P340" s="5" t="s">
        <v>82</v>
      </c>
      <c r="Q340" s="8">
        <v>23</v>
      </c>
      <c r="R340" s="8">
        <v>15</v>
      </c>
      <c r="S340" s="8">
        <v>5421</v>
      </c>
      <c r="T340" s="8">
        <v>21107</v>
      </c>
      <c r="U340" s="8">
        <v>40</v>
      </c>
      <c r="V340" s="5"/>
      <c r="W340" s="5">
        <f t="shared" ref="W340:W342" si="45">T340/S340</f>
        <v>3.8935620734181886</v>
      </c>
      <c r="X340" s="5"/>
      <c r="Y340" s="5" t="b">
        <v>0</v>
      </c>
      <c r="Z340" s="5" t="s">
        <v>179</v>
      </c>
      <c r="AA340" t="b">
        <f t="shared" si="40"/>
        <v>1</v>
      </c>
      <c r="AB340" s="5"/>
      <c r="AC340" s="20"/>
      <c r="AE340" s="5"/>
      <c r="AF340" s="5"/>
      <c r="AG340" s="20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>
        <v>9</v>
      </c>
      <c r="B341" s="5">
        <v>337</v>
      </c>
      <c r="C341" t="str">
        <f t="shared" si="39"/>
        <v>BrancheMedRxivUNUSED</v>
      </c>
      <c r="D341" s="5" t="s">
        <v>200</v>
      </c>
      <c r="E341" s="8">
        <v>2</v>
      </c>
      <c r="F341" s="10">
        <v>3</v>
      </c>
      <c r="G341" s="8">
        <v>3</v>
      </c>
      <c r="H341" s="10" t="s">
        <v>45</v>
      </c>
      <c r="I341" s="10">
        <v>1</v>
      </c>
      <c r="J341" s="5" t="s">
        <v>166</v>
      </c>
      <c r="K341" s="8" t="s">
        <v>125</v>
      </c>
      <c r="L341" s="5" t="s">
        <v>55</v>
      </c>
      <c r="M341" s="5" t="s">
        <v>27</v>
      </c>
      <c r="N341" s="8" t="s">
        <v>81</v>
      </c>
      <c r="O341" s="10" t="s">
        <v>81</v>
      </c>
      <c r="P341" s="5" t="s">
        <v>82</v>
      </c>
      <c r="Q341" s="8">
        <v>23</v>
      </c>
      <c r="R341" s="8">
        <v>15</v>
      </c>
      <c r="S341" s="8">
        <v>4416</v>
      </c>
      <c r="T341" s="8">
        <v>25132</v>
      </c>
      <c r="U341" s="8">
        <v>40</v>
      </c>
      <c r="V341" s="5"/>
      <c r="W341" s="5">
        <f t="shared" si="45"/>
        <v>5.6911231884057969</v>
      </c>
      <c r="X341" s="5"/>
      <c r="Y341" s="5" t="b">
        <v>0</v>
      </c>
      <c r="Z341" s="5" t="s">
        <v>179</v>
      </c>
      <c r="AA341" t="b">
        <f t="shared" si="40"/>
        <v>1</v>
      </c>
      <c r="AB341" s="5"/>
      <c r="AC341" s="20"/>
      <c r="AE341" s="5"/>
      <c r="AF341" s="5"/>
      <c r="AG341" s="20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>
        <v>9</v>
      </c>
      <c r="B342" s="5">
        <v>338</v>
      </c>
      <c r="C342" t="str">
        <f t="shared" si="39"/>
        <v>BrancheMedRxivUNUSED</v>
      </c>
      <c r="D342" s="5" t="s">
        <v>200</v>
      </c>
      <c r="E342" s="8">
        <v>2</v>
      </c>
      <c r="F342" s="10">
        <v>3</v>
      </c>
      <c r="G342" s="8">
        <v>3</v>
      </c>
      <c r="H342" s="10" t="s">
        <v>45</v>
      </c>
      <c r="I342" s="10">
        <v>1</v>
      </c>
      <c r="J342" s="5" t="s">
        <v>166</v>
      </c>
      <c r="K342" s="8" t="s">
        <v>125</v>
      </c>
      <c r="L342" s="5" t="s">
        <v>55</v>
      </c>
      <c r="M342" s="5" t="s">
        <v>27</v>
      </c>
      <c r="N342" s="8" t="s">
        <v>135</v>
      </c>
      <c r="O342" s="10" t="s">
        <v>55</v>
      </c>
      <c r="P342" t="s">
        <v>55</v>
      </c>
      <c r="Q342" s="8">
        <v>23</v>
      </c>
      <c r="R342" s="8">
        <v>15</v>
      </c>
      <c r="S342" s="8">
        <v>1860</v>
      </c>
      <c r="T342" s="8">
        <v>14441</v>
      </c>
      <c r="U342" s="8">
        <v>40</v>
      </c>
      <c r="V342" s="5"/>
      <c r="W342" s="5">
        <f t="shared" si="45"/>
        <v>7.7639784946236556</v>
      </c>
      <c r="X342" s="5"/>
      <c r="Y342" s="5" t="b">
        <v>0</v>
      </c>
      <c r="Z342" s="5" t="s">
        <v>179</v>
      </c>
      <c r="AA342" t="b">
        <f t="shared" si="40"/>
        <v>1</v>
      </c>
      <c r="AB342" s="5"/>
      <c r="AC342" s="20"/>
      <c r="AE342" s="5"/>
      <c r="AF342" s="5"/>
      <c r="AG342" s="20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>
        <v>9</v>
      </c>
      <c r="B343" s="5">
        <v>339</v>
      </c>
      <c r="C343" t="str">
        <f t="shared" si="39"/>
        <v>BrancheMedRxivUNUSED</v>
      </c>
      <c r="D343" s="5" t="s">
        <v>200</v>
      </c>
      <c r="E343" s="8">
        <v>2</v>
      </c>
      <c r="F343" s="10">
        <v>3</v>
      </c>
      <c r="G343" s="8">
        <v>3</v>
      </c>
      <c r="H343" s="10" t="s">
        <v>45</v>
      </c>
      <c r="I343" s="10">
        <v>1</v>
      </c>
      <c r="J343" s="5" t="s">
        <v>167</v>
      </c>
      <c r="K343" s="8" t="s">
        <v>77</v>
      </c>
      <c r="L343" s="5" t="s">
        <v>55</v>
      </c>
      <c r="M343" s="5" t="s">
        <v>27</v>
      </c>
      <c r="N343" s="8" t="s">
        <v>14</v>
      </c>
      <c r="O343" s="10" t="s">
        <v>14</v>
      </c>
      <c r="P343" s="5" t="s">
        <v>14</v>
      </c>
      <c r="Q343" s="8">
        <v>20</v>
      </c>
      <c r="R343" s="8">
        <v>15</v>
      </c>
      <c r="S343" s="8">
        <v>10902</v>
      </c>
      <c r="T343" s="8">
        <v>57011</v>
      </c>
      <c r="U343" s="8">
        <v>40</v>
      </c>
      <c r="V343" s="5"/>
      <c r="W343" s="5">
        <f>T343/S343</f>
        <v>5.2294074481746469</v>
      </c>
      <c r="X343" s="5"/>
      <c r="Y343" s="5" t="b">
        <v>0</v>
      </c>
      <c r="Z343" s="5" t="s">
        <v>179</v>
      </c>
      <c r="AA343" t="b">
        <f t="shared" si="40"/>
        <v>1</v>
      </c>
      <c r="AB343" s="5"/>
      <c r="AC343" s="20"/>
      <c r="AE343" s="5"/>
      <c r="AF343" s="5"/>
      <c r="AG343" s="20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>
        <v>9</v>
      </c>
      <c r="B344" s="5">
        <v>340</v>
      </c>
      <c r="C344" t="str">
        <f t="shared" si="39"/>
        <v>BrancheMedRxivUNUSED</v>
      </c>
      <c r="D344" s="5" t="s">
        <v>200</v>
      </c>
      <c r="E344" s="8">
        <v>2</v>
      </c>
      <c r="F344" s="10">
        <v>3</v>
      </c>
      <c r="G344" s="8">
        <v>3</v>
      </c>
      <c r="H344" s="10" t="s">
        <v>45</v>
      </c>
      <c r="I344" s="10">
        <v>1</v>
      </c>
      <c r="J344" s="5" t="s">
        <v>167</v>
      </c>
      <c r="K344" s="8" t="s">
        <v>77</v>
      </c>
      <c r="L344" s="5" t="s">
        <v>55</v>
      </c>
      <c r="M344" s="5" t="s">
        <v>27</v>
      </c>
      <c r="N344" s="8" t="s">
        <v>84</v>
      </c>
      <c r="O344" s="8" t="s">
        <v>84</v>
      </c>
      <c r="P344" s="5" t="s">
        <v>82</v>
      </c>
      <c r="Q344" s="8">
        <v>20</v>
      </c>
      <c r="R344" s="8">
        <v>15</v>
      </c>
      <c r="S344" s="8">
        <v>5370</v>
      </c>
      <c r="T344" s="8">
        <v>33893</v>
      </c>
      <c r="U344" s="8">
        <v>40</v>
      </c>
      <c r="V344" s="5"/>
      <c r="W344" s="5">
        <f t="shared" ref="W344:W354" si="46">T344/S344</f>
        <v>6.3115456238361265</v>
      </c>
      <c r="X344" s="5"/>
      <c r="Y344" s="5" t="b">
        <v>0</v>
      </c>
      <c r="Z344" s="5" t="s">
        <v>179</v>
      </c>
      <c r="AA344" t="b">
        <f t="shared" si="40"/>
        <v>1</v>
      </c>
      <c r="AB344" s="5"/>
      <c r="AC344" s="20"/>
      <c r="AE344" s="5"/>
      <c r="AF344" s="5"/>
      <c r="AG344" s="20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>
        <v>9</v>
      </c>
      <c r="B345" s="5">
        <v>341</v>
      </c>
      <c r="C345" t="str">
        <f t="shared" si="39"/>
        <v>BrancheMedRxivUNUSED</v>
      </c>
      <c r="D345" s="5" t="s">
        <v>200</v>
      </c>
      <c r="E345" s="8">
        <v>2</v>
      </c>
      <c r="F345" s="10">
        <v>3</v>
      </c>
      <c r="G345" s="8">
        <v>3</v>
      </c>
      <c r="H345" s="10" t="s">
        <v>45</v>
      </c>
      <c r="I345" s="10">
        <v>1</v>
      </c>
      <c r="J345" s="5" t="s">
        <v>167</v>
      </c>
      <c r="K345" s="8" t="s">
        <v>77</v>
      </c>
      <c r="L345" s="5" t="s">
        <v>55</v>
      </c>
      <c r="M345" s="5" t="s">
        <v>27</v>
      </c>
      <c r="N345" s="8" t="s">
        <v>81</v>
      </c>
      <c r="O345" s="10" t="s">
        <v>81</v>
      </c>
      <c r="P345" s="5" t="s">
        <v>82</v>
      </c>
      <c r="Q345" s="8">
        <v>20</v>
      </c>
      <c r="R345" s="8">
        <v>15</v>
      </c>
      <c r="S345" s="8">
        <v>4165</v>
      </c>
      <c r="T345" s="8">
        <v>34324</v>
      </c>
      <c r="U345" s="8">
        <v>40</v>
      </c>
      <c r="V345" s="5"/>
      <c r="W345" s="5">
        <f t="shared" si="46"/>
        <v>8.2410564225690273</v>
      </c>
      <c r="X345" s="5"/>
      <c r="Y345" s="5" t="b">
        <v>0</v>
      </c>
      <c r="Z345" s="5" t="s">
        <v>179</v>
      </c>
      <c r="AA345" t="b">
        <f t="shared" si="40"/>
        <v>1</v>
      </c>
      <c r="AB345" s="5"/>
      <c r="AC345" s="20"/>
      <c r="AE345" s="5"/>
      <c r="AF345" s="5"/>
      <c r="AG345" s="20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>
        <v>9</v>
      </c>
      <c r="B346" s="5">
        <v>342</v>
      </c>
      <c r="C346" t="str">
        <f t="shared" si="39"/>
        <v>BrancheMedRxivUNUSED</v>
      </c>
      <c r="D346" s="5" t="s">
        <v>200</v>
      </c>
      <c r="E346" s="8">
        <v>2</v>
      </c>
      <c r="F346" s="10">
        <v>3</v>
      </c>
      <c r="G346" s="8">
        <v>3</v>
      </c>
      <c r="H346" s="10" t="s">
        <v>45</v>
      </c>
      <c r="I346" s="10">
        <v>1</v>
      </c>
      <c r="J346" s="5" t="s">
        <v>167</v>
      </c>
      <c r="K346" s="8" t="s">
        <v>77</v>
      </c>
      <c r="L346" s="5" t="s">
        <v>55</v>
      </c>
      <c r="M346" s="5" t="s">
        <v>27</v>
      </c>
      <c r="N346" s="8" t="s">
        <v>135</v>
      </c>
      <c r="O346" s="10" t="s">
        <v>55</v>
      </c>
      <c r="P346" t="s">
        <v>55</v>
      </c>
      <c r="Q346" s="8">
        <v>20</v>
      </c>
      <c r="R346" s="8">
        <v>15</v>
      </c>
      <c r="S346" s="8">
        <v>1763</v>
      </c>
      <c r="T346" s="8">
        <v>19160</v>
      </c>
      <c r="U346" s="8">
        <v>40</v>
      </c>
      <c r="V346" s="5"/>
      <c r="W346" s="5">
        <f t="shared" si="46"/>
        <v>10.867838910947249</v>
      </c>
      <c r="X346" s="5"/>
      <c r="Y346" s="5" t="b">
        <v>0</v>
      </c>
      <c r="Z346" s="5" t="s">
        <v>179</v>
      </c>
      <c r="AA346" t="b">
        <f t="shared" si="40"/>
        <v>1</v>
      </c>
      <c r="AB346" s="5"/>
      <c r="AC346" s="20"/>
      <c r="AE346" s="5"/>
      <c r="AF346" s="5"/>
      <c r="AG346" s="20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>
        <v>9</v>
      </c>
      <c r="B347" s="5">
        <v>343</v>
      </c>
      <c r="C347" t="str">
        <f t="shared" si="39"/>
        <v>ChalkiasNatMed2022</v>
      </c>
      <c r="D347" s="5" t="s">
        <v>183</v>
      </c>
      <c r="E347" s="8">
        <v>1</v>
      </c>
      <c r="F347" s="8">
        <v>2</v>
      </c>
      <c r="G347" s="8">
        <v>2</v>
      </c>
      <c r="H347" s="10" t="s">
        <v>44</v>
      </c>
      <c r="I347" s="10">
        <v>0.01</v>
      </c>
      <c r="J347" s="5" t="s">
        <v>168</v>
      </c>
      <c r="K347" s="8" t="s">
        <v>128</v>
      </c>
      <c r="L347" s="5" t="s">
        <v>82</v>
      </c>
      <c r="M347" s="5" t="s">
        <v>27</v>
      </c>
      <c r="N347" s="8" t="s">
        <v>14</v>
      </c>
      <c r="O347" s="10" t="s">
        <v>14</v>
      </c>
      <c r="P347" s="5" t="s">
        <v>14</v>
      </c>
      <c r="Q347" s="8">
        <v>299</v>
      </c>
      <c r="R347" s="8">
        <v>29</v>
      </c>
      <c r="S347" s="8">
        <v>103</v>
      </c>
      <c r="T347" s="8">
        <v>2171.6999999999998</v>
      </c>
      <c r="U347" s="8">
        <v>20</v>
      </c>
      <c r="V347" s="5"/>
      <c r="W347" s="5">
        <f t="shared" si="46"/>
        <v>21.084466019417473</v>
      </c>
      <c r="X347" s="5"/>
      <c r="Y347" s="5" t="b">
        <v>1</v>
      </c>
      <c r="Z347" s="5"/>
      <c r="AA347" t="b">
        <f t="shared" si="40"/>
        <v>1</v>
      </c>
      <c r="AB347" s="5"/>
      <c r="AC347" s="5"/>
      <c r="AE347" s="5"/>
      <c r="AF347" s="5"/>
      <c r="AG347" s="20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>
        <v>9</v>
      </c>
      <c r="B348" s="5">
        <v>344</v>
      </c>
      <c r="C348" t="str">
        <f t="shared" si="39"/>
        <v>ChalkiasNatMed2022</v>
      </c>
      <c r="D348" s="5" t="s">
        <v>183</v>
      </c>
      <c r="E348" s="8">
        <v>1</v>
      </c>
      <c r="F348" s="8">
        <v>2</v>
      </c>
      <c r="G348" s="8">
        <v>2</v>
      </c>
      <c r="H348" s="10" t="s">
        <v>44</v>
      </c>
      <c r="I348" s="10">
        <v>0.04</v>
      </c>
      <c r="J348" s="5" t="s">
        <v>169</v>
      </c>
      <c r="K348" s="8" t="s">
        <v>14</v>
      </c>
      <c r="L348" s="5" t="s">
        <v>14</v>
      </c>
      <c r="M348" s="5" t="s">
        <v>28</v>
      </c>
      <c r="N348" s="8" t="s">
        <v>14</v>
      </c>
      <c r="O348" s="10" t="s">
        <v>14</v>
      </c>
      <c r="P348" s="5" t="s">
        <v>14</v>
      </c>
      <c r="Q348" s="8">
        <v>149</v>
      </c>
      <c r="R348" s="8">
        <v>29</v>
      </c>
      <c r="S348" s="8">
        <v>150.19999999999999</v>
      </c>
      <c r="T348" s="8">
        <v>1951.7</v>
      </c>
      <c r="U348" s="8">
        <v>20</v>
      </c>
      <c r="V348" s="5"/>
      <c r="W348" s="5">
        <f t="shared" si="46"/>
        <v>12.994007989347537</v>
      </c>
      <c r="X348" s="5"/>
      <c r="Y348" s="5" t="b">
        <v>1</v>
      </c>
      <c r="Z348" s="5"/>
      <c r="AA348" t="b">
        <f t="shared" si="40"/>
        <v>1</v>
      </c>
      <c r="AB348" s="5"/>
      <c r="AC348" s="5"/>
      <c r="AE348" s="5"/>
      <c r="AF348" s="5"/>
      <c r="AG348" s="20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>
        <v>9</v>
      </c>
      <c r="B349" s="5">
        <v>345</v>
      </c>
      <c r="C349" t="str">
        <f t="shared" si="39"/>
        <v>ChalkiasNatMed2022</v>
      </c>
      <c r="D349" s="5" t="s">
        <v>183</v>
      </c>
      <c r="E349" s="8">
        <v>1</v>
      </c>
      <c r="F349" s="8">
        <v>2</v>
      </c>
      <c r="G349" s="8">
        <v>2</v>
      </c>
      <c r="H349" s="10" t="s">
        <v>44</v>
      </c>
      <c r="I349" s="10">
        <v>0.01</v>
      </c>
      <c r="J349" s="5" t="s">
        <v>168</v>
      </c>
      <c r="K349" s="8" t="s">
        <v>128</v>
      </c>
      <c r="L349" s="5" t="s">
        <v>82</v>
      </c>
      <c r="M349" s="5" t="s">
        <v>27</v>
      </c>
      <c r="N349" s="8" t="s">
        <v>81</v>
      </c>
      <c r="O349" s="10" t="s">
        <v>81</v>
      </c>
      <c r="P349" s="5" t="s">
        <v>82</v>
      </c>
      <c r="Q349" s="8">
        <v>299</v>
      </c>
      <c r="R349" s="8">
        <v>29</v>
      </c>
      <c r="S349" s="8">
        <v>25.6</v>
      </c>
      <c r="T349" s="8">
        <v>1032.4000000000001</v>
      </c>
      <c r="U349" s="8">
        <v>20</v>
      </c>
      <c r="V349" s="5"/>
      <c r="W349" s="5">
        <f t="shared" si="46"/>
        <v>40.328125</v>
      </c>
      <c r="X349" s="5"/>
      <c r="Y349" s="5" t="b">
        <v>1</v>
      </c>
      <c r="Z349" s="5"/>
      <c r="AA349" t="b">
        <f t="shared" si="40"/>
        <v>1</v>
      </c>
      <c r="AB349" s="5"/>
      <c r="AC349" s="5"/>
      <c r="AE349" s="5"/>
      <c r="AF349" s="5"/>
      <c r="AG349" s="20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>
        <v>9</v>
      </c>
      <c r="B350" s="5">
        <v>346</v>
      </c>
      <c r="C350" t="str">
        <f t="shared" si="39"/>
        <v>ChalkiasNatMed2022</v>
      </c>
      <c r="D350" s="5" t="s">
        <v>183</v>
      </c>
      <c r="E350" s="8">
        <v>1</v>
      </c>
      <c r="F350" s="8">
        <v>2</v>
      </c>
      <c r="G350" s="8">
        <v>2</v>
      </c>
      <c r="H350" s="10" t="s">
        <v>44</v>
      </c>
      <c r="I350" s="10">
        <v>0.04</v>
      </c>
      <c r="J350" s="5" t="s">
        <v>169</v>
      </c>
      <c r="K350" s="8" t="s">
        <v>14</v>
      </c>
      <c r="L350" s="5" t="s">
        <v>14</v>
      </c>
      <c r="M350" s="5" t="s">
        <v>28</v>
      </c>
      <c r="N350" s="8" t="s">
        <v>81</v>
      </c>
      <c r="O350" s="10" t="s">
        <v>81</v>
      </c>
      <c r="P350" s="5" t="s">
        <v>82</v>
      </c>
      <c r="Q350" s="8">
        <v>149</v>
      </c>
      <c r="R350" s="8">
        <v>29</v>
      </c>
      <c r="S350" s="8">
        <v>37.5</v>
      </c>
      <c r="T350" s="8">
        <v>920.5</v>
      </c>
      <c r="U350" s="8">
        <v>20</v>
      </c>
      <c r="V350" s="5"/>
      <c r="W350" s="5">
        <f t="shared" si="46"/>
        <v>24.546666666666667</v>
      </c>
      <c r="X350" s="5"/>
      <c r="Y350" s="5" t="b">
        <v>1</v>
      </c>
      <c r="Z350" s="5"/>
      <c r="AA350" t="b">
        <f t="shared" si="40"/>
        <v>1</v>
      </c>
      <c r="AB350" s="5"/>
      <c r="AC350" s="5"/>
      <c r="AE350" s="5"/>
      <c r="AF350" s="5"/>
      <c r="AG350" s="20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>
        <v>9</v>
      </c>
      <c r="B351" s="5">
        <v>347</v>
      </c>
      <c r="C351" t="str">
        <f t="shared" si="39"/>
        <v>ChalkiasNatMed2022</v>
      </c>
      <c r="D351" s="5" t="s">
        <v>183</v>
      </c>
      <c r="E351" s="8">
        <v>1</v>
      </c>
      <c r="F351" s="8">
        <v>2</v>
      </c>
      <c r="G351" s="8">
        <v>2</v>
      </c>
      <c r="H351" s="10" t="s">
        <v>44</v>
      </c>
      <c r="I351" s="10">
        <v>0.01</v>
      </c>
      <c r="J351" s="5" t="s">
        <v>168</v>
      </c>
      <c r="K351" s="8" t="s">
        <v>128</v>
      </c>
      <c r="L351" s="5" t="s">
        <v>82</v>
      </c>
      <c r="M351" s="5" t="s">
        <v>27</v>
      </c>
      <c r="N351" s="8" t="s">
        <v>135</v>
      </c>
      <c r="O351" s="10" t="s">
        <v>55</v>
      </c>
      <c r="P351" t="s">
        <v>55</v>
      </c>
      <c r="Q351" s="8">
        <v>298</v>
      </c>
      <c r="R351" s="8">
        <v>29</v>
      </c>
      <c r="S351" s="8">
        <v>21.1</v>
      </c>
      <c r="T351" s="10">
        <v>1393.1</v>
      </c>
      <c r="U351" s="8">
        <v>20</v>
      </c>
      <c r="V351" s="5"/>
      <c r="W351" s="5">
        <f t="shared" si="46"/>
        <v>66.023696682464447</v>
      </c>
      <c r="X351" s="5"/>
      <c r="Y351" s="5" t="b">
        <v>1</v>
      </c>
      <c r="Z351" s="5"/>
      <c r="AA351" t="b">
        <f t="shared" si="40"/>
        <v>1</v>
      </c>
      <c r="AB351" s="5"/>
      <c r="AC351" s="5"/>
      <c r="AE351" s="5"/>
      <c r="AF351" s="5"/>
      <c r="AG351" s="20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>
        <v>9</v>
      </c>
      <c r="B352" s="5">
        <v>348</v>
      </c>
      <c r="C352" t="str">
        <f t="shared" si="39"/>
        <v>ChalkiasNatMed2022</v>
      </c>
      <c r="D352" s="5" t="s">
        <v>183</v>
      </c>
      <c r="E352" s="8">
        <v>1</v>
      </c>
      <c r="F352" s="8">
        <v>2</v>
      </c>
      <c r="G352" s="8">
        <v>2</v>
      </c>
      <c r="H352" s="10" t="s">
        <v>44</v>
      </c>
      <c r="I352" s="10">
        <v>0.04</v>
      </c>
      <c r="J352" s="5" t="s">
        <v>169</v>
      </c>
      <c r="K352" s="8" t="s">
        <v>14</v>
      </c>
      <c r="L352" s="5" t="s">
        <v>14</v>
      </c>
      <c r="M352" s="5" t="s">
        <v>28</v>
      </c>
      <c r="N352" s="8" t="s">
        <v>135</v>
      </c>
      <c r="O352" s="10" t="s">
        <v>55</v>
      </c>
      <c r="P352" t="s">
        <v>55</v>
      </c>
      <c r="Q352" s="8">
        <v>147</v>
      </c>
      <c r="R352" s="8">
        <v>29</v>
      </c>
      <c r="S352" s="10">
        <v>20.9</v>
      </c>
      <c r="T352" s="10">
        <v>633.6</v>
      </c>
      <c r="U352" s="8">
        <v>20</v>
      </c>
      <c r="V352" s="5"/>
      <c r="W352" s="5">
        <f t="shared" si="46"/>
        <v>30.315789473684212</v>
      </c>
      <c r="X352" s="5"/>
      <c r="Y352" s="5" t="b">
        <v>1</v>
      </c>
      <c r="Z352" s="5"/>
      <c r="AA352" t="b">
        <f t="shared" si="40"/>
        <v>1</v>
      </c>
      <c r="AB352" s="5"/>
      <c r="AC352" s="5"/>
      <c r="AE352" s="5"/>
      <c r="AF352" s="5"/>
      <c r="AG352" s="20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>
        <v>9</v>
      </c>
      <c r="B353" s="5">
        <v>349</v>
      </c>
      <c r="C353" t="str">
        <f t="shared" si="39"/>
        <v>ChalkiasNatMed2022</v>
      </c>
      <c r="D353" s="5" t="s">
        <v>183</v>
      </c>
      <c r="E353" s="8">
        <v>1</v>
      </c>
      <c r="F353" s="8">
        <v>2</v>
      </c>
      <c r="G353" s="8">
        <v>2</v>
      </c>
      <c r="H353" s="10" t="s">
        <v>44</v>
      </c>
      <c r="I353" s="10">
        <v>0.01</v>
      </c>
      <c r="J353" s="5" t="s">
        <v>168</v>
      </c>
      <c r="K353" s="8" t="s">
        <v>128</v>
      </c>
      <c r="L353" s="5" t="s">
        <v>82</v>
      </c>
      <c r="M353" s="5" t="s">
        <v>27</v>
      </c>
      <c r="N353" s="8" t="s">
        <v>84</v>
      </c>
      <c r="O353" s="8" t="s">
        <v>84</v>
      </c>
      <c r="P353" s="5" t="s">
        <v>82</v>
      </c>
      <c r="Q353" s="8">
        <v>298</v>
      </c>
      <c r="R353" s="8">
        <v>29</v>
      </c>
      <c r="S353" s="10">
        <v>54.2</v>
      </c>
      <c r="T353" s="10">
        <v>1504</v>
      </c>
      <c r="U353" s="8">
        <v>20</v>
      </c>
      <c r="V353" s="5"/>
      <c r="W353" s="5">
        <f t="shared" si="46"/>
        <v>27.749077490774905</v>
      </c>
      <c r="X353" s="5"/>
      <c r="Y353" s="5" t="b">
        <v>1</v>
      </c>
      <c r="Z353" s="5"/>
      <c r="AA353" t="b">
        <f t="shared" si="40"/>
        <v>1</v>
      </c>
      <c r="AB353" s="5"/>
      <c r="AC353" s="5"/>
      <c r="AE353" s="5"/>
      <c r="AF353" s="5"/>
      <c r="AG353" s="20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>
        <v>9</v>
      </c>
      <c r="B354" s="5">
        <v>350</v>
      </c>
      <c r="C354" t="str">
        <f t="shared" si="39"/>
        <v>ChalkiasNatMed2022</v>
      </c>
      <c r="D354" s="5" t="s">
        <v>183</v>
      </c>
      <c r="E354" s="8">
        <v>1</v>
      </c>
      <c r="F354" s="8">
        <v>2</v>
      </c>
      <c r="G354" s="8">
        <v>2</v>
      </c>
      <c r="H354" s="10" t="s">
        <v>44</v>
      </c>
      <c r="I354" s="10">
        <v>0.04</v>
      </c>
      <c r="J354" s="5" t="s">
        <v>169</v>
      </c>
      <c r="K354" s="8" t="s">
        <v>14</v>
      </c>
      <c r="L354" s="5" t="s">
        <v>14</v>
      </c>
      <c r="M354" s="5" t="s">
        <v>28</v>
      </c>
      <c r="N354" s="8" t="s">
        <v>84</v>
      </c>
      <c r="O354" s="8" t="s">
        <v>84</v>
      </c>
      <c r="P354" s="5" t="s">
        <v>82</v>
      </c>
      <c r="Q354" s="8">
        <v>149</v>
      </c>
      <c r="R354" s="8">
        <v>29</v>
      </c>
      <c r="S354" s="10">
        <v>50.7</v>
      </c>
      <c r="T354" s="8">
        <v>827.8</v>
      </c>
      <c r="U354" s="8">
        <v>20</v>
      </c>
      <c r="V354" s="5"/>
      <c r="W354" s="5">
        <f t="shared" si="46"/>
        <v>16.327416173570018</v>
      </c>
      <c r="X354" s="5"/>
      <c r="Y354" s="5" t="b">
        <v>1</v>
      </c>
      <c r="Z354" s="5"/>
      <c r="AA354" t="b">
        <f t="shared" si="40"/>
        <v>1</v>
      </c>
      <c r="AB354" s="5"/>
      <c r="AC354" s="5"/>
      <c r="AE354" s="5"/>
      <c r="AF354" s="5"/>
      <c r="AG354" s="20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>
        <v>9</v>
      </c>
      <c r="B355" s="5">
        <v>351</v>
      </c>
      <c r="C355" t="str">
        <f t="shared" si="39"/>
        <v>ChalkiasNatMed2022</v>
      </c>
      <c r="D355" s="5" t="s">
        <v>183</v>
      </c>
      <c r="E355" s="8">
        <v>2</v>
      </c>
      <c r="F355" s="8">
        <v>2</v>
      </c>
      <c r="G355" s="8">
        <v>2</v>
      </c>
      <c r="H355" s="10" t="s">
        <v>44</v>
      </c>
      <c r="I355" s="10">
        <v>0.02</v>
      </c>
      <c r="J355" s="5" t="s">
        <v>170</v>
      </c>
      <c r="K355" s="8" t="s">
        <v>128</v>
      </c>
      <c r="L355" s="5" t="s">
        <v>82</v>
      </c>
      <c r="M355" s="5" t="s">
        <v>27</v>
      </c>
      <c r="N355" s="8" t="s">
        <v>14</v>
      </c>
      <c r="O355" s="10" t="s">
        <v>14</v>
      </c>
      <c r="P355" s="5" t="s">
        <v>14</v>
      </c>
      <c r="Q355" s="8">
        <v>578</v>
      </c>
      <c r="R355" s="8">
        <v>29</v>
      </c>
      <c r="S355" s="8">
        <v>99.9</v>
      </c>
      <c r="T355" s="8">
        <v>4503</v>
      </c>
      <c r="U355" s="8">
        <v>20</v>
      </c>
      <c r="V355" s="5"/>
      <c r="W355" s="5">
        <f>T355/S355</f>
        <v>45.07507507507507</v>
      </c>
      <c r="X355" s="5"/>
      <c r="Y355" s="5" t="b">
        <v>1</v>
      </c>
      <c r="Z355" s="5"/>
      <c r="AA355" t="b">
        <f t="shared" si="40"/>
        <v>1</v>
      </c>
      <c r="AB355" s="5"/>
      <c r="AC355" s="5"/>
      <c r="AE355" s="5"/>
      <c r="AF355" s="5"/>
      <c r="AG355" s="20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>
        <v>9</v>
      </c>
      <c r="B356" s="5">
        <v>352</v>
      </c>
      <c r="C356" t="str">
        <f t="shared" si="39"/>
        <v>ChalkiasNatMed2022</v>
      </c>
      <c r="D356" s="5" t="s">
        <v>183</v>
      </c>
      <c r="E356" s="8">
        <v>2</v>
      </c>
      <c r="F356" s="8">
        <v>2</v>
      </c>
      <c r="G356" s="8">
        <v>2</v>
      </c>
      <c r="H356" s="10" t="s">
        <v>44</v>
      </c>
      <c r="I356" s="10">
        <v>0.02</v>
      </c>
      <c r="J356" s="5" t="s">
        <v>170</v>
      </c>
      <c r="K356" s="8" t="s">
        <v>128</v>
      </c>
      <c r="L356" s="5" t="s">
        <v>82</v>
      </c>
      <c r="M356" s="5" t="s">
        <v>27</v>
      </c>
      <c r="N356" s="8" t="s">
        <v>81</v>
      </c>
      <c r="O356" s="10" t="s">
        <v>81</v>
      </c>
      <c r="P356" s="5" t="s">
        <v>82</v>
      </c>
      <c r="Q356" s="8">
        <v>578</v>
      </c>
      <c r="R356" s="8">
        <v>29</v>
      </c>
      <c r="S356" s="8">
        <v>23.9</v>
      </c>
      <c r="T356" s="8">
        <v>1641.9</v>
      </c>
      <c r="U356" s="8">
        <v>20</v>
      </c>
      <c r="V356" s="5"/>
      <c r="W356" s="5">
        <f>T356/S356</f>
        <v>68.69874476987448</v>
      </c>
      <c r="X356" s="5"/>
      <c r="Y356" s="5" t="b">
        <v>1</v>
      </c>
      <c r="Z356" s="5"/>
      <c r="AA356" t="b">
        <f t="shared" si="40"/>
        <v>1</v>
      </c>
      <c r="AB356" s="5"/>
      <c r="AC356" s="5"/>
      <c r="AE356" s="5"/>
      <c r="AF356" s="5"/>
      <c r="AG356" s="20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>
        <v>9</v>
      </c>
      <c r="B357" s="5">
        <v>353</v>
      </c>
      <c r="C357" t="str">
        <f t="shared" si="39"/>
        <v>Chalkias MedRxiv REPLACED</v>
      </c>
      <c r="D357" s="5" t="s">
        <v>174</v>
      </c>
      <c r="E357" s="8">
        <v>1</v>
      </c>
      <c r="F357" s="10">
        <v>3</v>
      </c>
      <c r="G357" s="8">
        <v>3</v>
      </c>
      <c r="H357" s="10" t="s">
        <v>44</v>
      </c>
      <c r="I357" s="10">
        <v>0</v>
      </c>
      <c r="J357" s="5" t="s">
        <v>171</v>
      </c>
      <c r="K357" s="8" t="s">
        <v>77</v>
      </c>
      <c r="L357" s="5" t="s">
        <v>55</v>
      </c>
      <c r="M357" s="5" t="s">
        <v>27</v>
      </c>
      <c r="N357" s="8" t="s">
        <v>14</v>
      </c>
      <c r="O357" s="10" t="s">
        <v>14</v>
      </c>
      <c r="P357" s="5" t="s">
        <v>14</v>
      </c>
      <c r="Q357" s="8">
        <v>334</v>
      </c>
      <c r="R357" s="8">
        <v>29</v>
      </c>
      <c r="S357" s="8">
        <v>1266.7</v>
      </c>
      <c r="T357" s="8">
        <v>5977.3</v>
      </c>
      <c r="U357" s="8">
        <v>20</v>
      </c>
      <c r="V357" s="5"/>
      <c r="W357" s="5">
        <f t="shared" ref="W357:W372" si="47">T357/S357</f>
        <v>4.7187968737664798</v>
      </c>
      <c r="X357" s="5"/>
      <c r="Y357" s="5" t="b">
        <v>0</v>
      </c>
      <c r="Z357" s="5" t="s">
        <v>173</v>
      </c>
      <c r="AA357" t="b">
        <f t="shared" si="40"/>
        <v>1</v>
      </c>
      <c r="AB357" s="5"/>
      <c r="AC357" s="5"/>
      <c r="AE357" s="5"/>
      <c r="AF357" s="5"/>
      <c r="AG357" s="20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>
        <v>9</v>
      </c>
      <c r="B358" s="5">
        <v>354</v>
      </c>
      <c r="C358" t="str">
        <f t="shared" si="39"/>
        <v>Chalkias MedRxiv REPLACED</v>
      </c>
      <c r="D358" s="5" t="s">
        <v>174</v>
      </c>
      <c r="E358" s="8">
        <v>1</v>
      </c>
      <c r="F358" s="10">
        <v>3</v>
      </c>
      <c r="G358" s="8">
        <v>3</v>
      </c>
      <c r="H358" s="10" t="s">
        <v>44</v>
      </c>
      <c r="I358" s="10">
        <v>0</v>
      </c>
      <c r="J358" s="5" t="s">
        <v>169</v>
      </c>
      <c r="K358" s="8" t="s">
        <v>14</v>
      </c>
      <c r="L358" s="5" t="s">
        <v>14</v>
      </c>
      <c r="M358" s="5" t="s">
        <v>28</v>
      </c>
      <c r="N358" s="8" t="s">
        <v>14</v>
      </c>
      <c r="O358" s="10" t="s">
        <v>14</v>
      </c>
      <c r="P358" s="5" t="s">
        <v>14</v>
      </c>
      <c r="Q358" s="8">
        <v>260</v>
      </c>
      <c r="R358" s="8">
        <v>29</v>
      </c>
      <c r="S358" s="8">
        <v>1521</v>
      </c>
      <c r="T358" s="8">
        <v>5649.3</v>
      </c>
      <c r="U358" s="8">
        <v>21</v>
      </c>
      <c r="V358" s="5"/>
      <c r="W358" s="5">
        <f t="shared" si="47"/>
        <v>3.7142011834319528</v>
      </c>
      <c r="X358" s="5"/>
      <c r="Y358" s="5" t="b">
        <v>0</v>
      </c>
      <c r="Z358" s="5" t="s">
        <v>173</v>
      </c>
      <c r="AA358" t="b">
        <f t="shared" si="40"/>
        <v>1</v>
      </c>
      <c r="AB358" s="5"/>
      <c r="AC358" s="5"/>
      <c r="AE358" s="5"/>
      <c r="AF358" s="5"/>
      <c r="AG358" s="20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>
        <v>9</v>
      </c>
      <c r="B359" s="5">
        <v>355</v>
      </c>
      <c r="C359" t="str">
        <f t="shared" si="39"/>
        <v>Chalkias MedRxiv REPLACED</v>
      </c>
      <c r="D359" s="5" t="s">
        <v>174</v>
      </c>
      <c r="E359" s="8">
        <v>1</v>
      </c>
      <c r="F359" s="10">
        <v>3</v>
      </c>
      <c r="G359" s="8">
        <v>3</v>
      </c>
      <c r="H359" s="10" t="s">
        <v>44</v>
      </c>
      <c r="I359" s="10">
        <v>0</v>
      </c>
      <c r="J359" s="5" t="s">
        <v>171</v>
      </c>
      <c r="K359" s="8" t="s">
        <v>77</v>
      </c>
      <c r="L359" s="5" t="s">
        <v>55</v>
      </c>
      <c r="M359" s="5" t="s">
        <v>27</v>
      </c>
      <c r="N359" s="8" t="s">
        <v>135</v>
      </c>
      <c r="O359" s="10" t="s">
        <v>55</v>
      </c>
      <c r="P359" t="s">
        <v>55</v>
      </c>
      <c r="Q359" s="8">
        <v>334</v>
      </c>
      <c r="R359" s="8">
        <v>29</v>
      </c>
      <c r="S359" s="8">
        <v>298.10000000000002</v>
      </c>
      <c r="T359" s="8">
        <v>2372.4</v>
      </c>
      <c r="U359" s="8">
        <v>20</v>
      </c>
      <c r="V359" s="5"/>
      <c r="W359" s="5">
        <f t="shared" si="47"/>
        <v>7.9584032203958399</v>
      </c>
      <c r="X359" s="5"/>
      <c r="Y359" s="5" t="b">
        <v>0</v>
      </c>
      <c r="Z359" s="5" t="s">
        <v>173</v>
      </c>
      <c r="AA359" t="b">
        <f t="shared" si="40"/>
        <v>1</v>
      </c>
      <c r="AB359" s="5"/>
      <c r="AC359" s="5"/>
      <c r="AE359" s="5"/>
      <c r="AF359" s="5"/>
      <c r="AG359" s="20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>
        <v>9</v>
      </c>
      <c r="B360" s="5">
        <v>356</v>
      </c>
      <c r="C360" t="str">
        <f t="shared" si="39"/>
        <v>Chalkias MedRxiv REPLACED</v>
      </c>
      <c r="D360" s="5" t="s">
        <v>174</v>
      </c>
      <c r="E360" s="8">
        <v>1</v>
      </c>
      <c r="F360" s="10">
        <v>3</v>
      </c>
      <c r="G360" s="8">
        <v>3</v>
      </c>
      <c r="H360" s="10" t="s">
        <v>44</v>
      </c>
      <c r="I360" s="10">
        <v>0</v>
      </c>
      <c r="J360" s="5" t="s">
        <v>169</v>
      </c>
      <c r="K360" s="8" t="s">
        <v>14</v>
      </c>
      <c r="L360" s="5" t="s">
        <v>14</v>
      </c>
      <c r="M360" s="5" t="s">
        <v>28</v>
      </c>
      <c r="N360" s="8" t="s">
        <v>135</v>
      </c>
      <c r="O360" s="10" t="s">
        <v>55</v>
      </c>
      <c r="P360" t="s">
        <v>55</v>
      </c>
      <c r="Q360" s="8">
        <v>260</v>
      </c>
      <c r="R360" s="8">
        <v>29</v>
      </c>
      <c r="S360" s="8">
        <v>332</v>
      </c>
      <c r="T360" s="8">
        <v>1473.5</v>
      </c>
      <c r="U360" s="8">
        <v>21</v>
      </c>
      <c r="V360" s="5"/>
      <c r="W360" s="5">
        <f t="shared" si="47"/>
        <v>4.4382530120481931</v>
      </c>
      <c r="X360" s="5"/>
      <c r="Y360" s="5" t="b">
        <v>0</v>
      </c>
      <c r="Z360" s="5" t="s">
        <v>173</v>
      </c>
      <c r="AA360" t="b">
        <f t="shared" si="40"/>
        <v>1</v>
      </c>
      <c r="AB360" s="5"/>
      <c r="AC360" s="5"/>
      <c r="AE360" s="5"/>
      <c r="AF360" s="5"/>
      <c r="AG360" s="20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>
        <v>9</v>
      </c>
      <c r="B361" s="5">
        <v>357</v>
      </c>
      <c r="C361" t="str">
        <f t="shared" si="39"/>
        <v>Chalkias MedRxiv REPLACED</v>
      </c>
      <c r="D361" s="5" t="s">
        <v>174</v>
      </c>
      <c r="E361" s="8">
        <v>2</v>
      </c>
      <c r="F361" s="10">
        <v>3</v>
      </c>
      <c r="G361" s="8">
        <v>3</v>
      </c>
      <c r="H361" s="10" t="s">
        <v>45</v>
      </c>
      <c r="I361" s="10">
        <v>1</v>
      </c>
      <c r="J361" s="5" t="s">
        <v>171</v>
      </c>
      <c r="K361" s="8" t="s">
        <v>77</v>
      </c>
      <c r="L361" s="5" t="s">
        <v>55</v>
      </c>
      <c r="M361" s="5" t="s">
        <v>27</v>
      </c>
      <c r="N361" s="8" t="s">
        <v>14</v>
      </c>
      <c r="O361" s="10" t="s">
        <v>14</v>
      </c>
      <c r="P361" s="5" t="s">
        <v>14</v>
      </c>
      <c r="Q361" s="8">
        <v>94</v>
      </c>
      <c r="R361" s="8">
        <v>29</v>
      </c>
      <c r="S361" s="8">
        <v>3704</v>
      </c>
      <c r="T361" s="8">
        <v>9509.7000000000007</v>
      </c>
      <c r="U361" s="8">
        <v>20</v>
      </c>
      <c r="V361" s="5"/>
      <c r="W361" s="5">
        <f t="shared" si="47"/>
        <v>2.5674136069114475</v>
      </c>
      <c r="X361" s="5"/>
      <c r="Y361" s="5" t="b">
        <v>0</v>
      </c>
      <c r="Z361" s="5" t="s">
        <v>173</v>
      </c>
      <c r="AA361" t="b">
        <f t="shared" si="40"/>
        <v>1</v>
      </c>
      <c r="AB361" s="5"/>
      <c r="AC361" s="5"/>
      <c r="AE361" s="5"/>
      <c r="AF361" s="5"/>
      <c r="AG361" s="20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A362">
        <v>9</v>
      </c>
      <c r="B362" s="5">
        <v>358</v>
      </c>
      <c r="C362" t="str">
        <f t="shared" si="39"/>
        <v>Chalkias MedRxiv REPLACED</v>
      </c>
      <c r="D362" s="5" t="s">
        <v>174</v>
      </c>
      <c r="E362" s="8">
        <v>2</v>
      </c>
      <c r="F362" s="10">
        <v>3</v>
      </c>
      <c r="G362" s="8">
        <v>3</v>
      </c>
      <c r="H362" s="10" t="s">
        <v>45</v>
      </c>
      <c r="I362" s="10">
        <v>1</v>
      </c>
      <c r="J362" s="5" t="s">
        <v>169</v>
      </c>
      <c r="K362" s="8" t="s">
        <v>14</v>
      </c>
      <c r="L362" s="5" t="s">
        <v>14</v>
      </c>
      <c r="M362" s="5" t="s">
        <v>28</v>
      </c>
      <c r="N362" s="8" t="s">
        <v>14</v>
      </c>
      <c r="O362" s="10" t="s">
        <v>14</v>
      </c>
      <c r="P362" s="5" t="s">
        <v>14</v>
      </c>
      <c r="Q362" s="8">
        <v>98</v>
      </c>
      <c r="R362" s="8">
        <v>29</v>
      </c>
      <c r="S362" s="8">
        <v>3638</v>
      </c>
      <c r="T362" s="8">
        <v>7003.5</v>
      </c>
      <c r="U362" s="8">
        <v>21</v>
      </c>
      <c r="V362" s="5"/>
      <c r="W362" s="5">
        <f t="shared" si="47"/>
        <v>1.9250962067069819</v>
      </c>
      <c r="X362" s="5"/>
      <c r="Y362" s="5" t="b">
        <v>0</v>
      </c>
      <c r="Z362" s="5" t="s">
        <v>173</v>
      </c>
      <c r="AA362" t="b">
        <f t="shared" si="40"/>
        <v>1</v>
      </c>
      <c r="AB362" s="5"/>
      <c r="AC362" s="5"/>
      <c r="AE362" s="5"/>
      <c r="AF362" s="5"/>
      <c r="AG362" s="20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A363">
        <v>9</v>
      </c>
      <c r="B363" s="5">
        <v>359</v>
      </c>
      <c r="C363" t="str">
        <f t="shared" si="39"/>
        <v>Chalkias MedRxiv REPLACED</v>
      </c>
      <c r="D363" s="5" t="s">
        <v>174</v>
      </c>
      <c r="E363" s="8">
        <v>2</v>
      </c>
      <c r="F363" s="10">
        <v>3</v>
      </c>
      <c r="G363" s="8">
        <v>3</v>
      </c>
      <c r="H363" s="10" t="s">
        <v>45</v>
      </c>
      <c r="I363" s="10">
        <v>1</v>
      </c>
      <c r="J363" s="5" t="s">
        <v>171</v>
      </c>
      <c r="K363" s="8" t="s">
        <v>77</v>
      </c>
      <c r="L363" s="5" t="s">
        <v>55</v>
      </c>
      <c r="M363" s="5" t="s">
        <v>27</v>
      </c>
      <c r="N363" s="8" t="s">
        <v>135</v>
      </c>
      <c r="O363" s="10" t="s">
        <v>55</v>
      </c>
      <c r="P363" t="s">
        <v>55</v>
      </c>
      <c r="Q363" s="8">
        <v>94</v>
      </c>
      <c r="R363" s="8">
        <v>28</v>
      </c>
      <c r="S363" s="8">
        <v>1614.6</v>
      </c>
      <c r="T363" s="8">
        <v>7676.2</v>
      </c>
      <c r="U363" s="8">
        <v>20</v>
      </c>
      <c r="V363" s="5"/>
      <c r="W363" s="5">
        <f t="shared" si="47"/>
        <v>4.7542425368512324</v>
      </c>
      <c r="X363" s="5"/>
      <c r="Y363" s="5" t="b">
        <v>0</v>
      </c>
      <c r="Z363" s="5" t="s">
        <v>173</v>
      </c>
      <c r="AA363" t="b">
        <f t="shared" si="40"/>
        <v>1</v>
      </c>
      <c r="AB363" s="5"/>
      <c r="AC363" s="5"/>
      <c r="AE363" s="5"/>
      <c r="AF363" s="5"/>
      <c r="AG363" s="20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A364">
        <v>9</v>
      </c>
      <c r="B364" s="5">
        <v>360</v>
      </c>
      <c r="C364" t="str">
        <f t="shared" si="39"/>
        <v>Chalkias MedRxiv REPLACED</v>
      </c>
      <c r="D364" s="5" t="s">
        <v>174</v>
      </c>
      <c r="E364" s="8">
        <v>2</v>
      </c>
      <c r="F364" s="10">
        <v>3</v>
      </c>
      <c r="G364" s="8">
        <v>3</v>
      </c>
      <c r="H364" s="10" t="s">
        <v>45</v>
      </c>
      <c r="I364" s="10">
        <v>1</v>
      </c>
      <c r="J364" s="5" t="s">
        <v>169</v>
      </c>
      <c r="K364" s="8" t="s">
        <v>14</v>
      </c>
      <c r="L364" s="5" t="s">
        <v>14</v>
      </c>
      <c r="M364" s="5" t="s">
        <v>28</v>
      </c>
      <c r="N364" s="8" t="s">
        <v>135</v>
      </c>
      <c r="O364" s="10" t="s">
        <v>55</v>
      </c>
      <c r="P364" t="s">
        <v>55</v>
      </c>
      <c r="Q364" s="8">
        <v>98</v>
      </c>
      <c r="R364" s="8">
        <v>28</v>
      </c>
      <c r="S364" s="8">
        <v>1558.4</v>
      </c>
      <c r="T364" s="8">
        <v>3885.6</v>
      </c>
      <c r="U364" s="8">
        <v>21</v>
      </c>
      <c r="V364" s="5"/>
      <c r="W364" s="5">
        <f t="shared" si="47"/>
        <v>2.4933264887063653</v>
      </c>
      <c r="X364" s="5"/>
      <c r="Y364" s="5" t="b">
        <v>0</v>
      </c>
      <c r="Z364" s="5" t="s">
        <v>173</v>
      </c>
      <c r="AA364" t="b">
        <f t="shared" si="40"/>
        <v>1</v>
      </c>
      <c r="AB364" s="5"/>
      <c r="AC364" s="5"/>
      <c r="AE364" s="5"/>
      <c r="AF364" s="5"/>
      <c r="AG364" s="20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A365">
        <v>9</v>
      </c>
      <c r="B365" s="5">
        <v>361</v>
      </c>
      <c r="C365" t="str">
        <f t="shared" si="39"/>
        <v>Chalkias MedRxiv REPLACED</v>
      </c>
      <c r="D365" s="5" t="s">
        <v>174</v>
      </c>
      <c r="E365" s="8">
        <v>1</v>
      </c>
      <c r="F365" s="10">
        <v>3</v>
      </c>
      <c r="G365" s="8">
        <v>3</v>
      </c>
      <c r="H365" s="10" t="s">
        <v>44</v>
      </c>
      <c r="I365" s="10">
        <v>0</v>
      </c>
      <c r="J365" s="5" t="s">
        <v>171</v>
      </c>
      <c r="K365" s="8" t="s">
        <v>77</v>
      </c>
      <c r="L365" s="5" t="s">
        <v>55</v>
      </c>
      <c r="M365" s="5" t="s">
        <v>27</v>
      </c>
      <c r="N365" s="8" t="s">
        <v>138</v>
      </c>
      <c r="O365" s="10" t="s">
        <v>10</v>
      </c>
      <c r="P365" s="5" t="s">
        <v>10</v>
      </c>
      <c r="Q365" s="8">
        <v>334</v>
      </c>
      <c r="R365" s="8">
        <v>28</v>
      </c>
      <c r="S365" s="8">
        <v>115.6</v>
      </c>
      <c r="T365" s="8">
        <v>727.4</v>
      </c>
      <c r="U365" s="8">
        <v>10</v>
      </c>
      <c r="V365" s="5"/>
      <c r="W365" s="5">
        <f t="shared" si="47"/>
        <v>6.2923875432525955</v>
      </c>
      <c r="X365" s="5"/>
      <c r="Y365" s="5" t="b">
        <v>0</v>
      </c>
      <c r="Z365" s="5" t="s">
        <v>173</v>
      </c>
      <c r="AA365" t="b">
        <f t="shared" si="40"/>
        <v>1</v>
      </c>
      <c r="AB365" s="5"/>
      <c r="AC365" s="5"/>
      <c r="AE365" s="5"/>
      <c r="AF365" s="5"/>
      <c r="AG365" s="20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A366">
        <v>9</v>
      </c>
      <c r="B366" s="5">
        <v>362</v>
      </c>
      <c r="C366" t="str">
        <f t="shared" si="39"/>
        <v>Chalkias MedRxiv REPLACED</v>
      </c>
      <c r="D366" s="5" t="s">
        <v>174</v>
      </c>
      <c r="E366" s="8">
        <v>2</v>
      </c>
      <c r="F366" s="10">
        <v>3</v>
      </c>
      <c r="G366" s="8">
        <v>3</v>
      </c>
      <c r="H366" s="10" t="s">
        <v>45</v>
      </c>
      <c r="I366" s="10">
        <v>1</v>
      </c>
      <c r="J366" s="5" t="s">
        <v>171</v>
      </c>
      <c r="K366" s="8" t="s">
        <v>77</v>
      </c>
      <c r="L366" s="5" t="s">
        <v>55</v>
      </c>
      <c r="M366" s="5" t="s">
        <v>27</v>
      </c>
      <c r="N366" s="8" t="s">
        <v>138</v>
      </c>
      <c r="O366" s="10" t="s">
        <v>10</v>
      </c>
      <c r="P366" s="5" t="s">
        <v>10</v>
      </c>
      <c r="Q366" s="8">
        <v>94</v>
      </c>
      <c r="R366" s="8">
        <v>28</v>
      </c>
      <c r="S366" s="8">
        <v>719.5</v>
      </c>
      <c r="T366" s="8">
        <v>2337.4</v>
      </c>
      <c r="U366" s="8">
        <v>10</v>
      </c>
      <c r="V366" s="5"/>
      <c r="W366" s="5">
        <f t="shared" si="47"/>
        <v>3.2486448922863103</v>
      </c>
      <c r="X366" s="5"/>
      <c r="Y366" s="5" t="b">
        <v>0</v>
      </c>
      <c r="Z366" s="5" t="s">
        <v>173</v>
      </c>
      <c r="AA366" t="b">
        <f t="shared" si="40"/>
        <v>1</v>
      </c>
      <c r="AB366" s="5"/>
      <c r="AC366" s="5"/>
      <c r="AE366" s="5"/>
      <c r="AF366" s="5"/>
      <c r="AG366" s="20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A367">
        <v>9</v>
      </c>
      <c r="B367" s="5">
        <v>363</v>
      </c>
      <c r="C367" t="str">
        <f t="shared" si="39"/>
        <v>ModernaPressRelease</v>
      </c>
      <c r="D367" s="5" t="s">
        <v>160</v>
      </c>
      <c r="E367" s="8">
        <v>1</v>
      </c>
      <c r="F367" s="10">
        <v>3</v>
      </c>
      <c r="G367" s="8">
        <v>3</v>
      </c>
      <c r="H367" s="10" t="s">
        <v>44</v>
      </c>
      <c r="I367" s="10">
        <v>0</v>
      </c>
      <c r="J367" s="5" t="s">
        <v>171</v>
      </c>
      <c r="K367" s="8" t="s">
        <v>77</v>
      </c>
      <c r="L367" s="5" t="s">
        <v>55</v>
      </c>
      <c r="M367" s="5" t="s">
        <v>27</v>
      </c>
      <c r="N367" s="8" t="s">
        <v>138</v>
      </c>
      <c r="O367" s="10" t="s">
        <v>10</v>
      </c>
      <c r="P367" s="5" t="s">
        <v>10</v>
      </c>
      <c r="Q367" s="21"/>
      <c r="R367" s="8">
        <v>30</v>
      </c>
      <c r="S367" s="21"/>
      <c r="T367" s="8">
        <v>776</v>
      </c>
      <c r="U367" s="21"/>
      <c r="V367" s="5"/>
      <c r="W367" s="5"/>
      <c r="X367" s="5"/>
      <c r="Y367" s="5" t="b">
        <v>0</v>
      </c>
      <c r="Z367" s="5" t="s">
        <v>176</v>
      </c>
      <c r="AA367" t="b">
        <f t="shared" si="40"/>
        <v>1</v>
      </c>
      <c r="AB367" s="5"/>
      <c r="AC367" s="20"/>
      <c r="AE367" s="5"/>
      <c r="AF367" s="20"/>
      <c r="AG367" s="20"/>
      <c r="AH367" s="5"/>
      <c r="AI367" s="5"/>
      <c r="AJ367" s="20"/>
      <c r="AK367" s="20"/>
      <c r="AL367" s="5"/>
      <c r="AM367" s="5"/>
      <c r="AN367" s="5"/>
      <c r="AO367" s="5"/>
      <c r="AP367" s="5"/>
      <c r="AQ367" s="5"/>
    </row>
    <row r="368" spans="1:43" x14ac:dyDescent="0.2">
      <c r="A368">
        <v>9</v>
      </c>
      <c r="B368" s="5">
        <v>364</v>
      </c>
      <c r="C368" t="str">
        <f t="shared" si="39"/>
        <v>ModernaPressRelease</v>
      </c>
      <c r="D368" s="5" t="s">
        <v>160</v>
      </c>
      <c r="E368" s="8">
        <v>1</v>
      </c>
      <c r="F368" s="10">
        <v>3</v>
      </c>
      <c r="G368" s="8">
        <v>3</v>
      </c>
      <c r="H368" s="10" t="s">
        <v>44</v>
      </c>
      <c r="I368" s="10">
        <v>0</v>
      </c>
      <c r="J368" s="5" t="s">
        <v>169</v>
      </c>
      <c r="K368" s="8" t="s">
        <v>14</v>
      </c>
      <c r="L368" s="5" t="s">
        <v>14</v>
      </c>
      <c r="M368" s="5" t="s">
        <v>28</v>
      </c>
      <c r="N368" s="8" t="s">
        <v>138</v>
      </c>
      <c r="O368" s="10" t="s">
        <v>10</v>
      </c>
      <c r="P368" s="5" t="s">
        <v>10</v>
      </c>
      <c r="Q368" s="21"/>
      <c r="R368" s="8">
        <v>30</v>
      </c>
      <c r="S368" s="21"/>
      <c r="T368" s="8">
        <v>458</v>
      </c>
      <c r="U368" s="21"/>
      <c r="V368" s="5"/>
      <c r="W368" s="5"/>
      <c r="X368" s="5"/>
      <c r="Y368" s="5" t="b">
        <v>0</v>
      </c>
      <c r="Z368" s="5" t="s">
        <v>176</v>
      </c>
      <c r="AA368" t="b">
        <f t="shared" si="40"/>
        <v>1</v>
      </c>
      <c r="AB368" s="5"/>
      <c r="AC368" s="20"/>
      <c r="AE368" s="5"/>
      <c r="AF368" s="20"/>
      <c r="AG368" s="20"/>
      <c r="AH368" s="5"/>
      <c r="AI368" s="5"/>
      <c r="AJ368" s="20"/>
      <c r="AK368" s="20"/>
      <c r="AL368" s="5"/>
      <c r="AM368" s="5"/>
      <c r="AN368" s="5"/>
      <c r="AO368" s="5"/>
      <c r="AP368" s="5"/>
      <c r="AQ368" s="5"/>
    </row>
    <row r="369" spans="1:43" x14ac:dyDescent="0.2">
      <c r="A369">
        <v>9</v>
      </c>
      <c r="B369" s="5">
        <v>365</v>
      </c>
      <c r="C369" t="str">
        <f t="shared" si="39"/>
        <v>PfizerFDA2022</v>
      </c>
      <c r="D369" s="5" t="s">
        <v>184</v>
      </c>
      <c r="E369" s="8" t="s">
        <v>239</v>
      </c>
      <c r="F369" s="8">
        <v>3</v>
      </c>
      <c r="G369" s="8">
        <v>3</v>
      </c>
      <c r="H369" s="10" t="s">
        <v>44</v>
      </c>
      <c r="I369" s="10">
        <v>0</v>
      </c>
      <c r="J369" s="5" t="s">
        <v>139</v>
      </c>
      <c r="K369" s="8" t="s">
        <v>125</v>
      </c>
      <c r="L369" s="5" t="s">
        <v>55</v>
      </c>
      <c r="M369" s="5" t="s">
        <v>28</v>
      </c>
      <c r="N369" s="8" t="s">
        <v>135</v>
      </c>
      <c r="O369" s="10" t="s">
        <v>55</v>
      </c>
      <c r="P369" t="s">
        <v>55</v>
      </c>
      <c r="Q369" s="8">
        <v>169</v>
      </c>
      <c r="R369" s="8">
        <v>30</v>
      </c>
      <c r="S369" s="8">
        <v>73.900000000000006</v>
      </c>
      <c r="T369" s="8">
        <v>1014.5</v>
      </c>
      <c r="U369" s="21"/>
      <c r="V369" s="5"/>
      <c r="W369" s="5">
        <f t="shared" si="47"/>
        <v>13.728010825439782</v>
      </c>
      <c r="X369" s="5" t="s">
        <v>234</v>
      </c>
      <c r="Y369" s="5" t="b">
        <v>1</v>
      </c>
      <c r="Z369" s="5"/>
      <c r="AA369" t="b">
        <f t="shared" si="40"/>
        <v>1</v>
      </c>
      <c r="AB369" s="5"/>
      <c r="AC369" s="5"/>
      <c r="AE369" s="5"/>
      <c r="AF369" s="20"/>
      <c r="AG369" s="20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1:43" x14ac:dyDescent="0.2">
      <c r="A370">
        <v>9</v>
      </c>
      <c r="B370" s="5">
        <v>366</v>
      </c>
      <c r="C370" t="str">
        <f t="shared" si="39"/>
        <v>PfizerFDA2022</v>
      </c>
      <c r="D370" s="5" t="s">
        <v>184</v>
      </c>
      <c r="E370" s="8" t="s">
        <v>240</v>
      </c>
      <c r="F370" s="8">
        <v>3</v>
      </c>
      <c r="G370" s="8">
        <v>3</v>
      </c>
      <c r="H370" s="10" t="s">
        <v>44</v>
      </c>
      <c r="I370" s="10">
        <v>0</v>
      </c>
      <c r="J370" s="5" t="s">
        <v>140</v>
      </c>
      <c r="K370" s="8" t="s">
        <v>125</v>
      </c>
      <c r="L370" s="5" t="s">
        <v>55</v>
      </c>
      <c r="M370" s="5" t="s">
        <v>28</v>
      </c>
      <c r="N370" s="8" t="s">
        <v>135</v>
      </c>
      <c r="O370" s="10" t="s">
        <v>55</v>
      </c>
      <c r="P370" t="s">
        <v>55</v>
      </c>
      <c r="Q370" s="8">
        <v>174</v>
      </c>
      <c r="R370" s="8">
        <v>30</v>
      </c>
      <c r="S370" s="8">
        <v>70.5</v>
      </c>
      <c r="T370" s="8">
        <v>1435.2</v>
      </c>
      <c r="U370" s="21"/>
      <c r="V370" s="5"/>
      <c r="W370" s="5">
        <f t="shared" si="47"/>
        <v>20.357446808510637</v>
      </c>
      <c r="X370" s="5" t="s">
        <v>234</v>
      </c>
      <c r="Y370" s="5" t="b">
        <v>1</v>
      </c>
      <c r="Z370" s="5"/>
      <c r="AA370" t="b">
        <f t="shared" si="40"/>
        <v>1</v>
      </c>
      <c r="AB370" s="5"/>
      <c r="AC370" s="5"/>
      <c r="AE370" s="5"/>
      <c r="AF370" s="20"/>
      <c r="AG370" s="20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1:43" x14ac:dyDescent="0.2">
      <c r="A371">
        <v>9</v>
      </c>
      <c r="B371" s="5">
        <v>367</v>
      </c>
      <c r="C371" t="str">
        <f t="shared" si="39"/>
        <v>PfizerFDA2022</v>
      </c>
      <c r="D371" s="5" t="s">
        <v>184</v>
      </c>
      <c r="E371" s="8" t="s">
        <v>239</v>
      </c>
      <c r="F371" s="8">
        <v>3</v>
      </c>
      <c r="G371" s="8">
        <v>3</v>
      </c>
      <c r="H371" s="10" t="s">
        <v>44</v>
      </c>
      <c r="I371" s="10">
        <v>0</v>
      </c>
      <c r="J371" s="5" t="s">
        <v>141</v>
      </c>
      <c r="K371" s="8" t="s">
        <v>77</v>
      </c>
      <c r="L371" s="5" t="s">
        <v>55</v>
      </c>
      <c r="M371" s="5" t="s">
        <v>27</v>
      </c>
      <c r="N371" s="8" t="s">
        <v>135</v>
      </c>
      <c r="O371" s="10" t="s">
        <v>55</v>
      </c>
      <c r="P371" t="s">
        <v>55</v>
      </c>
      <c r="Q371" s="8">
        <v>178</v>
      </c>
      <c r="R371" s="8">
        <v>30</v>
      </c>
      <c r="S371" s="8">
        <v>77.2</v>
      </c>
      <c r="T371" s="8">
        <v>711</v>
      </c>
      <c r="U371" s="21"/>
      <c r="V371" s="5"/>
      <c r="W371" s="5">
        <f t="shared" si="47"/>
        <v>9.2098445595854912</v>
      </c>
      <c r="X371" s="5" t="s">
        <v>234</v>
      </c>
      <c r="Y371" s="5" t="b">
        <v>1</v>
      </c>
      <c r="Z371" s="5"/>
      <c r="AA371" t="b">
        <f t="shared" si="40"/>
        <v>1</v>
      </c>
      <c r="AB371" s="5"/>
      <c r="AC371" s="5"/>
      <c r="AE371" s="5"/>
      <c r="AF371" s="20"/>
      <c r="AG371" s="20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1:43" x14ac:dyDescent="0.2">
      <c r="A372">
        <v>9</v>
      </c>
      <c r="B372" s="5">
        <v>368</v>
      </c>
      <c r="C372" t="str">
        <f t="shared" si="39"/>
        <v>PfizerFDA2022</v>
      </c>
      <c r="D372" s="5" t="s">
        <v>184</v>
      </c>
      <c r="E372" s="8" t="s">
        <v>240</v>
      </c>
      <c r="F372" s="8">
        <v>3</v>
      </c>
      <c r="G372" s="8">
        <v>3</v>
      </c>
      <c r="H372" s="10" t="s">
        <v>44</v>
      </c>
      <c r="I372" s="10">
        <v>0</v>
      </c>
      <c r="J372" s="5" t="s">
        <v>142</v>
      </c>
      <c r="K372" s="8" t="s">
        <v>77</v>
      </c>
      <c r="L372" s="5" t="s">
        <v>55</v>
      </c>
      <c r="M372" s="5" t="s">
        <v>27</v>
      </c>
      <c r="N372" s="8" t="s">
        <v>135</v>
      </c>
      <c r="O372" s="10" t="s">
        <v>55</v>
      </c>
      <c r="P372" t="s">
        <v>55</v>
      </c>
      <c r="Q372" s="8">
        <v>175</v>
      </c>
      <c r="R372" s="8">
        <v>30</v>
      </c>
      <c r="S372" s="8">
        <v>81.599999999999994</v>
      </c>
      <c r="T372" s="8">
        <v>900.1</v>
      </c>
      <c r="U372" s="21"/>
      <c r="V372" s="5"/>
      <c r="W372" s="5">
        <f t="shared" si="47"/>
        <v>11.030637254901961</v>
      </c>
      <c r="X372" s="5" t="s">
        <v>234</v>
      </c>
      <c r="Y372" s="5" t="b">
        <v>1</v>
      </c>
      <c r="Z372" s="5"/>
      <c r="AA372" t="b">
        <f t="shared" si="40"/>
        <v>1</v>
      </c>
      <c r="AB372" s="5"/>
      <c r="AC372" s="5"/>
      <c r="AE372" s="5"/>
      <c r="AF372" s="20"/>
      <c r="AG372" s="20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1:43" x14ac:dyDescent="0.2">
      <c r="A373">
        <v>9</v>
      </c>
      <c r="B373" s="5">
        <v>369</v>
      </c>
      <c r="C373" t="str">
        <f t="shared" si="39"/>
        <v>PfizerFDA2022</v>
      </c>
      <c r="D373" s="5" t="s">
        <v>184</v>
      </c>
      <c r="E373" s="8" t="s">
        <v>239</v>
      </c>
      <c r="F373" s="8">
        <v>3</v>
      </c>
      <c r="G373" s="8">
        <v>3</v>
      </c>
      <c r="H373" s="10" t="s">
        <v>44</v>
      </c>
      <c r="I373" s="10">
        <v>0</v>
      </c>
      <c r="J373" s="5" t="s">
        <v>229</v>
      </c>
      <c r="K373" s="8" t="s">
        <v>14</v>
      </c>
      <c r="L373" s="5" t="s">
        <v>14</v>
      </c>
      <c r="M373" s="5" t="s">
        <v>28</v>
      </c>
      <c r="N373" s="8" t="s">
        <v>135</v>
      </c>
      <c r="O373" s="10" t="s">
        <v>55</v>
      </c>
      <c r="P373" t="s">
        <v>55</v>
      </c>
      <c r="Q373" s="8">
        <v>163</v>
      </c>
      <c r="R373" s="8">
        <v>30</v>
      </c>
      <c r="S373" s="21"/>
      <c r="T373" s="8">
        <v>455.8</v>
      </c>
      <c r="U373" s="21"/>
      <c r="V373" s="5"/>
      <c r="W373" s="5"/>
      <c r="X373" s="5" t="s">
        <v>233</v>
      </c>
      <c r="Y373" s="5" t="b">
        <v>1</v>
      </c>
      <c r="Z373" s="20"/>
      <c r="AA373" t="b">
        <f t="shared" si="40"/>
        <v>1</v>
      </c>
      <c r="AB373" s="5"/>
      <c r="AC373" s="5"/>
      <c r="AE373" s="5"/>
      <c r="AF373" s="20"/>
      <c r="AG373" s="20"/>
      <c r="AH373" s="5"/>
      <c r="AI373" s="5"/>
      <c r="AJ373" s="20"/>
      <c r="AK373" s="20"/>
      <c r="AL373" s="5"/>
      <c r="AM373" s="5"/>
      <c r="AN373" s="5"/>
      <c r="AO373" s="5"/>
      <c r="AP373" s="5"/>
      <c r="AQ373" s="5"/>
    </row>
    <row r="374" spans="1:43" x14ac:dyDescent="0.2">
      <c r="A374">
        <v>9</v>
      </c>
      <c r="B374" s="5">
        <v>370</v>
      </c>
      <c r="C374" t="str">
        <f t="shared" si="39"/>
        <v>PfizerFDA2022</v>
      </c>
      <c r="D374" s="5" t="s">
        <v>184</v>
      </c>
      <c r="E374" s="8" t="s">
        <v>238</v>
      </c>
      <c r="F374" s="8">
        <v>3</v>
      </c>
      <c r="G374" s="8">
        <v>3</v>
      </c>
      <c r="H374" s="10" t="s">
        <v>44</v>
      </c>
      <c r="I374" s="10">
        <v>0</v>
      </c>
      <c r="J374" s="5" t="s">
        <v>139</v>
      </c>
      <c r="K374" s="8" t="s">
        <v>125</v>
      </c>
      <c r="L374" s="5" t="s">
        <v>55</v>
      </c>
      <c r="M374" s="5" t="s">
        <v>28</v>
      </c>
      <c r="N374" s="8" t="s">
        <v>135</v>
      </c>
      <c r="O374" s="10" t="s">
        <v>55</v>
      </c>
      <c r="P374" t="s">
        <v>55</v>
      </c>
      <c r="Q374" s="8">
        <v>132</v>
      </c>
      <c r="R374" s="8">
        <v>30</v>
      </c>
      <c r="S374" s="21"/>
      <c r="T374" s="8">
        <v>175</v>
      </c>
      <c r="U374" s="21"/>
      <c r="V374" s="5"/>
      <c r="W374" s="5"/>
      <c r="X374" s="5" t="s">
        <v>231</v>
      </c>
      <c r="Y374" s="5" t="b">
        <v>0</v>
      </c>
      <c r="Z374" s="20" t="s">
        <v>232</v>
      </c>
      <c r="AA374" t="b">
        <f t="shared" si="40"/>
        <v>1</v>
      </c>
      <c r="AB374" s="5"/>
      <c r="AC374" s="5"/>
      <c r="AE374" s="5"/>
      <c r="AF374" s="20"/>
      <c r="AG374" s="20"/>
      <c r="AH374" s="5"/>
      <c r="AI374" s="5"/>
      <c r="AJ374" s="20"/>
      <c r="AK374" s="20"/>
      <c r="AL374" s="5"/>
      <c r="AM374" s="5"/>
      <c r="AN374" s="5"/>
      <c r="AO374" s="5"/>
      <c r="AP374" s="5"/>
      <c r="AQ374" s="5"/>
    </row>
    <row r="375" spans="1:43" x14ac:dyDescent="0.2">
      <c r="A375">
        <v>9</v>
      </c>
      <c r="B375" s="5">
        <v>371</v>
      </c>
      <c r="C375" t="str">
        <f t="shared" si="39"/>
        <v>PfizerFDA2022</v>
      </c>
      <c r="D375" s="5" t="s">
        <v>184</v>
      </c>
      <c r="E375" s="8" t="s">
        <v>238</v>
      </c>
      <c r="F375" s="8">
        <v>3</v>
      </c>
      <c r="G375" s="8">
        <v>3</v>
      </c>
      <c r="H375" s="10" t="s">
        <v>44</v>
      </c>
      <c r="I375" s="10">
        <v>0</v>
      </c>
      <c r="J375" s="5" t="s">
        <v>229</v>
      </c>
      <c r="K375" s="8" t="s">
        <v>14</v>
      </c>
      <c r="L375" s="5" t="s">
        <v>14</v>
      </c>
      <c r="M375" s="5" t="s">
        <v>28</v>
      </c>
      <c r="N375" s="8" t="s">
        <v>135</v>
      </c>
      <c r="O375" s="10" t="s">
        <v>55</v>
      </c>
      <c r="P375" t="s">
        <v>55</v>
      </c>
      <c r="Q375" s="8">
        <v>141</v>
      </c>
      <c r="R375" s="8">
        <v>30</v>
      </c>
      <c r="S375" s="21"/>
      <c r="T375" s="8">
        <v>100</v>
      </c>
      <c r="U375" s="21"/>
      <c r="V375" s="5"/>
      <c r="W375" s="5"/>
      <c r="X375" s="5" t="s">
        <v>231</v>
      </c>
      <c r="Y375" s="5" t="b">
        <v>0</v>
      </c>
      <c r="Z375" s="20" t="s">
        <v>232</v>
      </c>
      <c r="AA375" t="b">
        <f t="shared" si="40"/>
        <v>1</v>
      </c>
      <c r="AB375" s="5"/>
      <c r="AC375" s="5"/>
      <c r="AE375" s="5"/>
      <c r="AF375" s="20"/>
      <c r="AG375" s="20"/>
      <c r="AH375" s="5"/>
      <c r="AI375" s="5"/>
      <c r="AJ375" s="20"/>
      <c r="AK375" s="20"/>
      <c r="AL375" s="5"/>
      <c r="AM375" s="5"/>
      <c r="AN375" s="5"/>
      <c r="AO375" s="5"/>
      <c r="AP375" s="5"/>
      <c r="AQ375" s="5"/>
    </row>
    <row r="376" spans="1:43" x14ac:dyDescent="0.2">
      <c r="A376">
        <v>9</v>
      </c>
      <c r="B376" s="5">
        <v>372</v>
      </c>
      <c r="C376" t="str">
        <f t="shared" si="39"/>
        <v>PfizerFDA2022</v>
      </c>
      <c r="D376" s="5" t="s">
        <v>184</v>
      </c>
      <c r="E376" s="8" t="s">
        <v>238</v>
      </c>
      <c r="F376" s="8">
        <v>3</v>
      </c>
      <c r="G376" s="8">
        <v>3</v>
      </c>
      <c r="H376" s="10" t="s">
        <v>44</v>
      </c>
      <c r="I376" s="10">
        <v>0</v>
      </c>
      <c r="J376" s="5" t="s">
        <v>139</v>
      </c>
      <c r="K376" s="8" t="s">
        <v>125</v>
      </c>
      <c r="L376" s="5" t="s">
        <v>55</v>
      </c>
      <c r="M376" s="5" t="s">
        <v>28</v>
      </c>
      <c r="N376" s="8" t="s">
        <v>14</v>
      </c>
      <c r="O376" s="10" t="s">
        <v>14</v>
      </c>
      <c r="P376" s="5" t="s">
        <v>14</v>
      </c>
      <c r="Q376" s="8">
        <v>207</v>
      </c>
      <c r="R376" s="8">
        <v>30</v>
      </c>
      <c r="S376" s="21"/>
      <c r="T376" s="8">
        <v>11997.1</v>
      </c>
      <c r="U376" s="21"/>
      <c r="V376" s="5"/>
      <c r="W376" s="5"/>
      <c r="X376" s="5" t="s">
        <v>230</v>
      </c>
      <c r="Y376" s="5" t="b">
        <v>1</v>
      </c>
      <c r="Z376" s="20"/>
      <c r="AA376" t="b">
        <f t="shared" si="40"/>
        <v>1</v>
      </c>
      <c r="AB376" s="5"/>
      <c r="AC376" s="5"/>
      <c r="AE376" s="5"/>
      <c r="AF376" s="20"/>
      <c r="AG376" s="20"/>
      <c r="AH376" s="5"/>
      <c r="AI376" s="5"/>
      <c r="AJ376" s="20"/>
      <c r="AK376" s="20"/>
      <c r="AL376" s="5"/>
      <c r="AM376" s="5"/>
      <c r="AN376" s="5"/>
      <c r="AO376" s="5"/>
      <c r="AP376" s="5"/>
      <c r="AQ376" s="5"/>
    </row>
    <row r="377" spans="1:43" x14ac:dyDescent="0.2">
      <c r="A377">
        <v>9</v>
      </c>
      <c r="B377" s="5">
        <v>373</v>
      </c>
      <c r="C377" t="str">
        <f t="shared" si="39"/>
        <v>PfizerFDA2022</v>
      </c>
      <c r="D377" s="5" t="s">
        <v>184</v>
      </c>
      <c r="E377" s="8" t="s">
        <v>238</v>
      </c>
      <c r="F377" s="8">
        <v>3</v>
      </c>
      <c r="G377" s="8">
        <v>3</v>
      </c>
      <c r="H377" s="10" t="s">
        <v>44</v>
      </c>
      <c r="I377" s="10">
        <v>0</v>
      </c>
      <c r="J377" s="5" t="s">
        <v>229</v>
      </c>
      <c r="K377" s="8" t="s">
        <v>14</v>
      </c>
      <c r="L377" s="5" t="s">
        <v>14</v>
      </c>
      <c r="M377" s="5" t="s">
        <v>28</v>
      </c>
      <c r="N377" s="8" t="s">
        <v>14</v>
      </c>
      <c r="O377" s="10" t="s">
        <v>14</v>
      </c>
      <c r="P377" s="5" t="s">
        <v>14</v>
      </c>
      <c r="Q377" s="8">
        <v>227</v>
      </c>
      <c r="R377" s="8">
        <v>30</v>
      </c>
      <c r="S377" s="21"/>
      <c r="T377" s="8">
        <v>12009.9</v>
      </c>
      <c r="U377" s="21"/>
      <c r="V377" s="5"/>
      <c r="W377" s="5"/>
      <c r="X377" s="5" t="s">
        <v>230</v>
      </c>
      <c r="Y377" s="5" t="b">
        <v>1</v>
      </c>
      <c r="Z377" s="20"/>
      <c r="AA377" t="b">
        <f t="shared" si="40"/>
        <v>1</v>
      </c>
      <c r="AB377" s="5"/>
      <c r="AC377" s="5"/>
      <c r="AE377" s="5"/>
      <c r="AF377" s="20"/>
      <c r="AG377" s="20"/>
      <c r="AH377" s="5"/>
      <c r="AI377" s="5"/>
      <c r="AJ377" s="20"/>
      <c r="AK377" s="20"/>
      <c r="AL377" s="5"/>
      <c r="AM377" s="5"/>
      <c r="AN377" s="5"/>
      <c r="AO377" s="5"/>
      <c r="AP377" s="5"/>
      <c r="AQ377" s="5"/>
    </row>
    <row r="378" spans="1:43" x14ac:dyDescent="0.2">
      <c r="A378">
        <v>9</v>
      </c>
      <c r="B378" s="5">
        <v>374</v>
      </c>
      <c r="C378" t="str">
        <f t="shared" si="39"/>
        <v>PfizerFDA2022</v>
      </c>
      <c r="D378" s="5" t="s">
        <v>184</v>
      </c>
      <c r="E378" s="8" t="s">
        <v>242</v>
      </c>
      <c r="F378" s="8">
        <v>3</v>
      </c>
      <c r="G378" s="8">
        <v>3</v>
      </c>
      <c r="H378" s="10" t="s">
        <v>44</v>
      </c>
      <c r="I378" s="10">
        <v>0</v>
      </c>
      <c r="J378" s="5" t="s">
        <v>139</v>
      </c>
      <c r="K378" s="8" t="s">
        <v>125</v>
      </c>
      <c r="L378" s="5" t="s">
        <v>55</v>
      </c>
      <c r="M378" s="5" t="s">
        <v>28</v>
      </c>
      <c r="N378" s="8" t="s">
        <v>14</v>
      </c>
      <c r="O378" s="10" t="s">
        <v>14</v>
      </c>
      <c r="P378" s="5" t="s">
        <v>14</v>
      </c>
      <c r="Q378" s="8">
        <v>17</v>
      </c>
      <c r="R378" s="8">
        <v>30</v>
      </c>
      <c r="S378" s="8">
        <v>221.7</v>
      </c>
      <c r="T378" s="8">
        <v>962.2</v>
      </c>
      <c r="U378" s="21"/>
      <c r="V378" s="5"/>
      <c r="W378" s="5">
        <f t="shared" ref="W378:W383" si="48">T378/S378</f>
        <v>4.3400992331980159</v>
      </c>
      <c r="X378" s="5" t="s">
        <v>235</v>
      </c>
      <c r="Y378" s="5" t="b">
        <v>1</v>
      </c>
      <c r="Z378" s="5"/>
      <c r="AA378" t="b">
        <f t="shared" si="40"/>
        <v>1</v>
      </c>
      <c r="AB378" s="5"/>
      <c r="AC378" s="5"/>
      <c r="AE378" s="5"/>
      <c r="AF378" s="20"/>
      <c r="AG378" s="20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1:43" x14ac:dyDescent="0.2">
      <c r="A379">
        <v>9</v>
      </c>
      <c r="B379" s="5">
        <v>375</v>
      </c>
      <c r="C379" t="str">
        <f t="shared" si="39"/>
        <v>PfizerFDA2022</v>
      </c>
      <c r="D379" s="5" t="s">
        <v>184</v>
      </c>
      <c r="E379" s="8" t="s">
        <v>241</v>
      </c>
      <c r="F379" s="8">
        <v>3</v>
      </c>
      <c r="G379" s="8">
        <v>3</v>
      </c>
      <c r="H379" s="10" t="s">
        <v>44</v>
      </c>
      <c r="I379" s="10">
        <v>0</v>
      </c>
      <c r="J379" s="5" t="s">
        <v>140</v>
      </c>
      <c r="K379" s="8" t="s">
        <v>125</v>
      </c>
      <c r="L379" s="5" t="s">
        <v>55</v>
      </c>
      <c r="M379" s="5" t="s">
        <v>28</v>
      </c>
      <c r="N379" s="8" t="s">
        <v>14</v>
      </c>
      <c r="O379" s="10" t="s">
        <v>14</v>
      </c>
      <c r="P379" s="5" t="s">
        <v>14</v>
      </c>
      <c r="Q379" s="8">
        <v>18</v>
      </c>
      <c r="R379" s="8">
        <v>30</v>
      </c>
      <c r="S379" s="8">
        <v>226.3</v>
      </c>
      <c r="T379" s="8">
        <v>1522.2</v>
      </c>
      <c r="U379" s="21"/>
      <c r="V379" s="5"/>
      <c r="W379" s="5">
        <f t="shared" si="48"/>
        <v>6.7264692885550152</v>
      </c>
      <c r="X379" s="5" t="s">
        <v>235</v>
      </c>
      <c r="Y379" s="5" t="b">
        <v>1</v>
      </c>
      <c r="Z379" s="5"/>
      <c r="AA379" t="b">
        <f t="shared" si="40"/>
        <v>1</v>
      </c>
      <c r="AB379" s="5"/>
      <c r="AC379" s="5"/>
      <c r="AE379" s="5"/>
      <c r="AF379" s="20"/>
      <c r="AG379" s="20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1:43" x14ac:dyDescent="0.2">
      <c r="A380">
        <v>9</v>
      </c>
      <c r="B380" s="5">
        <v>376</v>
      </c>
      <c r="C380" t="str">
        <f t="shared" si="39"/>
        <v>PfizerFDA2022</v>
      </c>
      <c r="D380" s="5" t="s">
        <v>184</v>
      </c>
      <c r="E380" s="8" t="s">
        <v>242</v>
      </c>
      <c r="F380" s="8">
        <v>3</v>
      </c>
      <c r="G380" s="8">
        <v>3</v>
      </c>
      <c r="H380" s="10" t="s">
        <v>44</v>
      </c>
      <c r="I380" s="10">
        <v>0</v>
      </c>
      <c r="J380" s="5" t="s">
        <v>141</v>
      </c>
      <c r="K380" s="8" t="s">
        <v>77</v>
      </c>
      <c r="L380" s="5" t="s">
        <v>55</v>
      </c>
      <c r="M380" s="5" t="s">
        <v>27</v>
      </c>
      <c r="N380" s="8" t="s">
        <v>14</v>
      </c>
      <c r="O380" s="10" t="s">
        <v>14</v>
      </c>
      <c r="P380" s="5" t="s">
        <v>14</v>
      </c>
      <c r="Q380" s="8">
        <v>12</v>
      </c>
      <c r="R380" s="8">
        <v>30</v>
      </c>
      <c r="S380" s="8">
        <v>369.7</v>
      </c>
      <c r="T380" s="8">
        <v>2560</v>
      </c>
      <c r="U380" s="21"/>
      <c r="V380" s="5"/>
      <c r="W380" s="5">
        <f t="shared" si="48"/>
        <v>6.9245334054638903</v>
      </c>
      <c r="X380" s="5" t="s">
        <v>235</v>
      </c>
      <c r="Y380" s="5" t="b">
        <v>1</v>
      </c>
      <c r="Z380" s="5"/>
      <c r="AA380" t="b">
        <f t="shared" si="40"/>
        <v>1</v>
      </c>
      <c r="AB380" s="5"/>
      <c r="AC380" s="5"/>
      <c r="AE380" s="5"/>
      <c r="AF380" s="20"/>
      <c r="AG380" s="20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1:43" x14ac:dyDescent="0.2">
      <c r="A381">
        <v>9</v>
      </c>
      <c r="B381" s="5">
        <v>377</v>
      </c>
      <c r="C381" t="str">
        <f t="shared" si="39"/>
        <v>PfizerFDA2022</v>
      </c>
      <c r="D381" s="5" t="s">
        <v>184</v>
      </c>
      <c r="E381" s="8" t="s">
        <v>241</v>
      </c>
      <c r="F381" s="8">
        <v>3</v>
      </c>
      <c r="G381" s="8">
        <v>3</v>
      </c>
      <c r="H381" s="10" t="s">
        <v>44</v>
      </c>
      <c r="I381" s="10">
        <v>0</v>
      </c>
      <c r="J381" s="5" t="s">
        <v>142</v>
      </c>
      <c r="K381" s="8" t="s">
        <v>77</v>
      </c>
      <c r="L381" s="5" t="s">
        <v>55</v>
      </c>
      <c r="M381" s="5" t="s">
        <v>27</v>
      </c>
      <c r="N381" s="8" t="s">
        <v>14</v>
      </c>
      <c r="O381" s="10" t="s">
        <v>14</v>
      </c>
      <c r="P381" s="5" t="s">
        <v>14</v>
      </c>
      <c r="Q381" s="8">
        <v>18</v>
      </c>
      <c r="R381" s="8">
        <v>30</v>
      </c>
      <c r="S381" s="8">
        <v>172.8</v>
      </c>
      <c r="T381" s="8">
        <v>1522.2</v>
      </c>
      <c r="U381" s="21"/>
      <c r="V381" s="5"/>
      <c r="W381" s="5">
        <f t="shared" si="48"/>
        <v>8.8090277777777768</v>
      </c>
      <c r="X381" s="5" t="s">
        <v>235</v>
      </c>
      <c r="Y381" s="5" t="b">
        <v>1</v>
      </c>
      <c r="Z381" s="5"/>
      <c r="AA381" t="b">
        <f t="shared" si="40"/>
        <v>1</v>
      </c>
      <c r="AB381" s="5"/>
      <c r="AC381" s="5"/>
      <c r="AE381" s="5"/>
      <c r="AF381" s="20"/>
      <c r="AG381" s="20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1:43" x14ac:dyDescent="0.2">
      <c r="A382">
        <v>9</v>
      </c>
      <c r="B382" s="5">
        <v>378</v>
      </c>
      <c r="C382" t="str">
        <f t="shared" si="39"/>
        <v>PfizerFDA2022</v>
      </c>
      <c r="D382" s="5" t="s">
        <v>184</v>
      </c>
      <c r="E382" s="8" t="s">
        <v>242</v>
      </c>
      <c r="F382" s="8">
        <v>3</v>
      </c>
      <c r="G382" s="8">
        <v>3</v>
      </c>
      <c r="H382" s="10" t="s">
        <v>44</v>
      </c>
      <c r="I382" s="10">
        <v>0</v>
      </c>
      <c r="J382" s="5" t="s">
        <v>229</v>
      </c>
      <c r="K382" s="8" t="s">
        <v>14</v>
      </c>
      <c r="L382" s="5" t="s">
        <v>14</v>
      </c>
      <c r="M382" s="5" t="s">
        <v>28</v>
      </c>
      <c r="N382" s="8" t="s">
        <v>14</v>
      </c>
      <c r="O382" s="10" t="s">
        <v>14</v>
      </c>
      <c r="P382" s="5" t="s">
        <v>14</v>
      </c>
      <c r="Q382" s="8">
        <v>17</v>
      </c>
      <c r="R382" s="8">
        <v>30</v>
      </c>
      <c r="S382" s="8">
        <v>208.6</v>
      </c>
      <c r="T382" s="8">
        <v>1810.2</v>
      </c>
      <c r="U382" s="21"/>
      <c r="V382" s="5"/>
      <c r="W382" s="5">
        <f t="shared" si="48"/>
        <v>8.6778523489932891</v>
      </c>
      <c r="X382" s="5" t="s">
        <v>235</v>
      </c>
      <c r="Y382" s="5" t="b">
        <v>1</v>
      </c>
      <c r="Z382" s="5"/>
      <c r="AA382" t="b">
        <f t="shared" si="40"/>
        <v>1</v>
      </c>
      <c r="AB382" s="5"/>
      <c r="AC382" s="5"/>
      <c r="AE382" s="5"/>
      <c r="AF382" s="20"/>
      <c r="AG382" s="20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1:43" x14ac:dyDescent="0.2">
      <c r="A383">
        <v>9</v>
      </c>
      <c r="B383" s="5">
        <v>379</v>
      </c>
      <c r="C383" t="str">
        <f t="shared" si="39"/>
        <v>PfizerFDA2022</v>
      </c>
      <c r="D383" s="5" t="s">
        <v>184</v>
      </c>
      <c r="E383" s="8" t="s">
        <v>241</v>
      </c>
      <c r="F383" s="8">
        <v>3</v>
      </c>
      <c r="G383" s="8">
        <v>3</v>
      </c>
      <c r="H383" s="10" t="s">
        <v>44</v>
      </c>
      <c r="I383" s="10">
        <v>0</v>
      </c>
      <c r="J383" s="5" t="s">
        <v>236</v>
      </c>
      <c r="K383" s="8" t="s">
        <v>14</v>
      </c>
      <c r="L383" s="5" t="s">
        <v>14</v>
      </c>
      <c r="M383" s="5" t="s">
        <v>28</v>
      </c>
      <c r="N383" s="8" t="s">
        <v>14</v>
      </c>
      <c r="O383" s="10" t="s">
        <v>14</v>
      </c>
      <c r="P383" s="5" t="s">
        <v>14</v>
      </c>
      <c r="Q383" s="8">
        <v>20</v>
      </c>
      <c r="R383" s="8">
        <v>30</v>
      </c>
      <c r="S383" s="8">
        <v>255.5</v>
      </c>
      <c r="T383" s="8">
        <v>1718.5</v>
      </c>
      <c r="U383" s="21"/>
      <c r="V383" s="5"/>
      <c r="W383" s="5">
        <f t="shared" si="48"/>
        <v>6.7260273972602738</v>
      </c>
      <c r="X383" s="5" t="s">
        <v>235</v>
      </c>
      <c r="Y383" s="5" t="b">
        <v>1</v>
      </c>
      <c r="Z383" s="5"/>
      <c r="AA383" t="b">
        <f t="shared" si="40"/>
        <v>1</v>
      </c>
      <c r="AB383" s="5"/>
      <c r="AC383" s="5"/>
      <c r="AE383" s="5"/>
      <c r="AF383" s="20"/>
      <c r="AG383" s="20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1:43" x14ac:dyDescent="0.2">
      <c r="A384">
        <v>9</v>
      </c>
      <c r="B384" s="5">
        <v>380</v>
      </c>
      <c r="C384" t="str">
        <f t="shared" si="39"/>
        <v>PfizerFDA2022</v>
      </c>
      <c r="D384" s="5" t="s">
        <v>184</v>
      </c>
      <c r="E384" s="8" t="s">
        <v>242</v>
      </c>
      <c r="F384" s="8">
        <v>3</v>
      </c>
      <c r="G384" s="8">
        <v>3</v>
      </c>
      <c r="H384" s="10" t="s">
        <v>44</v>
      </c>
      <c r="I384" s="10">
        <v>0</v>
      </c>
      <c r="J384" s="5" t="s">
        <v>139</v>
      </c>
      <c r="K384" s="8" t="s">
        <v>125</v>
      </c>
      <c r="L384" s="5" t="s">
        <v>55</v>
      </c>
      <c r="M384" s="5" t="s">
        <v>28</v>
      </c>
      <c r="N384" s="8" t="s">
        <v>135</v>
      </c>
      <c r="O384" s="10" t="s">
        <v>55</v>
      </c>
      <c r="P384" t="s">
        <v>55</v>
      </c>
      <c r="Q384" s="8">
        <v>17</v>
      </c>
      <c r="R384" s="8">
        <v>30</v>
      </c>
      <c r="S384" s="21"/>
      <c r="T384" s="8">
        <v>501.1</v>
      </c>
      <c r="U384" s="8">
        <v>20</v>
      </c>
      <c r="V384" s="5"/>
      <c r="W384" s="5"/>
      <c r="X384" s="5" t="s">
        <v>237</v>
      </c>
      <c r="Y384" s="5" t="b">
        <v>1</v>
      </c>
      <c r="Z384" s="20"/>
      <c r="AA384" t="b">
        <f t="shared" si="40"/>
        <v>1</v>
      </c>
      <c r="AB384" s="5"/>
      <c r="AC384" s="5"/>
      <c r="AE384" s="5"/>
      <c r="AF384" s="5"/>
      <c r="AG384" s="20"/>
      <c r="AH384" s="5"/>
      <c r="AI384" s="5"/>
      <c r="AJ384" s="20"/>
      <c r="AK384" s="20"/>
      <c r="AL384" s="5"/>
      <c r="AM384" s="5"/>
      <c r="AN384" s="5"/>
      <c r="AO384" s="5"/>
      <c r="AP384" s="5"/>
      <c r="AQ384" s="5"/>
    </row>
    <row r="385" spans="1:43" x14ac:dyDescent="0.2">
      <c r="A385">
        <v>9</v>
      </c>
      <c r="B385" s="5">
        <v>381</v>
      </c>
      <c r="C385" t="str">
        <f t="shared" si="39"/>
        <v>PfizerFDA2022</v>
      </c>
      <c r="D385" s="5" t="s">
        <v>184</v>
      </c>
      <c r="E385" s="8" t="s">
        <v>241</v>
      </c>
      <c r="F385" s="8">
        <v>3</v>
      </c>
      <c r="G385" s="8">
        <v>3</v>
      </c>
      <c r="H385" s="10" t="s">
        <v>44</v>
      </c>
      <c r="I385" s="10">
        <v>0</v>
      </c>
      <c r="J385" s="5" t="s">
        <v>140</v>
      </c>
      <c r="K385" s="8" t="s">
        <v>125</v>
      </c>
      <c r="L385" s="5" t="s">
        <v>55</v>
      </c>
      <c r="M385" s="5" t="s">
        <v>28</v>
      </c>
      <c r="N385" s="8" t="s">
        <v>135</v>
      </c>
      <c r="O385" s="10" t="s">
        <v>55</v>
      </c>
      <c r="P385" t="s">
        <v>55</v>
      </c>
      <c r="Q385" s="8">
        <v>18</v>
      </c>
      <c r="R385" s="8">
        <v>30</v>
      </c>
      <c r="S385" s="21"/>
      <c r="T385" s="8">
        <v>822</v>
      </c>
      <c r="U385" s="8">
        <v>20</v>
      </c>
      <c r="V385" s="5"/>
      <c r="W385" s="5"/>
      <c r="X385" s="5" t="s">
        <v>237</v>
      </c>
      <c r="Y385" s="5" t="b">
        <v>1</v>
      </c>
      <c r="Z385" s="20"/>
      <c r="AA385" t="b">
        <f t="shared" si="40"/>
        <v>1</v>
      </c>
      <c r="AB385" s="5"/>
      <c r="AC385" s="5"/>
      <c r="AE385" s="5"/>
      <c r="AF385" s="5"/>
      <c r="AG385" s="20"/>
      <c r="AH385" s="5"/>
      <c r="AI385" s="5"/>
      <c r="AJ385" s="20"/>
      <c r="AK385" s="20"/>
      <c r="AL385" s="5"/>
      <c r="AM385" s="5"/>
      <c r="AN385" s="5"/>
      <c r="AO385" s="5"/>
      <c r="AP385" s="5"/>
      <c r="AQ385" s="5"/>
    </row>
    <row r="386" spans="1:43" x14ac:dyDescent="0.2">
      <c r="A386">
        <v>9</v>
      </c>
      <c r="B386" s="5">
        <v>382</v>
      </c>
      <c r="C386" t="str">
        <f t="shared" si="39"/>
        <v>PfizerFDA2022</v>
      </c>
      <c r="D386" s="5" t="s">
        <v>184</v>
      </c>
      <c r="E386" s="8" t="s">
        <v>242</v>
      </c>
      <c r="F386" s="8">
        <v>3</v>
      </c>
      <c r="G386" s="8">
        <v>3</v>
      </c>
      <c r="H386" s="10" t="s">
        <v>44</v>
      </c>
      <c r="I386" s="10">
        <v>0</v>
      </c>
      <c r="J386" s="5" t="s">
        <v>141</v>
      </c>
      <c r="K386" s="8" t="s">
        <v>77</v>
      </c>
      <c r="L386" s="5" t="s">
        <v>55</v>
      </c>
      <c r="M386" s="5" t="s">
        <v>27</v>
      </c>
      <c r="N386" s="8" t="s">
        <v>135</v>
      </c>
      <c r="O386" s="10" t="s">
        <v>55</v>
      </c>
      <c r="P386" t="s">
        <v>55</v>
      </c>
      <c r="Q386" s="8">
        <v>13</v>
      </c>
      <c r="R386" s="8">
        <v>30</v>
      </c>
      <c r="S386" s="21"/>
      <c r="T386" s="8">
        <v>771.3</v>
      </c>
      <c r="U386" s="8">
        <v>20</v>
      </c>
      <c r="V386" s="5"/>
      <c r="W386" s="5"/>
      <c r="X386" s="5" t="s">
        <v>237</v>
      </c>
      <c r="Y386" s="5" t="b">
        <v>1</v>
      </c>
      <c r="Z386" s="20"/>
      <c r="AA386" t="b">
        <f t="shared" si="40"/>
        <v>1</v>
      </c>
      <c r="AB386" s="5"/>
      <c r="AC386" s="5"/>
      <c r="AE386" s="5"/>
      <c r="AF386" s="5"/>
      <c r="AG386" s="20"/>
      <c r="AH386" s="5"/>
      <c r="AI386" s="5"/>
      <c r="AJ386" s="20"/>
      <c r="AK386" s="20"/>
      <c r="AL386" s="5"/>
      <c r="AM386" s="5"/>
      <c r="AN386" s="5"/>
      <c r="AO386" s="5"/>
      <c r="AP386" s="5"/>
      <c r="AQ386" s="5"/>
    </row>
    <row r="387" spans="1:43" x14ac:dyDescent="0.2">
      <c r="A387">
        <v>9</v>
      </c>
      <c r="B387" s="5">
        <v>383</v>
      </c>
      <c r="C387" t="str">
        <f t="shared" ref="C387:C422" si="49">D387</f>
        <v>PfizerFDA2022</v>
      </c>
      <c r="D387" s="5" t="s">
        <v>184</v>
      </c>
      <c r="E387" s="8" t="s">
        <v>241</v>
      </c>
      <c r="F387" s="8">
        <v>3</v>
      </c>
      <c r="G387" s="8">
        <v>3</v>
      </c>
      <c r="H387" s="10" t="s">
        <v>44</v>
      </c>
      <c r="I387" s="10">
        <v>0</v>
      </c>
      <c r="J387" s="5" t="s">
        <v>142</v>
      </c>
      <c r="K387" s="8" t="s">
        <v>77</v>
      </c>
      <c r="L387" s="5" t="s">
        <v>55</v>
      </c>
      <c r="M387" s="5" t="s">
        <v>27</v>
      </c>
      <c r="N387" s="8" t="s">
        <v>135</v>
      </c>
      <c r="O387" s="10" t="s">
        <v>55</v>
      </c>
      <c r="P387" t="s">
        <v>55</v>
      </c>
      <c r="Q387" s="8">
        <v>18</v>
      </c>
      <c r="R387" s="8">
        <v>30</v>
      </c>
      <c r="S387" s="21"/>
      <c r="T387" s="8">
        <v>678.1</v>
      </c>
      <c r="U387" s="8">
        <v>20</v>
      </c>
      <c r="V387" s="5"/>
      <c r="W387" s="5"/>
      <c r="X387" s="5" t="s">
        <v>237</v>
      </c>
      <c r="Y387" s="5" t="b">
        <v>1</v>
      </c>
      <c r="Z387" s="20"/>
      <c r="AA387" t="b">
        <f t="shared" ref="AA387:AA428" si="50">F387=G387</f>
        <v>1</v>
      </c>
      <c r="AB387" s="5"/>
      <c r="AC387" s="5"/>
      <c r="AE387" s="5"/>
      <c r="AF387" s="5"/>
      <c r="AG387" s="20"/>
      <c r="AH387" s="5"/>
      <c r="AI387" s="5"/>
      <c r="AJ387" s="20"/>
      <c r="AK387" s="20"/>
      <c r="AL387" s="5"/>
      <c r="AM387" s="5"/>
      <c r="AN387" s="5"/>
      <c r="AO387" s="5"/>
      <c r="AP387" s="5"/>
      <c r="AQ387" s="5"/>
    </row>
    <row r="388" spans="1:43" x14ac:dyDescent="0.2">
      <c r="A388">
        <v>9</v>
      </c>
      <c r="B388" s="5">
        <v>384</v>
      </c>
      <c r="C388" t="str">
        <f t="shared" si="49"/>
        <v>PfizerFDA2022</v>
      </c>
      <c r="D388" s="5" t="s">
        <v>184</v>
      </c>
      <c r="E388" s="8" t="s">
        <v>242</v>
      </c>
      <c r="F388" s="8">
        <v>3</v>
      </c>
      <c r="G388" s="8">
        <v>3</v>
      </c>
      <c r="H388" s="10" t="s">
        <v>44</v>
      </c>
      <c r="I388" s="10">
        <v>0</v>
      </c>
      <c r="J388" s="5" t="s">
        <v>139</v>
      </c>
      <c r="K388" s="8" t="s">
        <v>125</v>
      </c>
      <c r="L388" s="5" t="s">
        <v>55</v>
      </c>
      <c r="M388" s="5" t="s">
        <v>28</v>
      </c>
      <c r="N388" s="8" t="s">
        <v>138</v>
      </c>
      <c r="O388" s="10" t="s">
        <v>10</v>
      </c>
      <c r="P388" s="5" t="s">
        <v>10</v>
      </c>
      <c r="Q388" s="8">
        <v>17</v>
      </c>
      <c r="R388" s="8">
        <v>30</v>
      </c>
      <c r="S388" s="21"/>
      <c r="T388" s="8">
        <v>78.400000000000006</v>
      </c>
      <c r="U388" s="8">
        <v>20</v>
      </c>
      <c r="V388" s="5"/>
      <c r="W388" s="5"/>
      <c r="X388" s="5" t="s">
        <v>237</v>
      </c>
      <c r="Y388" s="5" t="b">
        <v>1</v>
      </c>
      <c r="Z388" s="20"/>
      <c r="AA388" t="b">
        <f t="shared" si="50"/>
        <v>1</v>
      </c>
      <c r="AB388" s="5"/>
      <c r="AC388" s="5"/>
      <c r="AE388" s="5"/>
      <c r="AF388" s="5"/>
      <c r="AG388" s="20"/>
      <c r="AH388" s="5"/>
      <c r="AI388" s="5"/>
      <c r="AJ388" s="20"/>
      <c r="AK388" s="20"/>
      <c r="AL388" s="5"/>
      <c r="AM388" s="5"/>
      <c r="AN388" s="5"/>
      <c r="AO388" s="5"/>
      <c r="AP388" s="5"/>
      <c r="AQ388" s="5"/>
    </row>
    <row r="389" spans="1:43" x14ac:dyDescent="0.2">
      <c r="A389">
        <v>9</v>
      </c>
      <c r="B389" s="5">
        <v>385</v>
      </c>
      <c r="C389" t="str">
        <f t="shared" si="49"/>
        <v>PfizerFDA2022</v>
      </c>
      <c r="D389" s="5" t="s">
        <v>184</v>
      </c>
      <c r="E389" s="8" t="s">
        <v>241</v>
      </c>
      <c r="F389" s="8">
        <v>3</v>
      </c>
      <c r="G389" s="8">
        <v>3</v>
      </c>
      <c r="H389" s="10" t="s">
        <v>44</v>
      </c>
      <c r="I389" s="10">
        <v>0</v>
      </c>
      <c r="J389" s="5" t="s">
        <v>140</v>
      </c>
      <c r="K389" s="8" t="s">
        <v>125</v>
      </c>
      <c r="L389" s="5" t="s">
        <v>55</v>
      </c>
      <c r="M389" s="5" t="s">
        <v>28</v>
      </c>
      <c r="N389" s="8" t="s">
        <v>138</v>
      </c>
      <c r="O389" s="10" t="s">
        <v>10</v>
      </c>
      <c r="P389" s="5" t="s">
        <v>10</v>
      </c>
      <c r="Q389" s="8">
        <v>18</v>
      </c>
      <c r="R389" s="8">
        <v>30</v>
      </c>
      <c r="S389" s="21"/>
      <c r="T389" s="8">
        <v>145.30000000000001</v>
      </c>
      <c r="U389" s="8">
        <v>20</v>
      </c>
      <c r="V389" s="5"/>
      <c r="W389" s="5"/>
      <c r="X389" s="5" t="s">
        <v>237</v>
      </c>
      <c r="Y389" s="5" t="b">
        <v>1</v>
      </c>
      <c r="Z389" s="20"/>
      <c r="AA389" t="b">
        <f t="shared" si="50"/>
        <v>1</v>
      </c>
      <c r="AB389" s="5"/>
      <c r="AC389" s="5"/>
      <c r="AE389" s="5"/>
      <c r="AF389" s="5"/>
      <c r="AG389" s="20"/>
      <c r="AH389" s="5"/>
      <c r="AI389" s="5"/>
      <c r="AJ389" s="20"/>
      <c r="AK389" s="20"/>
      <c r="AL389" s="5"/>
      <c r="AM389" s="5"/>
      <c r="AN389" s="5"/>
      <c r="AO389" s="5"/>
      <c r="AP389" s="5"/>
      <c r="AQ389" s="5"/>
    </row>
    <row r="390" spans="1:43" x14ac:dyDescent="0.2">
      <c r="A390">
        <v>9</v>
      </c>
      <c r="B390" s="5">
        <v>386</v>
      </c>
      <c r="C390" t="str">
        <f t="shared" si="49"/>
        <v>PfizerFDA2022</v>
      </c>
      <c r="D390" s="5" t="s">
        <v>184</v>
      </c>
      <c r="E390" s="8" t="s">
        <v>242</v>
      </c>
      <c r="F390" s="8">
        <v>3</v>
      </c>
      <c r="G390" s="8">
        <v>3</v>
      </c>
      <c r="H390" s="10" t="s">
        <v>44</v>
      </c>
      <c r="I390" s="10">
        <v>0</v>
      </c>
      <c r="J390" s="5" t="s">
        <v>141</v>
      </c>
      <c r="K390" s="8" t="s">
        <v>77</v>
      </c>
      <c r="L390" s="5" t="s">
        <v>55</v>
      </c>
      <c r="M390" s="5" t="s">
        <v>27</v>
      </c>
      <c r="N390" s="8" t="s">
        <v>138</v>
      </c>
      <c r="O390" s="10" t="s">
        <v>10</v>
      </c>
      <c r="P390" s="5" t="s">
        <v>10</v>
      </c>
      <c r="Q390" s="8">
        <v>13</v>
      </c>
      <c r="R390" s="8">
        <v>30</v>
      </c>
      <c r="S390" s="21"/>
      <c r="T390" s="8">
        <v>226.3</v>
      </c>
      <c r="U390" s="8">
        <v>20</v>
      </c>
      <c r="V390" s="5"/>
      <c r="W390" s="5"/>
      <c r="X390" s="5" t="s">
        <v>237</v>
      </c>
      <c r="Y390" s="5" t="b">
        <v>1</v>
      </c>
      <c r="Z390" s="20"/>
      <c r="AA390" t="b">
        <f t="shared" si="50"/>
        <v>1</v>
      </c>
      <c r="AB390" s="5"/>
      <c r="AC390" s="5"/>
      <c r="AE390" s="5"/>
      <c r="AF390" s="5"/>
      <c r="AG390" s="20"/>
      <c r="AH390" s="5"/>
      <c r="AI390" s="5"/>
      <c r="AJ390" s="20"/>
      <c r="AK390" s="20"/>
      <c r="AL390" s="5"/>
      <c r="AM390" s="5"/>
      <c r="AN390" s="5"/>
      <c r="AO390" s="5"/>
      <c r="AP390" s="5"/>
      <c r="AQ390" s="5"/>
    </row>
    <row r="391" spans="1:43" x14ac:dyDescent="0.2">
      <c r="A391">
        <v>9</v>
      </c>
      <c r="B391" s="5">
        <v>387</v>
      </c>
      <c r="C391" t="str">
        <f t="shared" si="49"/>
        <v>PfizerFDA2022</v>
      </c>
      <c r="D391" s="5" t="s">
        <v>184</v>
      </c>
      <c r="E391" s="8" t="s">
        <v>241</v>
      </c>
      <c r="F391" s="8">
        <v>3</v>
      </c>
      <c r="G391" s="8">
        <v>3</v>
      </c>
      <c r="H391" s="10" t="s">
        <v>44</v>
      </c>
      <c r="I391" s="10">
        <v>0</v>
      </c>
      <c r="J391" s="5" t="s">
        <v>142</v>
      </c>
      <c r="K391" s="8" t="s">
        <v>77</v>
      </c>
      <c r="L391" s="5" t="s">
        <v>55</v>
      </c>
      <c r="M391" s="5" t="s">
        <v>27</v>
      </c>
      <c r="N391" s="8" t="s">
        <v>138</v>
      </c>
      <c r="O391" s="10" t="s">
        <v>10</v>
      </c>
      <c r="P391" s="5" t="s">
        <v>10</v>
      </c>
      <c r="Q391" s="8">
        <v>18</v>
      </c>
      <c r="R391" s="8">
        <v>30</v>
      </c>
      <c r="S391" s="21"/>
      <c r="T391" s="8">
        <v>137.19999999999999</v>
      </c>
      <c r="U391" s="8">
        <v>20</v>
      </c>
      <c r="V391" s="5"/>
      <c r="W391" s="5"/>
      <c r="X391" s="5" t="s">
        <v>237</v>
      </c>
      <c r="Y391" s="5" t="b">
        <v>1</v>
      </c>
      <c r="Z391" s="20"/>
      <c r="AA391" t="b">
        <f t="shared" si="50"/>
        <v>1</v>
      </c>
      <c r="AB391" s="5"/>
      <c r="AC391" s="5"/>
      <c r="AE391" s="5"/>
      <c r="AF391" s="5"/>
      <c r="AG391" s="20"/>
      <c r="AH391" s="5"/>
      <c r="AI391" s="5"/>
      <c r="AJ391" s="20"/>
      <c r="AK391" s="20"/>
      <c r="AL391" s="5"/>
      <c r="AM391" s="5"/>
      <c r="AN391" s="5"/>
      <c r="AO391" s="5"/>
      <c r="AP391" s="5"/>
      <c r="AQ391" s="5"/>
    </row>
    <row r="392" spans="1:43" x14ac:dyDescent="0.2">
      <c r="A392">
        <v>9</v>
      </c>
      <c r="B392" s="5">
        <v>410</v>
      </c>
      <c r="C392" t="str">
        <f t="shared" si="49"/>
        <v>PajonNEJM</v>
      </c>
      <c r="D392" s="5" t="s">
        <v>161</v>
      </c>
      <c r="E392" s="8">
        <v>1</v>
      </c>
      <c r="F392" s="10">
        <v>2</v>
      </c>
      <c r="G392" s="8">
        <v>2</v>
      </c>
      <c r="H392" s="10" t="s">
        <v>44</v>
      </c>
      <c r="I392" s="10">
        <v>0</v>
      </c>
      <c r="J392" s="5" t="s">
        <v>143</v>
      </c>
      <c r="K392" s="8" t="s">
        <v>14</v>
      </c>
      <c r="L392" s="5" t="s">
        <v>14</v>
      </c>
      <c r="M392" s="5" t="s">
        <v>28</v>
      </c>
      <c r="N392" s="8" t="s">
        <v>14</v>
      </c>
      <c r="O392" s="10" t="s">
        <v>14</v>
      </c>
      <c r="P392" s="5" t="s">
        <v>14</v>
      </c>
      <c r="Q392" s="8">
        <v>20</v>
      </c>
      <c r="R392" s="8">
        <v>29</v>
      </c>
      <c r="S392" s="8">
        <v>91</v>
      </c>
      <c r="T392" s="8">
        <v>6990</v>
      </c>
      <c r="U392" s="8">
        <v>10</v>
      </c>
      <c r="V392" s="5"/>
      <c r="W392" s="5">
        <f>T392/S392</f>
        <v>76.813186813186817</v>
      </c>
      <c r="X392" s="5"/>
      <c r="Y392" s="5" t="b">
        <v>1</v>
      </c>
      <c r="Z392" s="5"/>
      <c r="AA392" t="b">
        <f t="shared" si="50"/>
        <v>1</v>
      </c>
      <c r="AB392" s="5"/>
      <c r="AC392" s="5"/>
      <c r="AE392" s="5"/>
      <c r="AF392" s="5"/>
      <c r="AG392" s="20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1:43" x14ac:dyDescent="0.2">
      <c r="A393">
        <v>9</v>
      </c>
      <c r="B393" s="5">
        <v>411</v>
      </c>
      <c r="C393" t="str">
        <f t="shared" si="49"/>
        <v>PajonNEJM</v>
      </c>
      <c r="D393" s="5" t="s">
        <v>161</v>
      </c>
      <c r="E393" s="8">
        <v>1</v>
      </c>
      <c r="F393" s="10">
        <v>2</v>
      </c>
      <c r="G393" s="8">
        <v>2</v>
      </c>
      <c r="H393" s="10" t="s">
        <v>44</v>
      </c>
      <c r="I393" s="10">
        <v>0</v>
      </c>
      <c r="J393" s="5" t="s">
        <v>143</v>
      </c>
      <c r="K393" s="8" t="s">
        <v>14</v>
      </c>
      <c r="L393" s="5" t="s">
        <v>14</v>
      </c>
      <c r="M393" s="5" t="s">
        <v>28</v>
      </c>
      <c r="N393" s="8" t="s">
        <v>84</v>
      </c>
      <c r="O393" s="8" t="s">
        <v>84</v>
      </c>
      <c r="P393" s="5" t="s">
        <v>82</v>
      </c>
      <c r="Q393" s="8">
        <v>20</v>
      </c>
      <c r="R393" s="8">
        <v>29</v>
      </c>
      <c r="S393" s="8">
        <v>48</v>
      </c>
      <c r="T393" s="8">
        <v>2994</v>
      </c>
      <c r="U393" s="8">
        <v>10</v>
      </c>
      <c r="V393" s="5"/>
      <c r="W393" s="5">
        <f t="shared" ref="W393:W394" si="51">T393/S393</f>
        <v>62.375</v>
      </c>
      <c r="X393" s="5"/>
      <c r="Y393" s="5" t="b">
        <v>1</v>
      </c>
      <c r="Z393" s="5"/>
      <c r="AA393" t="b">
        <f t="shared" si="50"/>
        <v>1</v>
      </c>
      <c r="AB393" s="5"/>
      <c r="AC393" s="5"/>
      <c r="AE393" s="5"/>
      <c r="AF393" s="5"/>
      <c r="AG393" s="20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1:43" x14ac:dyDescent="0.2">
      <c r="A394">
        <v>9</v>
      </c>
      <c r="B394" s="5">
        <v>412</v>
      </c>
      <c r="C394" t="str">
        <f t="shared" si="49"/>
        <v>PajonNEJM</v>
      </c>
      <c r="D394" s="5" t="s">
        <v>161</v>
      </c>
      <c r="E394" s="8">
        <v>1</v>
      </c>
      <c r="F394" s="10">
        <v>2</v>
      </c>
      <c r="G394" s="8">
        <v>2</v>
      </c>
      <c r="H394" s="10" t="s">
        <v>44</v>
      </c>
      <c r="I394" s="10">
        <v>0</v>
      </c>
      <c r="J394" s="5" t="s">
        <v>143</v>
      </c>
      <c r="K394" s="8" t="s">
        <v>14</v>
      </c>
      <c r="L394" s="5" t="s">
        <v>14</v>
      </c>
      <c r="M394" s="5" t="s">
        <v>28</v>
      </c>
      <c r="N394" s="8" t="s">
        <v>135</v>
      </c>
      <c r="O394" s="10" t="s">
        <v>55</v>
      </c>
      <c r="P394" s="5" t="s">
        <v>55</v>
      </c>
      <c r="Q394" s="8">
        <v>20</v>
      </c>
      <c r="R394" s="8">
        <v>29</v>
      </c>
      <c r="S394" s="8">
        <v>27</v>
      </c>
      <c r="T394" s="8">
        <v>2228</v>
      </c>
      <c r="U394" s="8">
        <v>10</v>
      </c>
      <c r="V394" s="5"/>
      <c r="W394" s="5">
        <f t="shared" si="51"/>
        <v>82.518518518518519</v>
      </c>
      <c r="X394" s="5"/>
      <c r="Y394" s="5" t="b">
        <v>1</v>
      </c>
      <c r="Z394" s="5"/>
      <c r="AA394" t="b">
        <f t="shared" si="50"/>
        <v>1</v>
      </c>
      <c r="AB394" s="5"/>
      <c r="AC394" s="5"/>
      <c r="AE394" s="5"/>
      <c r="AF394" s="5"/>
      <c r="AG394" s="20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1:43" x14ac:dyDescent="0.2">
      <c r="A395">
        <v>9</v>
      </c>
      <c r="B395" s="5">
        <v>413</v>
      </c>
      <c r="C395" t="str">
        <f t="shared" si="49"/>
        <v>PajonNEJM</v>
      </c>
      <c r="D395" s="5" t="s">
        <v>161</v>
      </c>
      <c r="E395" s="8">
        <v>2</v>
      </c>
      <c r="F395" s="10">
        <v>2</v>
      </c>
      <c r="G395" s="8">
        <v>2</v>
      </c>
      <c r="H395" s="10" t="s">
        <v>44</v>
      </c>
      <c r="I395" s="10">
        <v>0</v>
      </c>
      <c r="J395" s="5" t="s">
        <v>144</v>
      </c>
      <c r="K395" s="8" t="s">
        <v>128</v>
      </c>
      <c r="L395" s="5" t="s">
        <v>82</v>
      </c>
      <c r="M395" s="5" t="s">
        <v>27</v>
      </c>
      <c r="N395" s="8" t="s">
        <v>14</v>
      </c>
      <c r="O395" s="10" t="s">
        <v>14</v>
      </c>
      <c r="P395" s="5" t="s">
        <v>14</v>
      </c>
      <c r="Q395" s="8">
        <v>20</v>
      </c>
      <c r="R395" s="8">
        <v>29</v>
      </c>
      <c r="S395" s="8">
        <v>101</v>
      </c>
      <c r="T395" s="8">
        <v>1799</v>
      </c>
      <c r="U395" s="8">
        <v>10</v>
      </c>
      <c r="V395" s="5"/>
      <c r="W395" s="5">
        <f>T395/S395</f>
        <v>17.811881188118811</v>
      </c>
      <c r="X395" s="5"/>
      <c r="Y395" s="5" t="b">
        <v>1</v>
      </c>
      <c r="Z395" s="5"/>
      <c r="AA395" t="b">
        <f t="shared" si="50"/>
        <v>1</v>
      </c>
      <c r="AB395" s="5"/>
      <c r="AC395" s="5"/>
      <c r="AE395" s="5"/>
      <c r="AF395" s="5"/>
      <c r="AG395" s="20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1:43" x14ac:dyDescent="0.2">
      <c r="A396">
        <v>9</v>
      </c>
      <c r="B396" s="5">
        <v>414</v>
      </c>
      <c r="C396" t="str">
        <f t="shared" si="49"/>
        <v>PajonNEJM</v>
      </c>
      <c r="D396" s="5" t="s">
        <v>161</v>
      </c>
      <c r="E396" s="8">
        <v>2</v>
      </c>
      <c r="F396" s="10">
        <v>2</v>
      </c>
      <c r="G396" s="8">
        <v>2</v>
      </c>
      <c r="H396" s="10" t="s">
        <v>44</v>
      </c>
      <c r="I396" s="10">
        <v>0</v>
      </c>
      <c r="J396" s="5" t="s">
        <v>144</v>
      </c>
      <c r="K396" s="8" t="s">
        <v>128</v>
      </c>
      <c r="L396" s="5" t="s">
        <v>82</v>
      </c>
      <c r="M396" s="5" t="s">
        <v>27</v>
      </c>
      <c r="N396" s="8" t="s">
        <v>81</v>
      </c>
      <c r="O396" s="10" t="s">
        <v>81</v>
      </c>
      <c r="P396" s="5" t="s">
        <v>82</v>
      </c>
      <c r="Q396" s="8">
        <v>20</v>
      </c>
      <c r="R396" s="8">
        <v>29</v>
      </c>
      <c r="S396" s="8">
        <v>28</v>
      </c>
      <c r="T396" s="8">
        <v>891</v>
      </c>
      <c r="U396" s="8">
        <v>10</v>
      </c>
      <c r="V396" s="5"/>
      <c r="W396" s="5">
        <f t="shared" ref="W396:W397" si="52">T396/S396</f>
        <v>31.821428571428573</v>
      </c>
      <c r="X396" s="5"/>
      <c r="Y396" s="5" t="b">
        <v>1</v>
      </c>
      <c r="Z396" s="5"/>
      <c r="AA396" t="b">
        <f t="shared" si="50"/>
        <v>1</v>
      </c>
      <c r="AB396" s="5"/>
      <c r="AC396" s="5"/>
      <c r="AE396" s="5"/>
      <c r="AF396" s="5"/>
      <c r="AG396" s="20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1:43" x14ac:dyDescent="0.2">
      <c r="A397">
        <v>9</v>
      </c>
      <c r="B397" s="5">
        <v>415</v>
      </c>
      <c r="C397" t="str">
        <f t="shared" si="49"/>
        <v>PajonNEJM</v>
      </c>
      <c r="D397" s="5" t="s">
        <v>161</v>
      </c>
      <c r="E397" s="8">
        <v>2</v>
      </c>
      <c r="F397" s="10">
        <v>2</v>
      </c>
      <c r="G397" s="8">
        <v>2</v>
      </c>
      <c r="H397" s="10" t="s">
        <v>44</v>
      </c>
      <c r="I397" s="10">
        <v>0</v>
      </c>
      <c r="J397" s="5" t="s">
        <v>144</v>
      </c>
      <c r="K397" s="8" t="s">
        <v>128</v>
      </c>
      <c r="L397" s="5" t="s">
        <v>82</v>
      </c>
      <c r="M397" s="5" t="s">
        <v>27</v>
      </c>
      <c r="N397" s="8" t="s">
        <v>135</v>
      </c>
      <c r="O397" s="10" t="s">
        <v>55</v>
      </c>
      <c r="P397" s="5" t="s">
        <v>55</v>
      </c>
      <c r="Q397" s="8">
        <v>20</v>
      </c>
      <c r="R397" s="8">
        <v>29</v>
      </c>
      <c r="S397" s="8">
        <v>21</v>
      </c>
      <c r="T397" s="8">
        <v>822</v>
      </c>
      <c r="U397" s="8">
        <v>10</v>
      </c>
      <c r="V397" s="5"/>
      <c r="W397" s="5">
        <f t="shared" si="52"/>
        <v>39.142857142857146</v>
      </c>
      <c r="X397" s="5"/>
      <c r="Y397" s="5" t="b">
        <v>1</v>
      </c>
      <c r="Z397" s="5"/>
      <c r="AA397" t="b">
        <f t="shared" si="50"/>
        <v>1</v>
      </c>
      <c r="AB397" s="5"/>
      <c r="AC397" s="5"/>
      <c r="AE397" s="5"/>
      <c r="AF397" s="5"/>
      <c r="AG397" s="20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1:43" x14ac:dyDescent="0.2">
      <c r="A398">
        <v>9</v>
      </c>
      <c r="B398" s="5">
        <v>416</v>
      </c>
      <c r="C398" t="str">
        <f t="shared" si="49"/>
        <v>PajonNEJM</v>
      </c>
      <c r="D398" s="5" t="s">
        <v>161</v>
      </c>
      <c r="E398" s="8">
        <v>1</v>
      </c>
      <c r="F398" s="10">
        <v>2</v>
      </c>
      <c r="G398" s="8">
        <v>2</v>
      </c>
      <c r="H398" s="10" t="s">
        <v>44</v>
      </c>
      <c r="I398" s="10">
        <v>0</v>
      </c>
      <c r="J398" s="5" t="s">
        <v>145</v>
      </c>
      <c r="K398" s="8" t="s">
        <v>128</v>
      </c>
      <c r="L398" s="5" t="s">
        <v>82</v>
      </c>
      <c r="M398" s="5" t="s">
        <v>27</v>
      </c>
      <c r="N398" s="8" t="s">
        <v>14</v>
      </c>
      <c r="O398" s="10" t="s">
        <v>14</v>
      </c>
      <c r="P398" s="5" t="s">
        <v>14</v>
      </c>
      <c r="Q398" s="8">
        <v>20</v>
      </c>
      <c r="R398" s="8">
        <v>29</v>
      </c>
      <c r="S398" s="8">
        <v>86</v>
      </c>
      <c r="T398" s="8">
        <v>4790</v>
      </c>
      <c r="U398" s="8">
        <v>10</v>
      </c>
      <c r="V398" s="5"/>
      <c r="W398" s="5">
        <f>T398/S398</f>
        <v>55.697674418604649</v>
      </c>
      <c r="X398" s="5"/>
      <c r="Y398" s="5" t="b">
        <v>1</v>
      </c>
      <c r="Z398" s="5"/>
      <c r="AA398" t="b">
        <f t="shared" si="50"/>
        <v>1</v>
      </c>
      <c r="AB398" s="5"/>
      <c r="AC398" s="5"/>
      <c r="AE398" s="5"/>
      <c r="AF398" s="5"/>
      <c r="AG398" s="20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1:43" x14ac:dyDescent="0.2">
      <c r="A399">
        <v>9</v>
      </c>
      <c r="B399" s="5">
        <v>417</v>
      </c>
      <c r="C399" t="str">
        <f t="shared" si="49"/>
        <v>PajonNEJM</v>
      </c>
      <c r="D399" s="5" t="s">
        <v>161</v>
      </c>
      <c r="E399" s="8">
        <v>1</v>
      </c>
      <c r="F399" s="10">
        <v>2</v>
      </c>
      <c r="G399" s="8">
        <v>2</v>
      </c>
      <c r="H399" s="10" t="s">
        <v>44</v>
      </c>
      <c r="I399" s="10">
        <v>0</v>
      </c>
      <c r="J399" s="5" t="s">
        <v>145</v>
      </c>
      <c r="K399" s="8" t="s">
        <v>128</v>
      </c>
      <c r="L399" s="5" t="s">
        <v>82</v>
      </c>
      <c r="M399" s="5" t="s">
        <v>27</v>
      </c>
      <c r="N399" s="8" t="s">
        <v>81</v>
      </c>
      <c r="O399" s="10" t="s">
        <v>81</v>
      </c>
      <c r="P399" s="5" t="s">
        <v>82</v>
      </c>
      <c r="Q399" s="8">
        <v>20</v>
      </c>
      <c r="R399" s="8">
        <v>29</v>
      </c>
      <c r="S399" s="8">
        <v>20</v>
      </c>
      <c r="T399" s="8">
        <v>2125</v>
      </c>
      <c r="U399" s="8">
        <v>10</v>
      </c>
      <c r="V399" s="5"/>
      <c r="W399" s="5">
        <f t="shared" ref="W399:W401" si="53">T399/S399</f>
        <v>106.25</v>
      </c>
      <c r="X399" s="5"/>
      <c r="Y399" s="5" t="b">
        <v>1</v>
      </c>
      <c r="Z399" s="5"/>
      <c r="AA399" t="b">
        <f t="shared" si="50"/>
        <v>1</v>
      </c>
      <c r="AB399" s="5"/>
      <c r="AC399" s="5"/>
      <c r="AE399" s="5"/>
      <c r="AF399" s="5"/>
      <c r="AG399" s="20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1:43" x14ac:dyDescent="0.2">
      <c r="A400">
        <v>9</v>
      </c>
      <c r="B400" s="5">
        <v>418</v>
      </c>
      <c r="C400" t="str">
        <f t="shared" si="49"/>
        <v>PajonNEJM</v>
      </c>
      <c r="D400" s="5" t="s">
        <v>161</v>
      </c>
      <c r="E400" s="8">
        <v>1</v>
      </c>
      <c r="F400" s="10">
        <v>2</v>
      </c>
      <c r="G400" s="8">
        <v>2</v>
      </c>
      <c r="H400" s="10" t="s">
        <v>44</v>
      </c>
      <c r="I400" s="10">
        <v>0</v>
      </c>
      <c r="J400" s="5" t="s">
        <v>145</v>
      </c>
      <c r="K400" s="8" t="s">
        <v>128</v>
      </c>
      <c r="L400" s="5" t="s">
        <v>82</v>
      </c>
      <c r="M400" s="5" t="s">
        <v>27</v>
      </c>
      <c r="N400" s="8" t="s">
        <v>135</v>
      </c>
      <c r="O400" s="10" t="s">
        <v>55</v>
      </c>
      <c r="P400" s="5" t="s">
        <v>55</v>
      </c>
      <c r="Q400" s="8">
        <v>20</v>
      </c>
      <c r="R400" s="8">
        <v>29</v>
      </c>
      <c r="S400" s="8">
        <v>15</v>
      </c>
      <c r="T400" s="8">
        <v>2115</v>
      </c>
      <c r="U400" s="8">
        <v>10</v>
      </c>
      <c r="V400" s="5"/>
      <c r="W400" s="5">
        <f t="shared" si="53"/>
        <v>141</v>
      </c>
      <c r="X400" s="5"/>
      <c r="Y400" s="5" t="b">
        <v>1</v>
      </c>
      <c r="Z400" s="5"/>
      <c r="AA400" t="b">
        <f t="shared" si="50"/>
        <v>1</v>
      </c>
      <c r="AB400" s="5"/>
      <c r="AC400" s="5"/>
      <c r="AE400" s="5"/>
      <c r="AF400" s="5"/>
      <c r="AG400" s="20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1:43" x14ac:dyDescent="0.2">
      <c r="A401">
        <v>9</v>
      </c>
      <c r="B401" s="5">
        <v>419</v>
      </c>
      <c r="C401" t="str">
        <f t="shared" si="49"/>
        <v>PajonNEJM</v>
      </c>
      <c r="D401" s="5" t="s">
        <v>161</v>
      </c>
      <c r="E401" s="8">
        <v>1</v>
      </c>
      <c r="F401" s="10">
        <v>2</v>
      </c>
      <c r="G401" s="8">
        <v>2</v>
      </c>
      <c r="H401" s="10" t="s">
        <v>44</v>
      </c>
      <c r="I401" s="10">
        <v>0</v>
      </c>
      <c r="J401" s="5" t="s">
        <v>146</v>
      </c>
      <c r="K401" s="8" t="s">
        <v>147</v>
      </c>
      <c r="L401" s="5" t="s">
        <v>82</v>
      </c>
      <c r="M401" s="5" t="s">
        <v>29</v>
      </c>
      <c r="N401" s="8" t="s">
        <v>135</v>
      </c>
      <c r="O401" s="10" t="s">
        <v>55</v>
      </c>
      <c r="P401" s="5" t="s">
        <v>55</v>
      </c>
      <c r="Q401" s="8">
        <v>20</v>
      </c>
      <c r="R401" s="8">
        <v>29</v>
      </c>
      <c r="S401" s="8">
        <v>28</v>
      </c>
      <c r="T401" s="8">
        <v>2163</v>
      </c>
      <c r="U401" s="8">
        <v>10</v>
      </c>
      <c r="V401" s="5"/>
      <c r="W401" s="5">
        <f t="shared" si="53"/>
        <v>77.25</v>
      </c>
      <c r="X401" s="5"/>
      <c r="Y401" s="5" t="b">
        <v>1</v>
      </c>
      <c r="Z401" s="5"/>
      <c r="AA401" t="b">
        <f t="shared" si="50"/>
        <v>1</v>
      </c>
      <c r="AB401" s="5"/>
      <c r="AC401" s="5"/>
      <c r="AE401" s="5"/>
      <c r="AF401" s="5"/>
      <c r="AG401" s="20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1:43" x14ac:dyDescent="0.2">
      <c r="A402">
        <v>9</v>
      </c>
      <c r="B402" s="5">
        <v>420</v>
      </c>
      <c r="C402" t="str">
        <f t="shared" si="49"/>
        <v>WangNEJM</v>
      </c>
      <c r="D402" s="5" t="s">
        <v>178</v>
      </c>
      <c r="E402" s="8">
        <v>1</v>
      </c>
      <c r="F402" s="8">
        <v>2</v>
      </c>
      <c r="G402" s="8">
        <v>2</v>
      </c>
      <c r="H402" s="10" t="s">
        <v>44</v>
      </c>
      <c r="I402" s="10">
        <v>0</v>
      </c>
      <c r="J402" s="5" t="s">
        <v>148</v>
      </c>
      <c r="K402" s="8" t="s">
        <v>14</v>
      </c>
      <c r="L402" s="5" t="s">
        <v>14</v>
      </c>
      <c r="M402" s="5" t="s">
        <v>28</v>
      </c>
      <c r="N402" s="8" t="s">
        <v>14</v>
      </c>
      <c r="O402" s="10" t="s">
        <v>14</v>
      </c>
      <c r="P402" s="5" t="s">
        <v>14</v>
      </c>
      <c r="Q402" s="8">
        <v>14</v>
      </c>
      <c r="R402" s="8">
        <v>39.200000000000003</v>
      </c>
      <c r="S402" s="21"/>
      <c r="T402" s="8">
        <v>4452</v>
      </c>
      <c r="U402" s="8">
        <v>100</v>
      </c>
      <c r="V402" s="5"/>
      <c r="W402" s="5"/>
      <c r="X402" s="5" t="s">
        <v>123</v>
      </c>
      <c r="Y402" s="5" t="b">
        <v>1</v>
      </c>
      <c r="Z402" s="20"/>
      <c r="AA402" t="b">
        <f t="shared" si="50"/>
        <v>1</v>
      </c>
      <c r="AB402" s="5"/>
      <c r="AC402" s="5"/>
      <c r="AE402" s="5"/>
      <c r="AF402" s="5"/>
      <c r="AG402" s="5"/>
      <c r="AH402" s="5"/>
      <c r="AI402" s="5"/>
      <c r="AJ402" s="20"/>
      <c r="AK402" s="20"/>
      <c r="AL402" s="5"/>
      <c r="AM402" s="5"/>
      <c r="AN402" s="5"/>
      <c r="AO402" s="5"/>
      <c r="AP402" s="5"/>
      <c r="AQ402" s="5"/>
    </row>
    <row r="403" spans="1:43" x14ac:dyDescent="0.2">
      <c r="A403">
        <v>9</v>
      </c>
      <c r="B403" s="5">
        <v>421</v>
      </c>
      <c r="C403" t="str">
        <f t="shared" si="49"/>
        <v>WangNEJM</v>
      </c>
      <c r="D403" s="5" t="s">
        <v>178</v>
      </c>
      <c r="E403" s="8">
        <v>1</v>
      </c>
      <c r="F403" s="8">
        <v>2</v>
      </c>
      <c r="G403" s="8">
        <v>2</v>
      </c>
      <c r="H403" s="10" t="s">
        <v>44</v>
      </c>
      <c r="I403" s="10">
        <v>0</v>
      </c>
      <c r="J403" s="5" t="s">
        <v>148</v>
      </c>
      <c r="K403" s="8" t="s">
        <v>14</v>
      </c>
      <c r="L403" s="5" t="s">
        <v>14</v>
      </c>
      <c r="M403" s="5" t="s">
        <v>28</v>
      </c>
      <c r="N403" s="8" t="s">
        <v>135</v>
      </c>
      <c r="O403" s="10" t="s">
        <v>55</v>
      </c>
      <c r="P403" s="5" t="s">
        <v>55</v>
      </c>
      <c r="Q403" s="8">
        <v>14</v>
      </c>
      <c r="R403" s="8">
        <v>39.200000000000003</v>
      </c>
      <c r="S403" s="21"/>
      <c r="T403" s="8">
        <v>939</v>
      </c>
      <c r="U403" s="8">
        <v>100</v>
      </c>
      <c r="V403" s="5"/>
      <c r="W403" s="5"/>
      <c r="X403" s="5" t="s">
        <v>123</v>
      </c>
      <c r="Y403" s="5" t="b">
        <v>1</v>
      </c>
      <c r="Z403" s="20"/>
      <c r="AA403" t="b">
        <f t="shared" si="50"/>
        <v>1</v>
      </c>
      <c r="AB403" s="5"/>
      <c r="AC403" s="5"/>
      <c r="AE403" s="5"/>
      <c r="AF403" s="5"/>
      <c r="AG403" s="5"/>
      <c r="AH403" s="5"/>
      <c r="AI403" s="5"/>
      <c r="AJ403" s="20"/>
      <c r="AK403" s="20"/>
      <c r="AL403" s="5"/>
      <c r="AM403" s="5"/>
      <c r="AN403" s="5"/>
      <c r="AO403" s="5"/>
      <c r="AP403" s="5"/>
      <c r="AQ403" s="5"/>
    </row>
    <row r="404" spans="1:43" x14ac:dyDescent="0.2">
      <c r="A404">
        <v>9</v>
      </c>
      <c r="B404" s="5">
        <v>422</v>
      </c>
      <c r="C404" t="str">
        <f t="shared" si="49"/>
        <v>WangNEJM</v>
      </c>
      <c r="D404" s="5" t="s">
        <v>178</v>
      </c>
      <c r="E404" s="8">
        <v>1</v>
      </c>
      <c r="F404" s="8">
        <v>2</v>
      </c>
      <c r="G404" s="8">
        <v>2</v>
      </c>
      <c r="H404" s="10" t="s">
        <v>44</v>
      </c>
      <c r="I404" s="10">
        <v>0</v>
      </c>
      <c r="J404" s="5" t="s">
        <v>148</v>
      </c>
      <c r="K404" s="8" t="s">
        <v>14</v>
      </c>
      <c r="L404" s="5" t="s">
        <v>14</v>
      </c>
      <c r="M404" s="5" t="s">
        <v>28</v>
      </c>
      <c r="N404" s="8" t="s">
        <v>149</v>
      </c>
      <c r="O404" s="10" t="s">
        <v>65</v>
      </c>
      <c r="P404" t="s">
        <v>219</v>
      </c>
      <c r="Q404" s="8">
        <v>14</v>
      </c>
      <c r="R404" s="8">
        <v>39.200000000000003</v>
      </c>
      <c r="S404" s="21"/>
      <c r="T404" s="8">
        <v>941</v>
      </c>
      <c r="U404" s="8">
        <v>100</v>
      </c>
      <c r="V404" s="5"/>
      <c r="W404" s="5"/>
      <c r="X404" s="5" t="s">
        <v>123</v>
      </c>
      <c r="Y404" s="5" t="b">
        <v>1</v>
      </c>
      <c r="Z404" s="20"/>
      <c r="AA404" t="b">
        <f t="shared" si="50"/>
        <v>1</v>
      </c>
      <c r="AB404" s="5"/>
      <c r="AC404" s="5"/>
      <c r="AE404" s="5"/>
      <c r="AF404" s="5"/>
      <c r="AG404" s="5"/>
      <c r="AH404" s="5"/>
      <c r="AI404" s="5"/>
      <c r="AJ404" s="20"/>
      <c r="AK404" s="20"/>
      <c r="AL404" s="5"/>
      <c r="AM404" s="5"/>
      <c r="AN404" s="5"/>
      <c r="AO404" s="5"/>
      <c r="AP404" s="5"/>
      <c r="AQ404" s="5"/>
    </row>
    <row r="405" spans="1:43" x14ac:dyDescent="0.2">
      <c r="A405">
        <v>9</v>
      </c>
      <c r="B405" s="5">
        <v>423</v>
      </c>
      <c r="C405" t="str">
        <f t="shared" si="49"/>
        <v>WangNEJM</v>
      </c>
      <c r="D405" s="5" t="s">
        <v>178</v>
      </c>
      <c r="E405" s="8">
        <v>1</v>
      </c>
      <c r="F405" s="8">
        <v>2</v>
      </c>
      <c r="G405" s="8">
        <v>2</v>
      </c>
      <c r="H405" s="10" t="s">
        <v>44</v>
      </c>
      <c r="I405" s="10">
        <v>0</v>
      </c>
      <c r="J405" s="5" t="s">
        <v>148</v>
      </c>
      <c r="K405" s="8" t="s">
        <v>14</v>
      </c>
      <c r="L405" s="5" t="s">
        <v>14</v>
      </c>
      <c r="M405" s="5" t="s">
        <v>28</v>
      </c>
      <c r="N405" s="8" t="s">
        <v>138</v>
      </c>
      <c r="O405" s="10" t="s">
        <v>10</v>
      </c>
      <c r="P405" s="5" t="s">
        <v>10</v>
      </c>
      <c r="Q405" s="8">
        <v>14</v>
      </c>
      <c r="R405" s="8">
        <v>39.200000000000003</v>
      </c>
      <c r="S405" s="21"/>
      <c r="T405" s="8">
        <v>531</v>
      </c>
      <c r="U405" s="8">
        <v>100</v>
      </c>
      <c r="V405" s="5"/>
      <c r="W405" s="5"/>
      <c r="X405" s="5" t="s">
        <v>123</v>
      </c>
      <c r="Y405" s="5" t="b">
        <v>1</v>
      </c>
      <c r="Z405" s="20"/>
      <c r="AA405" t="b">
        <f t="shared" si="50"/>
        <v>1</v>
      </c>
      <c r="AB405" s="5"/>
      <c r="AC405" s="5"/>
      <c r="AE405" s="5"/>
      <c r="AF405" s="5"/>
      <c r="AG405" s="5"/>
      <c r="AH405" s="5"/>
      <c r="AI405" s="5"/>
      <c r="AJ405" s="20"/>
      <c r="AK405" s="20"/>
      <c r="AL405" s="5"/>
      <c r="AM405" s="5"/>
      <c r="AN405" s="5"/>
      <c r="AO405" s="5"/>
      <c r="AP405" s="5"/>
      <c r="AQ405" s="5"/>
    </row>
    <row r="406" spans="1:43" x14ac:dyDescent="0.2">
      <c r="A406">
        <v>9</v>
      </c>
      <c r="B406" s="5">
        <v>424</v>
      </c>
      <c r="C406" t="str">
        <f t="shared" si="49"/>
        <v>WangNEJM</v>
      </c>
      <c r="D406" s="5" t="s">
        <v>178</v>
      </c>
      <c r="E406" s="8">
        <v>1</v>
      </c>
      <c r="F406" s="8">
        <v>2</v>
      </c>
      <c r="G406" s="8">
        <v>2</v>
      </c>
      <c r="H406" s="10" t="s">
        <v>44</v>
      </c>
      <c r="I406" s="10">
        <v>0</v>
      </c>
      <c r="J406" s="5" t="s">
        <v>148</v>
      </c>
      <c r="K406" s="8" t="s">
        <v>14</v>
      </c>
      <c r="L406" s="5" t="s">
        <v>14</v>
      </c>
      <c r="M406" s="5" t="s">
        <v>28</v>
      </c>
      <c r="N406" s="8" t="s">
        <v>150</v>
      </c>
      <c r="O406" s="10" t="s">
        <v>104</v>
      </c>
      <c r="P406" t="s">
        <v>219</v>
      </c>
      <c r="Q406" s="8">
        <v>14</v>
      </c>
      <c r="R406" s="8">
        <v>39.200000000000003</v>
      </c>
      <c r="S406" s="21"/>
      <c r="T406" s="8">
        <v>334</v>
      </c>
      <c r="U406" s="8">
        <v>100</v>
      </c>
      <c r="V406" s="5"/>
      <c r="W406" s="5"/>
      <c r="X406" s="5" t="s">
        <v>123</v>
      </c>
      <c r="Y406" s="5" t="b">
        <v>1</v>
      </c>
      <c r="Z406" s="20"/>
      <c r="AA406" t="b">
        <f t="shared" si="50"/>
        <v>1</v>
      </c>
      <c r="AB406" s="5"/>
      <c r="AC406" s="5"/>
      <c r="AE406" s="5"/>
      <c r="AF406" s="5"/>
      <c r="AG406" s="5"/>
      <c r="AH406" s="5"/>
      <c r="AI406" s="5"/>
      <c r="AJ406" s="20"/>
      <c r="AK406" s="20"/>
      <c r="AL406" s="5"/>
      <c r="AM406" s="5"/>
      <c r="AN406" s="5"/>
      <c r="AO406" s="5"/>
      <c r="AP406" s="5"/>
      <c r="AQ406" s="5"/>
    </row>
    <row r="407" spans="1:43" x14ac:dyDescent="0.2">
      <c r="A407">
        <v>9</v>
      </c>
      <c r="B407" s="5">
        <v>425</v>
      </c>
      <c r="C407" t="str">
        <f t="shared" si="49"/>
        <v>WangNEJM</v>
      </c>
      <c r="D407" s="5" t="s">
        <v>178</v>
      </c>
      <c r="E407" s="8">
        <v>1</v>
      </c>
      <c r="F407" s="8">
        <v>2</v>
      </c>
      <c r="G407" s="8">
        <v>2</v>
      </c>
      <c r="H407" s="10" t="s">
        <v>44</v>
      </c>
      <c r="I407" s="10">
        <v>0</v>
      </c>
      <c r="J407" s="5" t="s">
        <v>148</v>
      </c>
      <c r="K407" s="8" t="s">
        <v>14</v>
      </c>
      <c r="L407" s="5" t="s">
        <v>14</v>
      </c>
      <c r="M407" s="5" t="s">
        <v>28</v>
      </c>
      <c r="N407" s="8" t="s">
        <v>151</v>
      </c>
      <c r="O407" s="10" t="s">
        <v>120</v>
      </c>
      <c r="P407" t="s">
        <v>219</v>
      </c>
      <c r="Q407" s="8">
        <v>14</v>
      </c>
      <c r="R407" s="8">
        <v>39.200000000000003</v>
      </c>
      <c r="S407" s="21"/>
      <c r="T407" s="8">
        <v>571</v>
      </c>
      <c r="U407" s="8">
        <v>100</v>
      </c>
      <c r="V407" s="5"/>
      <c r="W407" s="5"/>
      <c r="X407" s="5" t="s">
        <v>123</v>
      </c>
      <c r="Y407" s="5" t="b">
        <v>1</v>
      </c>
      <c r="Z407" s="20"/>
      <c r="AA407" t="b">
        <f t="shared" si="50"/>
        <v>1</v>
      </c>
      <c r="AB407" s="5"/>
      <c r="AC407" s="5"/>
      <c r="AE407" s="5"/>
      <c r="AF407" s="5"/>
      <c r="AG407" s="20"/>
      <c r="AH407" s="5"/>
      <c r="AI407" s="5"/>
      <c r="AJ407" s="20"/>
      <c r="AK407" s="20"/>
      <c r="AL407" s="5"/>
      <c r="AM407" s="5"/>
      <c r="AN407" s="5"/>
      <c r="AO407" s="5"/>
      <c r="AP407" s="5"/>
      <c r="AQ407" s="5"/>
    </row>
    <row r="408" spans="1:43" x14ac:dyDescent="0.2">
      <c r="A408">
        <v>9</v>
      </c>
      <c r="B408" s="5">
        <v>426</v>
      </c>
      <c r="C408" t="str">
        <f t="shared" si="49"/>
        <v>WangNEJM</v>
      </c>
      <c r="D408" s="5" t="s">
        <v>178</v>
      </c>
      <c r="E408" s="8">
        <v>1</v>
      </c>
      <c r="F408" s="8">
        <v>2</v>
      </c>
      <c r="G408" s="8">
        <v>2</v>
      </c>
      <c r="H408" s="10" t="s">
        <v>44</v>
      </c>
      <c r="I408" s="10">
        <v>0</v>
      </c>
      <c r="J408" s="5" t="s">
        <v>148</v>
      </c>
      <c r="K408" s="8" t="s">
        <v>14</v>
      </c>
      <c r="L408" s="5" t="s">
        <v>14</v>
      </c>
      <c r="M408" s="5" t="s">
        <v>28</v>
      </c>
      <c r="N408" s="8" t="s">
        <v>152</v>
      </c>
      <c r="O408" s="10" t="s">
        <v>69</v>
      </c>
      <c r="P408" t="s">
        <v>219</v>
      </c>
      <c r="Q408" s="8">
        <v>14</v>
      </c>
      <c r="R408" s="8">
        <v>39.200000000000003</v>
      </c>
      <c r="S408" s="21"/>
      <c r="T408" s="8">
        <v>156</v>
      </c>
      <c r="U408" s="8">
        <v>100</v>
      </c>
      <c r="V408" s="5"/>
      <c r="W408" s="5"/>
      <c r="X408" s="5" t="s">
        <v>123</v>
      </c>
      <c r="Y408" s="5" t="b">
        <v>1</v>
      </c>
      <c r="Z408" s="20"/>
      <c r="AA408" t="b">
        <f t="shared" si="50"/>
        <v>1</v>
      </c>
      <c r="AB408" s="5"/>
      <c r="AC408" s="5"/>
      <c r="AE408" s="5"/>
      <c r="AF408" s="5"/>
      <c r="AG408" s="20"/>
      <c r="AH408" s="5"/>
      <c r="AI408" s="5"/>
      <c r="AJ408" s="20"/>
      <c r="AK408" s="20"/>
      <c r="AL408" s="5"/>
      <c r="AM408" s="5"/>
      <c r="AN408" s="5"/>
      <c r="AO408" s="5"/>
      <c r="AP408" s="5"/>
      <c r="AQ408" s="5"/>
    </row>
    <row r="409" spans="1:43" x14ac:dyDescent="0.2">
      <c r="A409">
        <v>9</v>
      </c>
      <c r="B409" s="5">
        <v>427</v>
      </c>
      <c r="C409" t="str">
        <f t="shared" si="49"/>
        <v>WangNEJM</v>
      </c>
      <c r="D409" s="5" t="s">
        <v>178</v>
      </c>
      <c r="E409" s="8">
        <v>1</v>
      </c>
      <c r="F409" s="8">
        <v>3</v>
      </c>
      <c r="G409" s="8">
        <v>3</v>
      </c>
      <c r="H409" s="10" t="s">
        <v>44</v>
      </c>
      <c r="I409" s="10">
        <v>0</v>
      </c>
      <c r="J409" s="5" t="s">
        <v>148</v>
      </c>
      <c r="K409" s="8" t="s">
        <v>14</v>
      </c>
      <c r="L409" s="5" t="s">
        <v>14</v>
      </c>
      <c r="M409" s="5" t="s">
        <v>28</v>
      </c>
      <c r="N409" s="8" t="s">
        <v>14</v>
      </c>
      <c r="O409" s="10" t="s">
        <v>14</v>
      </c>
      <c r="P409" s="5" t="s">
        <v>14</v>
      </c>
      <c r="Q409" s="8">
        <v>19</v>
      </c>
      <c r="R409" s="8">
        <v>24</v>
      </c>
      <c r="S409" s="21"/>
      <c r="T409" s="8">
        <v>12054</v>
      </c>
      <c r="U409" s="8">
        <v>100</v>
      </c>
      <c r="V409" s="5"/>
      <c r="W409" s="5"/>
      <c r="X409" s="5" t="s">
        <v>123</v>
      </c>
      <c r="Y409" s="5" t="b">
        <v>1</v>
      </c>
      <c r="Z409" s="20"/>
      <c r="AA409" t="b">
        <f t="shared" si="50"/>
        <v>1</v>
      </c>
      <c r="AB409" s="5"/>
      <c r="AC409" s="5"/>
      <c r="AE409" s="5"/>
      <c r="AF409" s="5"/>
      <c r="AG409" s="20"/>
      <c r="AH409" s="5"/>
      <c r="AI409" s="5"/>
      <c r="AJ409" s="20"/>
      <c r="AK409" s="20"/>
      <c r="AL409" s="5"/>
      <c r="AM409" s="5"/>
      <c r="AN409" s="5"/>
      <c r="AO409" s="5"/>
      <c r="AP409" s="5"/>
      <c r="AQ409" s="5"/>
    </row>
    <row r="410" spans="1:43" x14ac:dyDescent="0.2">
      <c r="A410">
        <v>9</v>
      </c>
      <c r="B410" s="5">
        <v>428</v>
      </c>
      <c r="C410" t="str">
        <f t="shared" si="49"/>
        <v>WangNEJM</v>
      </c>
      <c r="D410" s="5" t="s">
        <v>178</v>
      </c>
      <c r="E410" s="8">
        <v>1</v>
      </c>
      <c r="F410" s="8">
        <v>3</v>
      </c>
      <c r="G410" s="8">
        <v>3</v>
      </c>
      <c r="H410" s="10" t="s">
        <v>44</v>
      </c>
      <c r="I410" s="10">
        <v>0</v>
      </c>
      <c r="J410" s="5" t="s">
        <v>148</v>
      </c>
      <c r="K410" s="8" t="s">
        <v>14</v>
      </c>
      <c r="L410" s="5" t="s">
        <v>14</v>
      </c>
      <c r="M410" s="5" t="s">
        <v>28</v>
      </c>
      <c r="N410" s="8" t="s">
        <v>135</v>
      </c>
      <c r="O410" s="10" t="s">
        <v>55</v>
      </c>
      <c r="P410" s="5" t="s">
        <v>55</v>
      </c>
      <c r="Q410" s="8">
        <v>19</v>
      </c>
      <c r="R410" s="8">
        <v>24</v>
      </c>
      <c r="S410" s="21"/>
      <c r="T410" s="8">
        <v>2340</v>
      </c>
      <c r="U410" s="8">
        <v>100</v>
      </c>
      <c r="V410" s="5"/>
      <c r="W410" s="5"/>
      <c r="X410" s="5" t="s">
        <v>123</v>
      </c>
      <c r="Y410" s="5" t="b">
        <v>1</v>
      </c>
      <c r="Z410" s="20"/>
      <c r="AA410" t="b">
        <f t="shared" si="50"/>
        <v>1</v>
      </c>
      <c r="AB410" s="5"/>
      <c r="AC410" s="5"/>
      <c r="AE410" s="5"/>
      <c r="AF410" s="5"/>
      <c r="AG410" s="20"/>
      <c r="AH410" s="5"/>
      <c r="AI410" s="5"/>
      <c r="AJ410" s="20"/>
      <c r="AK410" s="20"/>
      <c r="AL410" s="5"/>
      <c r="AM410" s="5"/>
      <c r="AN410" s="5"/>
      <c r="AO410" s="5"/>
      <c r="AP410" s="5"/>
      <c r="AQ410" s="5"/>
    </row>
    <row r="411" spans="1:43" x14ac:dyDescent="0.2">
      <c r="A411">
        <v>9</v>
      </c>
      <c r="B411" s="5">
        <v>429</v>
      </c>
      <c r="C411" t="str">
        <f t="shared" si="49"/>
        <v>WangNEJM</v>
      </c>
      <c r="D411" s="5" t="s">
        <v>178</v>
      </c>
      <c r="E411" s="8">
        <v>1</v>
      </c>
      <c r="F411" s="8">
        <v>3</v>
      </c>
      <c r="G411" s="8">
        <v>3</v>
      </c>
      <c r="H411" s="10" t="s">
        <v>44</v>
      </c>
      <c r="I411" s="10">
        <v>0</v>
      </c>
      <c r="J411" s="5" t="s">
        <v>148</v>
      </c>
      <c r="K411" s="8" t="s">
        <v>14</v>
      </c>
      <c r="L411" s="5" t="s">
        <v>14</v>
      </c>
      <c r="M411" s="5" t="s">
        <v>28</v>
      </c>
      <c r="N411" s="8" t="s">
        <v>149</v>
      </c>
      <c r="O411" s="10" t="s">
        <v>65</v>
      </c>
      <c r="P411" t="s">
        <v>219</v>
      </c>
      <c r="Q411" s="8">
        <v>19</v>
      </c>
      <c r="R411" s="8">
        <v>24</v>
      </c>
      <c r="S411" s="21"/>
      <c r="T411" s="8">
        <v>2956</v>
      </c>
      <c r="U411" s="8">
        <v>100</v>
      </c>
      <c r="V411" s="5"/>
      <c r="W411" s="5"/>
      <c r="X411" s="5" t="s">
        <v>123</v>
      </c>
      <c r="Y411" s="5" t="b">
        <v>1</v>
      </c>
      <c r="Z411" s="20"/>
      <c r="AA411" t="b">
        <f t="shared" si="50"/>
        <v>1</v>
      </c>
      <c r="AB411" s="5"/>
      <c r="AC411" s="5"/>
      <c r="AE411" s="5"/>
      <c r="AF411" s="5"/>
      <c r="AG411" s="20"/>
      <c r="AH411" s="5"/>
      <c r="AI411" s="5"/>
      <c r="AJ411" s="20"/>
      <c r="AK411" s="20"/>
      <c r="AL411" s="5"/>
      <c r="AM411" s="5"/>
      <c r="AN411" s="5"/>
      <c r="AO411" s="5"/>
      <c r="AP411" s="5"/>
      <c r="AQ411" s="5"/>
    </row>
    <row r="412" spans="1:43" x14ac:dyDescent="0.2">
      <c r="A412">
        <v>9</v>
      </c>
      <c r="B412" s="5">
        <v>430</v>
      </c>
      <c r="C412" t="str">
        <f t="shared" si="49"/>
        <v>WangNEJM</v>
      </c>
      <c r="D412" s="5" t="s">
        <v>178</v>
      </c>
      <c r="E412" s="8">
        <v>1</v>
      </c>
      <c r="F412" s="8">
        <v>3</v>
      </c>
      <c r="G412" s="8">
        <v>3</v>
      </c>
      <c r="H412" s="10" t="s">
        <v>44</v>
      </c>
      <c r="I412" s="10">
        <v>0</v>
      </c>
      <c r="J412" s="5" t="s">
        <v>148</v>
      </c>
      <c r="K412" s="8" t="s">
        <v>14</v>
      </c>
      <c r="L412" s="5" t="s">
        <v>14</v>
      </c>
      <c r="M412" s="5" t="s">
        <v>28</v>
      </c>
      <c r="N412" s="8" t="s">
        <v>138</v>
      </c>
      <c r="O412" s="10" t="s">
        <v>10</v>
      </c>
      <c r="P412" s="5" t="s">
        <v>10</v>
      </c>
      <c r="Q412" s="8">
        <v>19</v>
      </c>
      <c r="R412" s="8">
        <v>24</v>
      </c>
      <c r="S412" s="21"/>
      <c r="T412" s="8">
        <v>1366</v>
      </c>
      <c r="U412" s="8">
        <v>100</v>
      </c>
      <c r="V412" s="5"/>
      <c r="W412" s="5"/>
      <c r="X412" s="5" t="s">
        <v>123</v>
      </c>
      <c r="Y412" s="5" t="b">
        <v>1</v>
      </c>
      <c r="Z412" s="20"/>
      <c r="AA412" t="b">
        <f t="shared" si="50"/>
        <v>1</v>
      </c>
      <c r="AB412" s="5"/>
      <c r="AC412" s="5"/>
      <c r="AE412" s="5"/>
      <c r="AF412" s="5"/>
      <c r="AG412" s="20"/>
      <c r="AH412" s="5"/>
      <c r="AI412" s="5"/>
      <c r="AJ412" s="20"/>
      <c r="AK412" s="20"/>
      <c r="AL412" s="5"/>
      <c r="AM412" s="5"/>
      <c r="AN412" s="5"/>
      <c r="AO412" s="5"/>
      <c r="AP412" s="5"/>
      <c r="AQ412" s="5"/>
    </row>
    <row r="413" spans="1:43" x14ac:dyDescent="0.2">
      <c r="A413">
        <v>9</v>
      </c>
      <c r="B413" s="5">
        <v>431</v>
      </c>
      <c r="C413" t="str">
        <f t="shared" si="49"/>
        <v>WangNEJM</v>
      </c>
      <c r="D413" s="5" t="s">
        <v>178</v>
      </c>
      <c r="E413" s="8">
        <v>1</v>
      </c>
      <c r="F413" s="8">
        <v>3</v>
      </c>
      <c r="G413" s="8">
        <v>3</v>
      </c>
      <c r="H413" s="10" t="s">
        <v>44</v>
      </c>
      <c r="I413" s="10">
        <v>0</v>
      </c>
      <c r="J413" s="5" t="s">
        <v>148</v>
      </c>
      <c r="K413" s="8" t="s">
        <v>14</v>
      </c>
      <c r="L413" s="5" t="s">
        <v>14</v>
      </c>
      <c r="M413" s="5" t="s">
        <v>28</v>
      </c>
      <c r="N413" s="8" t="s">
        <v>150</v>
      </c>
      <c r="O413" s="10" t="s">
        <v>104</v>
      </c>
      <c r="P413" t="s">
        <v>219</v>
      </c>
      <c r="Q413" s="8">
        <v>19</v>
      </c>
      <c r="R413" s="8">
        <v>24</v>
      </c>
      <c r="S413" s="21"/>
      <c r="T413" s="8">
        <v>1003</v>
      </c>
      <c r="U413" s="8">
        <v>100</v>
      </c>
      <c r="V413" s="5"/>
      <c r="W413" s="5"/>
      <c r="X413" s="5" t="s">
        <v>123</v>
      </c>
      <c r="Y413" s="5" t="b">
        <v>1</v>
      </c>
      <c r="Z413" s="20"/>
      <c r="AA413" t="b">
        <f t="shared" si="50"/>
        <v>1</v>
      </c>
      <c r="AB413" s="5"/>
      <c r="AC413" s="5"/>
      <c r="AE413" s="5"/>
      <c r="AF413" s="5"/>
      <c r="AG413" s="20"/>
      <c r="AH413" s="5"/>
      <c r="AI413" s="5"/>
      <c r="AJ413" s="20"/>
      <c r="AK413" s="20"/>
      <c r="AL413" s="5"/>
      <c r="AM413" s="5"/>
      <c r="AN413" s="5"/>
      <c r="AO413" s="5"/>
      <c r="AP413" s="5"/>
      <c r="AQ413" s="5"/>
    </row>
    <row r="414" spans="1:43" x14ac:dyDescent="0.2">
      <c r="A414">
        <v>9</v>
      </c>
      <c r="B414" s="5">
        <v>432</v>
      </c>
      <c r="C414" t="str">
        <f t="shared" si="49"/>
        <v>WangNEJM</v>
      </c>
      <c r="D414" s="5" t="s">
        <v>178</v>
      </c>
      <c r="E414" s="8">
        <v>1</v>
      </c>
      <c r="F414" s="8">
        <v>3</v>
      </c>
      <c r="G414" s="8">
        <v>3</v>
      </c>
      <c r="H414" s="10" t="s">
        <v>44</v>
      </c>
      <c r="I414" s="10">
        <v>0</v>
      </c>
      <c r="J414" s="5" t="s">
        <v>148</v>
      </c>
      <c r="K414" s="8" t="s">
        <v>14</v>
      </c>
      <c r="L414" s="5" t="s">
        <v>14</v>
      </c>
      <c r="M414" s="5" t="s">
        <v>28</v>
      </c>
      <c r="N414" s="8" t="s">
        <v>151</v>
      </c>
      <c r="O414" s="10" t="s">
        <v>120</v>
      </c>
      <c r="P414" t="s">
        <v>219</v>
      </c>
      <c r="Q414" s="8">
        <v>19</v>
      </c>
      <c r="R414" s="8">
        <v>24</v>
      </c>
      <c r="S414" s="21"/>
      <c r="T414" s="8">
        <v>1628</v>
      </c>
      <c r="U414" s="8">
        <v>100</v>
      </c>
      <c r="V414" s="5"/>
      <c r="W414" s="5"/>
      <c r="X414" s="5" t="s">
        <v>123</v>
      </c>
      <c r="Y414" s="5" t="b">
        <v>1</v>
      </c>
      <c r="Z414" s="20"/>
      <c r="AA414" t="b">
        <f t="shared" si="50"/>
        <v>1</v>
      </c>
      <c r="AB414" s="5"/>
      <c r="AC414" s="5"/>
      <c r="AE414" s="5"/>
      <c r="AF414" s="5"/>
      <c r="AG414" s="20"/>
      <c r="AH414" s="5"/>
      <c r="AI414" s="5"/>
      <c r="AJ414" s="20"/>
      <c r="AK414" s="20"/>
      <c r="AL414" s="5"/>
      <c r="AM414" s="5"/>
      <c r="AN414" s="5"/>
      <c r="AO414" s="5"/>
      <c r="AP414" s="5"/>
      <c r="AQ414" s="5"/>
    </row>
    <row r="415" spans="1:43" x14ac:dyDescent="0.2">
      <c r="A415">
        <v>9</v>
      </c>
      <c r="B415" s="5">
        <v>433</v>
      </c>
      <c r="C415" t="str">
        <f t="shared" si="49"/>
        <v>WangNEJM</v>
      </c>
      <c r="D415" s="5" t="s">
        <v>178</v>
      </c>
      <c r="E415" s="8">
        <v>1</v>
      </c>
      <c r="F415" s="8">
        <v>3</v>
      </c>
      <c r="G415" s="8">
        <v>3</v>
      </c>
      <c r="H415" s="10" t="s">
        <v>44</v>
      </c>
      <c r="I415" s="10">
        <v>0</v>
      </c>
      <c r="J415" s="5" t="s">
        <v>148</v>
      </c>
      <c r="K415" s="8" t="s">
        <v>14</v>
      </c>
      <c r="L415" s="5" t="s">
        <v>14</v>
      </c>
      <c r="M415" s="5" t="s">
        <v>28</v>
      </c>
      <c r="N415" s="8" t="s">
        <v>152</v>
      </c>
      <c r="O415" s="10" t="s">
        <v>69</v>
      </c>
      <c r="P415" t="s">
        <v>219</v>
      </c>
      <c r="Q415" s="8">
        <v>19</v>
      </c>
      <c r="R415" s="8">
        <v>24</v>
      </c>
      <c r="S415" s="21"/>
      <c r="T415" s="8">
        <v>274</v>
      </c>
      <c r="U415" s="8">
        <v>100</v>
      </c>
      <c r="V415" s="5"/>
      <c r="W415" s="5"/>
      <c r="X415" s="5" t="s">
        <v>123</v>
      </c>
      <c r="Y415" s="5" t="b">
        <v>1</v>
      </c>
      <c r="Z415" s="20"/>
      <c r="AA415" t="b">
        <f t="shared" si="50"/>
        <v>1</v>
      </c>
      <c r="AB415" s="5"/>
      <c r="AC415" s="5"/>
      <c r="AE415" s="5"/>
      <c r="AF415" s="5"/>
      <c r="AG415" s="20"/>
      <c r="AH415" s="5"/>
      <c r="AI415" s="5"/>
      <c r="AJ415" s="20"/>
      <c r="AK415" s="20"/>
      <c r="AL415" s="5"/>
      <c r="AM415" s="5"/>
      <c r="AN415" s="5"/>
      <c r="AO415" s="5"/>
      <c r="AP415" s="5"/>
      <c r="AQ415" s="5"/>
    </row>
    <row r="416" spans="1:43" x14ac:dyDescent="0.2">
      <c r="A416">
        <v>9</v>
      </c>
      <c r="B416" s="5">
        <v>434</v>
      </c>
      <c r="C416" t="str">
        <f t="shared" si="49"/>
        <v>WangNEJM</v>
      </c>
      <c r="D416" s="5" t="s">
        <v>178</v>
      </c>
      <c r="E416" s="8">
        <v>1</v>
      </c>
      <c r="F416" s="8">
        <v>3</v>
      </c>
      <c r="G416" s="8">
        <v>3</v>
      </c>
      <c r="H416" s="10" t="s">
        <v>44</v>
      </c>
      <c r="I416" s="10">
        <v>0</v>
      </c>
      <c r="J416" s="5" t="s">
        <v>153</v>
      </c>
      <c r="K416" s="8" t="s">
        <v>86</v>
      </c>
      <c r="L416" s="5" t="s">
        <v>10</v>
      </c>
      <c r="M416" s="5" t="s">
        <v>27</v>
      </c>
      <c r="N416" s="8" t="s">
        <v>14</v>
      </c>
      <c r="O416" s="10" t="s">
        <v>14</v>
      </c>
      <c r="P416" s="5" t="s">
        <v>14</v>
      </c>
      <c r="Q416" s="8">
        <v>21</v>
      </c>
      <c r="R416" s="8">
        <v>26.4</v>
      </c>
      <c r="S416" s="21"/>
      <c r="T416" s="8">
        <v>8488</v>
      </c>
      <c r="U416" s="8">
        <v>100</v>
      </c>
      <c r="V416" s="5"/>
      <c r="W416" s="5"/>
      <c r="X416" s="5" t="s">
        <v>123</v>
      </c>
      <c r="Y416" s="5" t="b">
        <v>1</v>
      </c>
      <c r="Z416" s="20"/>
      <c r="AA416" t="b">
        <f t="shared" si="50"/>
        <v>1</v>
      </c>
      <c r="AB416" s="5"/>
      <c r="AC416" s="5"/>
      <c r="AE416" s="5"/>
      <c r="AF416" s="5"/>
      <c r="AG416" s="20"/>
      <c r="AH416" s="5"/>
      <c r="AI416" s="5"/>
      <c r="AJ416" s="20"/>
      <c r="AK416" s="20"/>
      <c r="AL416" s="5"/>
      <c r="AM416" s="5"/>
      <c r="AN416" s="5"/>
      <c r="AO416" s="5"/>
      <c r="AP416" s="5"/>
      <c r="AQ416" s="5"/>
    </row>
    <row r="417" spans="1:43" x14ac:dyDescent="0.2">
      <c r="A417">
        <v>9</v>
      </c>
      <c r="B417" s="5">
        <v>435</v>
      </c>
      <c r="C417" t="str">
        <f t="shared" si="49"/>
        <v>WangNEJM</v>
      </c>
      <c r="D417" s="5" t="s">
        <v>178</v>
      </c>
      <c r="E417" s="8">
        <v>1</v>
      </c>
      <c r="F417" s="8">
        <v>3</v>
      </c>
      <c r="G417" s="8">
        <v>3</v>
      </c>
      <c r="H417" s="10" t="s">
        <v>44</v>
      </c>
      <c r="I417" s="10">
        <v>0</v>
      </c>
      <c r="J417" s="5" t="s">
        <v>153</v>
      </c>
      <c r="K417" s="8" t="s">
        <v>86</v>
      </c>
      <c r="L417" s="5" t="s">
        <v>10</v>
      </c>
      <c r="M417" s="5" t="s">
        <v>27</v>
      </c>
      <c r="N417" s="8" t="s">
        <v>135</v>
      </c>
      <c r="O417" s="10" t="s">
        <v>55</v>
      </c>
      <c r="P417" s="5" t="s">
        <v>55</v>
      </c>
      <c r="Q417" s="8">
        <v>21</v>
      </c>
      <c r="R417" s="8">
        <v>26.4</v>
      </c>
      <c r="S417" s="21"/>
      <c r="T417" s="8">
        <v>2133</v>
      </c>
      <c r="U417" s="8">
        <v>100</v>
      </c>
      <c r="V417" s="5"/>
      <c r="W417" s="5"/>
      <c r="X417" s="5" t="s">
        <v>123</v>
      </c>
      <c r="Y417" s="5" t="b">
        <v>1</v>
      </c>
      <c r="Z417" s="20"/>
      <c r="AA417" t="b">
        <f t="shared" si="50"/>
        <v>1</v>
      </c>
      <c r="AB417" s="5"/>
      <c r="AC417" s="5"/>
      <c r="AE417" s="5"/>
      <c r="AF417" s="5"/>
      <c r="AG417" s="20"/>
      <c r="AH417" s="5"/>
      <c r="AI417" s="5"/>
      <c r="AJ417" s="20"/>
      <c r="AK417" s="20"/>
      <c r="AL417" s="5"/>
      <c r="AM417" s="5"/>
      <c r="AN417" s="5"/>
      <c r="AO417" s="5"/>
      <c r="AP417" s="5"/>
      <c r="AQ417" s="5"/>
    </row>
    <row r="418" spans="1:43" x14ac:dyDescent="0.2">
      <c r="A418">
        <v>9</v>
      </c>
      <c r="B418" s="5">
        <v>436</v>
      </c>
      <c r="C418" t="str">
        <f t="shared" si="49"/>
        <v>WangNEJM</v>
      </c>
      <c r="D418" s="5" t="s">
        <v>178</v>
      </c>
      <c r="E418" s="8">
        <v>1</v>
      </c>
      <c r="F418" s="8">
        <v>3</v>
      </c>
      <c r="G418" s="8">
        <v>3</v>
      </c>
      <c r="H418" s="10" t="s">
        <v>44</v>
      </c>
      <c r="I418" s="10">
        <v>0</v>
      </c>
      <c r="J418" s="5" t="s">
        <v>153</v>
      </c>
      <c r="K418" s="8" t="s">
        <v>86</v>
      </c>
      <c r="L418" s="5" t="s">
        <v>10</v>
      </c>
      <c r="M418" s="5" t="s">
        <v>27</v>
      </c>
      <c r="N418" s="8" t="s">
        <v>149</v>
      </c>
      <c r="O418" s="10" t="s">
        <v>65</v>
      </c>
      <c r="P418" t="s">
        <v>219</v>
      </c>
      <c r="Q418" s="8">
        <v>21</v>
      </c>
      <c r="R418" s="8">
        <v>26.4</v>
      </c>
      <c r="S418" s="21"/>
      <c r="T418" s="8">
        <v>2534</v>
      </c>
      <c r="U418" s="8">
        <v>100</v>
      </c>
      <c r="V418" s="5"/>
      <c r="W418" s="5"/>
      <c r="X418" s="5" t="s">
        <v>123</v>
      </c>
      <c r="Y418" s="5" t="b">
        <v>1</v>
      </c>
      <c r="Z418" s="20"/>
      <c r="AA418" t="b">
        <f t="shared" si="50"/>
        <v>1</v>
      </c>
      <c r="AB418" s="5"/>
      <c r="AC418" s="5"/>
      <c r="AE418" s="5"/>
      <c r="AF418" s="5"/>
      <c r="AG418" s="20"/>
      <c r="AH418" s="5"/>
      <c r="AI418" s="5"/>
      <c r="AJ418" s="20"/>
      <c r="AK418" s="20"/>
      <c r="AL418" s="5"/>
      <c r="AM418" s="5"/>
      <c r="AN418" s="5"/>
      <c r="AO418" s="5"/>
      <c r="AP418" s="5"/>
      <c r="AQ418" s="5"/>
    </row>
    <row r="419" spans="1:43" x14ac:dyDescent="0.2">
      <c r="A419">
        <v>9</v>
      </c>
      <c r="B419" s="5">
        <v>437</v>
      </c>
      <c r="C419" t="str">
        <f t="shared" si="49"/>
        <v>WangNEJM</v>
      </c>
      <c r="D419" s="5" t="s">
        <v>178</v>
      </c>
      <c r="E419" s="8">
        <v>1</v>
      </c>
      <c r="F419" s="8">
        <v>3</v>
      </c>
      <c r="G419" s="8">
        <v>3</v>
      </c>
      <c r="H419" s="10" t="s">
        <v>44</v>
      </c>
      <c r="I419" s="10">
        <v>0</v>
      </c>
      <c r="J419" s="5" t="s">
        <v>153</v>
      </c>
      <c r="K419" s="8" t="s">
        <v>86</v>
      </c>
      <c r="L419" s="5" t="s">
        <v>10</v>
      </c>
      <c r="M419" s="5" t="s">
        <v>27</v>
      </c>
      <c r="N419" s="8" t="s">
        <v>138</v>
      </c>
      <c r="O419" s="10" t="s">
        <v>10</v>
      </c>
      <c r="P419" s="5" t="s">
        <v>10</v>
      </c>
      <c r="Q419" s="8">
        <v>21</v>
      </c>
      <c r="R419" s="8">
        <v>26.4</v>
      </c>
      <c r="S419" s="21"/>
      <c r="T419" s="8">
        <v>1649</v>
      </c>
      <c r="U419" s="8">
        <v>100</v>
      </c>
      <c r="V419" s="5"/>
      <c r="W419" s="5"/>
      <c r="X419" s="5" t="s">
        <v>123</v>
      </c>
      <c r="Y419" s="5" t="b">
        <v>1</v>
      </c>
      <c r="Z419" s="20"/>
      <c r="AA419" t="b">
        <f t="shared" si="50"/>
        <v>1</v>
      </c>
      <c r="AB419" s="5"/>
      <c r="AC419" s="5"/>
      <c r="AE419" s="5"/>
      <c r="AF419" s="5"/>
      <c r="AG419" s="20"/>
      <c r="AH419" s="5"/>
      <c r="AI419" s="5"/>
      <c r="AJ419" s="20"/>
      <c r="AK419" s="20"/>
      <c r="AL419" s="5"/>
      <c r="AM419" s="5"/>
      <c r="AN419" s="5"/>
      <c r="AO419" s="5"/>
      <c r="AP419" s="5"/>
      <c r="AQ419" s="5"/>
    </row>
    <row r="420" spans="1:43" x14ac:dyDescent="0.2">
      <c r="A420">
        <v>9</v>
      </c>
      <c r="B420" s="5">
        <v>438</v>
      </c>
      <c r="C420" t="str">
        <f t="shared" si="49"/>
        <v>WangNEJM</v>
      </c>
      <c r="D420" s="5" t="s">
        <v>178</v>
      </c>
      <c r="E420" s="8">
        <v>1</v>
      </c>
      <c r="F420" s="8">
        <v>3</v>
      </c>
      <c r="G420" s="8">
        <v>3</v>
      </c>
      <c r="H420" s="10" t="s">
        <v>44</v>
      </c>
      <c r="I420" s="10">
        <v>0</v>
      </c>
      <c r="J420" s="5" t="s">
        <v>153</v>
      </c>
      <c r="K420" s="8" t="s">
        <v>86</v>
      </c>
      <c r="L420" s="5" t="s">
        <v>10</v>
      </c>
      <c r="M420" s="5" t="s">
        <v>27</v>
      </c>
      <c r="N420" s="8" t="s">
        <v>150</v>
      </c>
      <c r="O420" s="10" t="s">
        <v>104</v>
      </c>
      <c r="P420" t="s">
        <v>219</v>
      </c>
      <c r="Q420" s="8">
        <v>21</v>
      </c>
      <c r="R420" s="8">
        <v>26.4</v>
      </c>
      <c r="S420" s="21"/>
      <c r="T420" s="8">
        <v>1142</v>
      </c>
      <c r="U420" s="8">
        <v>100</v>
      </c>
      <c r="V420" s="5"/>
      <c r="W420" s="5"/>
      <c r="X420" s="5" t="s">
        <v>123</v>
      </c>
      <c r="Y420" s="5" t="b">
        <v>1</v>
      </c>
      <c r="Z420" s="20"/>
      <c r="AA420" t="b">
        <f t="shared" si="50"/>
        <v>1</v>
      </c>
      <c r="AB420" s="5"/>
      <c r="AC420" s="5"/>
      <c r="AE420" s="5"/>
      <c r="AF420" s="5"/>
      <c r="AG420" s="20"/>
      <c r="AH420" s="5"/>
      <c r="AI420" s="5"/>
      <c r="AJ420" s="20"/>
      <c r="AK420" s="20"/>
      <c r="AL420" s="5"/>
      <c r="AM420" s="5"/>
      <c r="AN420" s="5"/>
      <c r="AO420" s="5"/>
      <c r="AP420" s="5"/>
      <c r="AQ420" s="5"/>
    </row>
    <row r="421" spans="1:43" x14ac:dyDescent="0.2">
      <c r="A421">
        <v>9</v>
      </c>
      <c r="B421" s="5">
        <v>439</v>
      </c>
      <c r="C421" t="str">
        <f t="shared" si="49"/>
        <v>WangNEJM</v>
      </c>
      <c r="D421" s="5" t="s">
        <v>178</v>
      </c>
      <c r="E421" s="8">
        <v>1</v>
      </c>
      <c r="F421" s="8">
        <v>3</v>
      </c>
      <c r="G421" s="8">
        <v>3</v>
      </c>
      <c r="H421" s="10" t="s">
        <v>44</v>
      </c>
      <c r="I421" s="10">
        <v>0</v>
      </c>
      <c r="J421" s="5" t="s">
        <v>153</v>
      </c>
      <c r="K421" s="8" t="s">
        <v>86</v>
      </c>
      <c r="L421" s="5" t="s">
        <v>10</v>
      </c>
      <c r="M421" s="5" t="s">
        <v>27</v>
      </c>
      <c r="N421" s="8" t="s">
        <v>151</v>
      </c>
      <c r="O421" s="10" t="s">
        <v>120</v>
      </c>
      <c r="P421" t="s">
        <v>219</v>
      </c>
      <c r="Q421" s="8">
        <v>21</v>
      </c>
      <c r="R421" s="8">
        <v>26.4</v>
      </c>
      <c r="S421" s="21"/>
      <c r="T421" s="8">
        <v>1385</v>
      </c>
      <c r="U421" s="8">
        <v>100</v>
      </c>
      <c r="V421" s="5"/>
      <c r="W421" s="5"/>
      <c r="X421" s="5" t="s">
        <v>123</v>
      </c>
      <c r="Y421" s="5" t="b">
        <v>1</v>
      </c>
      <c r="Z421" s="20"/>
      <c r="AA421" t="b">
        <f t="shared" si="50"/>
        <v>1</v>
      </c>
      <c r="AB421" s="5"/>
      <c r="AC421" s="5"/>
      <c r="AE421" s="5"/>
      <c r="AF421" s="5"/>
      <c r="AG421" s="20"/>
      <c r="AH421" s="5"/>
      <c r="AI421" s="5"/>
      <c r="AJ421" s="20"/>
      <c r="AK421" s="20"/>
      <c r="AL421" s="5"/>
      <c r="AM421" s="5"/>
      <c r="AN421" s="5"/>
      <c r="AO421" s="5"/>
      <c r="AP421" s="5"/>
      <c r="AQ421" s="5"/>
    </row>
    <row r="422" spans="1:43" x14ac:dyDescent="0.2">
      <c r="A422">
        <v>9</v>
      </c>
      <c r="B422" s="5">
        <v>440</v>
      </c>
      <c r="C422" t="str">
        <f t="shared" si="49"/>
        <v>WangNEJM</v>
      </c>
      <c r="D422" s="5" t="s">
        <v>178</v>
      </c>
      <c r="E422" s="8">
        <v>1</v>
      </c>
      <c r="F422" s="8">
        <v>3</v>
      </c>
      <c r="G422" s="8">
        <v>3</v>
      </c>
      <c r="H422" s="10" t="s">
        <v>44</v>
      </c>
      <c r="I422" s="10">
        <v>0</v>
      </c>
      <c r="J422" s="5" t="s">
        <v>153</v>
      </c>
      <c r="K422" s="8" t="s">
        <v>86</v>
      </c>
      <c r="L422" s="5" t="s">
        <v>10</v>
      </c>
      <c r="M422" s="5" t="s">
        <v>27</v>
      </c>
      <c r="N422" s="8" t="s">
        <v>152</v>
      </c>
      <c r="O422" s="10" t="s">
        <v>69</v>
      </c>
      <c r="P422" t="s">
        <v>219</v>
      </c>
      <c r="Q422" s="8">
        <v>21</v>
      </c>
      <c r="R422" s="8">
        <v>26.4</v>
      </c>
      <c r="S422" s="21"/>
      <c r="T422" s="8">
        <v>345</v>
      </c>
      <c r="U422" s="8">
        <v>100</v>
      </c>
      <c r="V422" s="5"/>
      <c r="W422" s="5"/>
      <c r="X422" s="5" t="s">
        <v>123</v>
      </c>
      <c r="Y422" s="5" t="b">
        <v>1</v>
      </c>
      <c r="Z422" s="20"/>
      <c r="AA422" t="b">
        <f t="shared" si="50"/>
        <v>1</v>
      </c>
      <c r="AB422" s="5"/>
      <c r="AC422" s="5"/>
      <c r="AE422" s="5"/>
      <c r="AF422" s="5"/>
      <c r="AG422" s="20"/>
      <c r="AH422" s="5"/>
      <c r="AI422" s="5"/>
      <c r="AJ422" s="20"/>
      <c r="AK422" s="20"/>
      <c r="AL422" s="5"/>
      <c r="AM422" s="5"/>
      <c r="AN422" s="5"/>
      <c r="AO422" s="5"/>
      <c r="AP422" s="5"/>
      <c r="AQ422" s="5"/>
    </row>
    <row r="423" spans="1:43" x14ac:dyDescent="0.2">
      <c r="A423">
        <v>9</v>
      </c>
      <c r="B423" s="5">
        <v>441</v>
      </c>
      <c r="C423" t="s">
        <v>284</v>
      </c>
      <c r="D423" t="s">
        <v>224</v>
      </c>
      <c r="E423" s="8">
        <v>3</v>
      </c>
      <c r="F423" s="8">
        <v>3</v>
      </c>
      <c r="G423" s="8">
        <v>3</v>
      </c>
      <c r="H423" s="10" t="s">
        <v>46</v>
      </c>
      <c r="J423" s="5" t="s">
        <v>154</v>
      </c>
      <c r="K423" s="8" t="s">
        <v>86</v>
      </c>
      <c r="L423" s="5" t="s">
        <v>10</v>
      </c>
      <c r="M423" s="5" t="s">
        <v>27</v>
      </c>
      <c r="N423" s="8" t="s">
        <v>14</v>
      </c>
      <c r="O423" s="10" t="s">
        <v>14</v>
      </c>
      <c r="P423" s="5" t="s">
        <v>14</v>
      </c>
      <c r="Q423" s="8">
        <v>8</v>
      </c>
      <c r="R423" s="8">
        <v>21</v>
      </c>
      <c r="S423" s="8">
        <v>4188</v>
      </c>
      <c r="T423" s="8">
        <v>31759</v>
      </c>
      <c r="U423" s="8">
        <v>20</v>
      </c>
      <c r="V423" s="5"/>
      <c r="W423" s="5">
        <f>T423/S423</f>
        <v>7.583333333333333</v>
      </c>
      <c r="X423" s="5" t="s">
        <v>222</v>
      </c>
      <c r="Y423" s="5" t="b">
        <v>0</v>
      </c>
      <c r="Z423" s="5" t="s">
        <v>223</v>
      </c>
      <c r="AA423" t="b">
        <f t="shared" si="50"/>
        <v>1</v>
      </c>
      <c r="AB423" s="5"/>
      <c r="AC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1:43" x14ac:dyDescent="0.2">
      <c r="A424">
        <v>9</v>
      </c>
      <c r="B424" s="5">
        <v>442</v>
      </c>
      <c r="C424" t="s">
        <v>284</v>
      </c>
      <c r="D424" t="s">
        <v>224</v>
      </c>
      <c r="E424" s="8">
        <v>3</v>
      </c>
      <c r="F424" s="8">
        <v>3</v>
      </c>
      <c r="G424" s="8">
        <v>3</v>
      </c>
      <c r="H424" s="10" t="s">
        <v>46</v>
      </c>
      <c r="J424" s="5" t="s">
        <v>154</v>
      </c>
      <c r="K424" s="8" t="s">
        <v>86</v>
      </c>
      <c r="L424" s="5" t="s">
        <v>10</v>
      </c>
      <c r="M424" s="5" t="s">
        <v>27</v>
      </c>
      <c r="N424" s="8" t="s">
        <v>135</v>
      </c>
      <c r="O424" s="10" t="s">
        <v>55</v>
      </c>
      <c r="P424" s="5" t="s">
        <v>55</v>
      </c>
      <c r="Q424" s="8">
        <v>8</v>
      </c>
      <c r="R424" s="8">
        <v>21</v>
      </c>
      <c r="S424" s="8">
        <v>155</v>
      </c>
      <c r="T424" s="8">
        <v>3170</v>
      </c>
      <c r="U424" s="8">
        <v>20</v>
      </c>
      <c r="V424" s="5"/>
      <c r="W424" s="5">
        <f t="shared" ref="W424:W426" si="54">T424/S424</f>
        <v>20.451612903225808</v>
      </c>
      <c r="X424" s="5" t="s">
        <v>222</v>
      </c>
      <c r="Y424" s="5" t="b">
        <v>0</v>
      </c>
      <c r="Z424" s="5" t="s">
        <v>223</v>
      </c>
      <c r="AA424" t="b">
        <f t="shared" si="50"/>
        <v>1</v>
      </c>
      <c r="AB424" s="5"/>
      <c r="AC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1:43" x14ac:dyDescent="0.2">
      <c r="A425">
        <v>9</v>
      </c>
      <c r="B425" s="5">
        <v>443</v>
      </c>
      <c r="C425" t="s">
        <v>284</v>
      </c>
      <c r="D425" t="s">
        <v>224</v>
      </c>
      <c r="E425" s="8">
        <v>3</v>
      </c>
      <c r="F425" s="8">
        <v>3</v>
      </c>
      <c r="G425" s="8">
        <v>3</v>
      </c>
      <c r="H425" s="10" t="s">
        <v>46</v>
      </c>
      <c r="J425" s="5" t="s">
        <v>154</v>
      </c>
      <c r="K425" s="8" t="s">
        <v>86</v>
      </c>
      <c r="L425" s="5" t="s">
        <v>10</v>
      </c>
      <c r="M425" s="5" t="s">
        <v>27</v>
      </c>
      <c r="N425" s="8" t="s">
        <v>149</v>
      </c>
      <c r="O425" s="10" t="s">
        <v>65</v>
      </c>
      <c r="P425" t="s">
        <v>219</v>
      </c>
      <c r="Q425" s="8">
        <v>8</v>
      </c>
      <c r="R425" s="8">
        <v>21</v>
      </c>
      <c r="S425" s="8">
        <v>277</v>
      </c>
      <c r="T425" s="8">
        <v>4029</v>
      </c>
      <c r="U425" s="8">
        <v>20</v>
      </c>
      <c r="V425" s="5"/>
      <c r="W425" s="5">
        <f t="shared" si="54"/>
        <v>14.545126353790614</v>
      </c>
      <c r="X425" s="5" t="s">
        <v>222</v>
      </c>
      <c r="Y425" s="5" t="b">
        <v>0</v>
      </c>
      <c r="Z425" s="5" t="s">
        <v>223</v>
      </c>
      <c r="AA425" t="b">
        <f t="shared" si="50"/>
        <v>1</v>
      </c>
      <c r="AB425" s="5"/>
      <c r="AC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1:43" x14ac:dyDescent="0.2">
      <c r="A426">
        <v>9</v>
      </c>
      <c r="B426" s="5">
        <v>444</v>
      </c>
      <c r="C426" t="s">
        <v>284</v>
      </c>
      <c r="D426" t="s">
        <v>224</v>
      </c>
      <c r="E426" s="8">
        <v>3</v>
      </c>
      <c r="F426" s="8">
        <v>3</v>
      </c>
      <c r="G426" s="8">
        <v>3</v>
      </c>
      <c r="H426" s="10" t="s">
        <v>46</v>
      </c>
      <c r="J426" s="5" t="s">
        <v>154</v>
      </c>
      <c r="K426" s="8" t="s">
        <v>86</v>
      </c>
      <c r="L426" s="5" t="s">
        <v>10</v>
      </c>
      <c r="M426" s="5" t="s">
        <v>27</v>
      </c>
      <c r="N426" s="8" t="s">
        <v>201</v>
      </c>
      <c r="O426" s="10" t="s">
        <v>10</v>
      </c>
      <c r="P426" s="5" t="s">
        <v>10</v>
      </c>
      <c r="Q426" s="8">
        <v>8</v>
      </c>
      <c r="R426" s="8">
        <v>21</v>
      </c>
      <c r="S426" s="8">
        <v>212</v>
      </c>
      <c r="T426" s="8">
        <v>3929</v>
      </c>
      <c r="U426" s="8">
        <v>20</v>
      </c>
      <c r="V426" s="5"/>
      <c r="W426" s="5">
        <f t="shared" si="54"/>
        <v>18.533018867924529</v>
      </c>
      <c r="X426" s="5" t="s">
        <v>222</v>
      </c>
      <c r="Y426" s="5" t="b">
        <v>0</v>
      </c>
      <c r="Z426" s="5" t="s">
        <v>223</v>
      </c>
      <c r="AA426" t="b">
        <f t="shared" si="50"/>
        <v>1</v>
      </c>
      <c r="AB426" s="5"/>
      <c r="AC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1:43" x14ac:dyDescent="0.2">
      <c r="A427">
        <v>9</v>
      </c>
      <c r="B427" s="5">
        <v>445</v>
      </c>
      <c r="C427" t="s">
        <v>284</v>
      </c>
      <c r="D427" t="s">
        <v>224</v>
      </c>
      <c r="E427" s="8">
        <v>4</v>
      </c>
      <c r="F427" s="8">
        <v>3</v>
      </c>
      <c r="G427" s="8">
        <v>3</v>
      </c>
      <c r="H427" s="10" t="s">
        <v>46</v>
      </c>
      <c r="J427" s="5" t="s">
        <v>155</v>
      </c>
      <c r="K427" s="8" t="s">
        <v>86</v>
      </c>
      <c r="L427" s="5" t="s">
        <v>10</v>
      </c>
      <c r="M427" s="5" t="s">
        <v>27</v>
      </c>
      <c r="N427" s="8" t="s">
        <v>14</v>
      </c>
      <c r="O427" s="10" t="s">
        <v>14</v>
      </c>
      <c r="P427" s="5" t="s">
        <v>14</v>
      </c>
      <c r="Q427" s="8">
        <v>10</v>
      </c>
      <c r="R427" s="8">
        <v>21</v>
      </c>
      <c r="S427" s="8">
        <v>3186</v>
      </c>
      <c r="T427" s="8">
        <v>50955</v>
      </c>
      <c r="U427" s="8">
        <v>20</v>
      </c>
      <c r="V427" s="5"/>
      <c r="W427" s="5">
        <f>T427/S427</f>
        <v>15.993408662900189</v>
      </c>
      <c r="X427" s="5" t="s">
        <v>222</v>
      </c>
      <c r="Y427" s="5" t="b">
        <v>0</v>
      </c>
      <c r="Z427" s="5" t="s">
        <v>223</v>
      </c>
      <c r="AA427" t="b">
        <f t="shared" si="50"/>
        <v>1</v>
      </c>
      <c r="AB427" s="5"/>
      <c r="AC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1:43" x14ac:dyDescent="0.2">
      <c r="A428">
        <v>9</v>
      </c>
      <c r="B428" s="5">
        <v>446</v>
      </c>
      <c r="C428" t="s">
        <v>284</v>
      </c>
      <c r="D428" t="s">
        <v>224</v>
      </c>
      <c r="E428" s="8">
        <v>4</v>
      </c>
      <c r="F428" s="8">
        <v>3</v>
      </c>
      <c r="G428" s="8">
        <v>3</v>
      </c>
      <c r="H428" s="10" t="s">
        <v>46</v>
      </c>
      <c r="J428" s="5" t="s">
        <v>155</v>
      </c>
      <c r="K428" s="8" t="s">
        <v>86</v>
      </c>
      <c r="L428" s="5" t="s">
        <v>10</v>
      </c>
      <c r="M428" s="5" t="s">
        <v>27</v>
      </c>
      <c r="N428" s="8" t="s">
        <v>135</v>
      </c>
      <c r="O428" s="10" t="s">
        <v>55</v>
      </c>
      <c r="P428" s="5" t="s">
        <v>55</v>
      </c>
      <c r="Q428" s="8">
        <v>10</v>
      </c>
      <c r="R428" s="8">
        <v>21</v>
      </c>
      <c r="S428" s="8">
        <v>235</v>
      </c>
      <c r="T428" s="8">
        <v>4875</v>
      </c>
      <c r="U428" s="8">
        <v>20</v>
      </c>
      <c r="V428" s="5"/>
      <c r="W428" s="5">
        <f t="shared" ref="W428:W430" si="55">T428/S428</f>
        <v>20.74468085106383</v>
      </c>
      <c r="X428" s="5" t="s">
        <v>222</v>
      </c>
      <c r="Y428" s="5" t="b">
        <v>0</v>
      </c>
      <c r="Z428" s="5" t="s">
        <v>223</v>
      </c>
      <c r="AA428" t="b">
        <f t="shared" si="50"/>
        <v>1</v>
      </c>
      <c r="AB428" s="5"/>
      <c r="AC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1:43" x14ac:dyDescent="0.2">
      <c r="A429">
        <v>9</v>
      </c>
      <c r="B429" s="5">
        <v>447</v>
      </c>
      <c r="C429" t="s">
        <v>284</v>
      </c>
      <c r="D429" t="s">
        <v>224</v>
      </c>
      <c r="E429" s="8">
        <v>4</v>
      </c>
      <c r="F429" s="8">
        <v>3</v>
      </c>
      <c r="G429" s="8">
        <v>3</v>
      </c>
      <c r="H429" s="10" t="s">
        <v>46</v>
      </c>
      <c r="J429" s="5" t="s">
        <v>155</v>
      </c>
      <c r="K429" s="8" t="s">
        <v>86</v>
      </c>
      <c r="L429" s="5" t="s">
        <v>10</v>
      </c>
      <c r="M429" s="5" t="s">
        <v>27</v>
      </c>
      <c r="N429" s="8" t="s">
        <v>149</v>
      </c>
      <c r="O429" s="10" t="s">
        <v>65</v>
      </c>
      <c r="P429" t="s">
        <v>219</v>
      </c>
      <c r="Q429" s="8">
        <v>10</v>
      </c>
      <c r="R429" s="8">
        <v>21</v>
      </c>
      <c r="S429" s="8">
        <v>336</v>
      </c>
      <c r="T429" s="8">
        <v>5196</v>
      </c>
      <c r="U429" s="8">
        <v>20</v>
      </c>
      <c r="V429" s="5"/>
      <c r="W429" s="5">
        <f t="shared" si="55"/>
        <v>15.464285714285714</v>
      </c>
      <c r="X429" s="5" t="s">
        <v>222</v>
      </c>
      <c r="Y429" s="5" t="b">
        <v>0</v>
      </c>
      <c r="Z429" s="5" t="s">
        <v>223</v>
      </c>
      <c r="AA429" t="b">
        <f t="shared" ref="AA429:AA492" si="56">F429=G429</f>
        <v>1</v>
      </c>
      <c r="AB429" s="5"/>
      <c r="AC429" s="5"/>
      <c r="AE429" s="5"/>
      <c r="AF429" s="5"/>
      <c r="AG429" s="20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1:43" x14ac:dyDescent="0.2">
      <c r="A430">
        <v>9</v>
      </c>
      <c r="B430" s="5">
        <v>448</v>
      </c>
      <c r="C430" t="s">
        <v>284</v>
      </c>
      <c r="D430" t="s">
        <v>224</v>
      </c>
      <c r="E430" s="8">
        <v>4</v>
      </c>
      <c r="F430" s="8">
        <v>3</v>
      </c>
      <c r="G430" s="8">
        <v>3</v>
      </c>
      <c r="H430" s="10" t="s">
        <v>46</v>
      </c>
      <c r="J430" s="5" t="s">
        <v>155</v>
      </c>
      <c r="K430" s="8" t="s">
        <v>86</v>
      </c>
      <c r="L430" s="5" t="s">
        <v>10</v>
      </c>
      <c r="M430" s="5" t="s">
        <v>27</v>
      </c>
      <c r="N430" s="8" t="s">
        <v>201</v>
      </c>
      <c r="O430" s="10" t="s">
        <v>10</v>
      </c>
      <c r="P430" s="5" t="s">
        <v>10</v>
      </c>
      <c r="Q430" s="8">
        <v>10</v>
      </c>
      <c r="R430" s="8">
        <v>21</v>
      </c>
      <c r="S430" s="8">
        <v>86</v>
      </c>
      <c r="T430" s="8">
        <v>3693</v>
      </c>
      <c r="U430" s="8">
        <v>20</v>
      </c>
      <c r="V430" s="5"/>
      <c r="W430" s="5">
        <f t="shared" si="55"/>
        <v>42.941860465116278</v>
      </c>
      <c r="X430" s="5" t="s">
        <v>222</v>
      </c>
      <c r="Y430" s="5" t="b">
        <v>0</v>
      </c>
      <c r="Z430" s="5" t="s">
        <v>223</v>
      </c>
      <c r="AA430" t="b">
        <f t="shared" si="56"/>
        <v>1</v>
      </c>
      <c r="AB430" s="5"/>
      <c r="AC430" s="5"/>
      <c r="AE430" s="5"/>
      <c r="AF430" s="5"/>
      <c r="AG430" s="20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1:43" x14ac:dyDescent="0.2">
      <c r="A431">
        <v>9</v>
      </c>
      <c r="B431" s="5">
        <v>449</v>
      </c>
      <c r="C431" t="s">
        <v>284</v>
      </c>
      <c r="D431" t="s">
        <v>224</v>
      </c>
      <c r="E431" s="8">
        <v>1</v>
      </c>
      <c r="F431" s="8">
        <v>3</v>
      </c>
      <c r="G431" s="8">
        <v>2.9</v>
      </c>
      <c r="H431" s="10" t="s">
        <v>46</v>
      </c>
      <c r="I431" s="10">
        <v>0.33</v>
      </c>
      <c r="J431" s="5" t="s">
        <v>148</v>
      </c>
      <c r="K431" s="8" t="s">
        <v>14</v>
      </c>
      <c r="L431" s="5" t="s">
        <v>14</v>
      </c>
      <c r="M431" s="5" t="s">
        <v>28</v>
      </c>
      <c r="N431" s="8" t="s">
        <v>14</v>
      </c>
      <c r="O431" s="10" t="s">
        <v>14</v>
      </c>
      <c r="P431" s="5" t="s">
        <v>14</v>
      </c>
      <c r="Q431" s="8">
        <v>15</v>
      </c>
      <c r="R431" s="8">
        <v>32</v>
      </c>
      <c r="S431" s="8">
        <v>5197</v>
      </c>
      <c r="T431" s="8">
        <v>21507</v>
      </c>
      <c r="U431" s="8">
        <v>20</v>
      </c>
      <c r="V431" s="5"/>
      <c r="W431" s="5">
        <f>T431/S431</f>
        <v>4.1383490475274201</v>
      </c>
      <c r="X431" s="5" t="s">
        <v>123</v>
      </c>
      <c r="Y431" s="5" t="b">
        <v>1</v>
      </c>
      <c r="Z431" s="5"/>
      <c r="AA431" t="b">
        <f t="shared" si="56"/>
        <v>0</v>
      </c>
      <c r="AB431" s="5"/>
      <c r="AC431" s="5"/>
      <c r="AE431" s="5"/>
      <c r="AF431" s="5"/>
      <c r="AG431" s="20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1:43" x14ac:dyDescent="0.2">
      <c r="A432">
        <v>9</v>
      </c>
      <c r="B432" s="5">
        <v>450</v>
      </c>
      <c r="C432" t="s">
        <v>284</v>
      </c>
      <c r="D432" t="s">
        <v>224</v>
      </c>
      <c r="E432" s="8">
        <v>1</v>
      </c>
      <c r="F432" s="8">
        <v>3</v>
      </c>
      <c r="G432" s="8">
        <v>2.9</v>
      </c>
      <c r="H432" s="10" t="s">
        <v>46</v>
      </c>
      <c r="I432" s="10">
        <v>0.33</v>
      </c>
      <c r="J432" s="5" t="s">
        <v>148</v>
      </c>
      <c r="K432" s="8" t="s">
        <v>14</v>
      </c>
      <c r="L432" s="5" t="s">
        <v>14</v>
      </c>
      <c r="M432" s="5" t="s">
        <v>28</v>
      </c>
      <c r="N432" s="8" t="s">
        <v>135</v>
      </c>
      <c r="O432" s="10" t="s">
        <v>55</v>
      </c>
      <c r="P432" s="5" t="s">
        <v>55</v>
      </c>
      <c r="Q432" s="8">
        <v>15</v>
      </c>
      <c r="R432" s="8">
        <v>32</v>
      </c>
      <c r="S432" s="8">
        <v>307</v>
      </c>
      <c r="T432" s="8">
        <v>3224</v>
      </c>
      <c r="U432" s="8">
        <v>20</v>
      </c>
      <c r="V432" s="5"/>
      <c r="W432" s="5">
        <f t="shared" ref="W432:W434" si="57">T432/S432</f>
        <v>10.501628664495113</v>
      </c>
      <c r="X432" s="5" t="s">
        <v>123</v>
      </c>
      <c r="Y432" s="5" t="b">
        <v>1</v>
      </c>
      <c r="Z432" s="5"/>
      <c r="AA432" t="b">
        <f t="shared" si="56"/>
        <v>0</v>
      </c>
      <c r="AB432" s="5"/>
      <c r="AC432" s="5"/>
      <c r="AE432" s="5"/>
      <c r="AF432" s="5"/>
      <c r="AG432" s="20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1:43" x14ac:dyDescent="0.2">
      <c r="A433">
        <v>9</v>
      </c>
      <c r="B433" s="5">
        <v>451</v>
      </c>
      <c r="C433" t="s">
        <v>284</v>
      </c>
      <c r="D433" t="s">
        <v>224</v>
      </c>
      <c r="E433" s="8">
        <v>1</v>
      </c>
      <c r="F433" s="8">
        <v>3</v>
      </c>
      <c r="G433" s="8">
        <v>2.9</v>
      </c>
      <c r="H433" s="10" t="s">
        <v>46</v>
      </c>
      <c r="I433" s="10">
        <v>0.33</v>
      </c>
      <c r="J433" s="5" t="s">
        <v>148</v>
      </c>
      <c r="K433" s="8" t="s">
        <v>14</v>
      </c>
      <c r="L433" s="5" t="s">
        <v>14</v>
      </c>
      <c r="M433" s="5" t="s">
        <v>28</v>
      </c>
      <c r="N433" s="8" t="s">
        <v>149</v>
      </c>
      <c r="O433" s="10" t="s">
        <v>65</v>
      </c>
      <c r="P433" t="s">
        <v>219</v>
      </c>
      <c r="Q433" s="8">
        <v>15</v>
      </c>
      <c r="R433" s="8">
        <v>32</v>
      </c>
      <c r="S433" s="8">
        <v>345</v>
      </c>
      <c r="T433" s="8">
        <v>2590</v>
      </c>
      <c r="U433" s="8">
        <v>20</v>
      </c>
      <c r="V433" s="5"/>
      <c r="W433" s="5">
        <f t="shared" si="57"/>
        <v>7.5072463768115938</v>
      </c>
      <c r="X433" s="5" t="s">
        <v>123</v>
      </c>
      <c r="Y433" s="5" t="b">
        <v>1</v>
      </c>
      <c r="Z433" s="5"/>
      <c r="AA433" t="b">
        <f t="shared" si="56"/>
        <v>0</v>
      </c>
      <c r="AB433" s="5"/>
      <c r="AC433" s="5"/>
      <c r="AE433" s="5"/>
      <c r="AF433" s="5"/>
      <c r="AG433" s="20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1:43" x14ac:dyDescent="0.2">
      <c r="A434">
        <v>9</v>
      </c>
      <c r="B434" s="5">
        <v>452</v>
      </c>
      <c r="C434" t="s">
        <v>284</v>
      </c>
      <c r="D434" t="s">
        <v>224</v>
      </c>
      <c r="E434" s="8">
        <v>1</v>
      </c>
      <c r="F434" s="8">
        <v>3</v>
      </c>
      <c r="G434" s="8">
        <v>2.9</v>
      </c>
      <c r="H434" s="10" t="s">
        <v>46</v>
      </c>
      <c r="I434" s="10">
        <v>0.33</v>
      </c>
      <c r="J434" s="5" t="s">
        <v>148</v>
      </c>
      <c r="K434" s="8" t="s">
        <v>14</v>
      </c>
      <c r="L434" s="5" t="s">
        <v>14</v>
      </c>
      <c r="M434" s="5" t="s">
        <v>28</v>
      </c>
      <c r="N434" s="8" t="s">
        <v>201</v>
      </c>
      <c r="O434" s="10" t="s">
        <v>10</v>
      </c>
      <c r="P434" s="5" t="s">
        <v>10</v>
      </c>
      <c r="Q434" s="8">
        <v>15</v>
      </c>
      <c r="R434" s="8">
        <v>32</v>
      </c>
      <c r="S434" s="8">
        <v>184</v>
      </c>
      <c r="T434" s="8">
        <v>2829</v>
      </c>
      <c r="U434" s="8">
        <v>20</v>
      </c>
      <c r="V434" s="5"/>
      <c r="W434" s="5">
        <f t="shared" si="57"/>
        <v>15.375</v>
      </c>
      <c r="X434" s="5" t="s">
        <v>123</v>
      </c>
      <c r="Y434" s="5" t="b">
        <v>1</v>
      </c>
      <c r="Z434" s="5"/>
      <c r="AA434" t="b">
        <f t="shared" si="56"/>
        <v>0</v>
      </c>
      <c r="AB434" s="5"/>
      <c r="AC434" s="5"/>
      <c r="AE434" s="5"/>
      <c r="AF434" s="5"/>
      <c r="AG434" s="20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1:43" x14ac:dyDescent="0.2">
      <c r="A435">
        <v>9</v>
      </c>
      <c r="B435" s="5">
        <v>453</v>
      </c>
      <c r="C435" t="s">
        <v>284</v>
      </c>
      <c r="D435" t="s">
        <v>224</v>
      </c>
      <c r="E435" s="8">
        <v>1</v>
      </c>
      <c r="F435" s="8">
        <v>3</v>
      </c>
      <c r="G435" s="8">
        <v>3.1</v>
      </c>
      <c r="H435" s="10" t="s">
        <v>46</v>
      </c>
      <c r="I435" s="10">
        <v>0.33</v>
      </c>
      <c r="J435" s="5" t="s">
        <v>153</v>
      </c>
      <c r="K435" s="8" t="s">
        <v>86</v>
      </c>
      <c r="L435" s="5" t="s">
        <v>10</v>
      </c>
      <c r="M435" s="5" t="s">
        <v>27</v>
      </c>
      <c r="N435" s="8" t="s">
        <v>14</v>
      </c>
      <c r="O435" s="10" t="s">
        <v>14</v>
      </c>
      <c r="P435" s="5" t="s">
        <v>14</v>
      </c>
      <c r="Q435" s="8">
        <v>18</v>
      </c>
      <c r="R435" s="8">
        <v>21</v>
      </c>
      <c r="S435" s="8">
        <v>3633</v>
      </c>
      <c r="T435" s="8">
        <v>40515</v>
      </c>
      <c r="U435" s="8">
        <v>20</v>
      </c>
      <c r="V435" s="5"/>
      <c r="W435" s="5">
        <f>T435/S435</f>
        <v>11.151940545004129</v>
      </c>
      <c r="X435" s="5" t="s">
        <v>123</v>
      </c>
      <c r="Y435" s="5" t="b">
        <v>1</v>
      </c>
      <c r="Z435" s="5"/>
      <c r="AA435" t="b">
        <f t="shared" si="56"/>
        <v>0</v>
      </c>
      <c r="AB435" s="5"/>
      <c r="AC435" s="5"/>
      <c r="AE435" s="5"/>
      <c r="AF435" s="5"/>
      <c r="AG435" s="20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1:43" x14ac:dyDescent="0.2">
      <c r="A436">
        <v>9</v>
      </c>
      <c r="B436" s="5">
        <v>454</v>
      </c>
      <c r="C436" t="s">
        <v>284</v>
      </c>
      <c r="D436" t="s">
        <v>224</v>
      </c>
      <c r="E436" s="8">
        <v>1</v>
      </c>
      <c r="F436" s="8">
        <v>3</v>
      </c>
      <c r="G436" s="8">
        <v>3.1</v>
      </c>
      <c r="H436" s="10" t="s">
        <v>46</v>
      </c>
      <c r="I436" s="10">
        <v>0.33</v>
      </c>
      <c r="J436" s="5" t="s">
        <v>153</v>
      </c>
      <c r="K436" s="8" t="s">
        <v>86</v>
      </c>
      <c r="L436" s="5" t="s">
        <v>10</v>
      </c>
      <c r="M436" s="5" t="s">
        <v>27</v>
      </c>
      <c r="N436" s="8" t="s">
        <v>135</v>
      </c>
      <c r="O436" s="10" t="s">
        <v>55</v>
      </c>
      <c r="P436" s="5" t="s">
        <v>55</v>
      </c>
      <c r="Q436" s="8">
        <v>18</v>
      </c>
      <c r="R436" s="8">
        <v>21</v>
      </c>
      <c r="S436" s="8">
        <v>214</v>
      </c>
      <c r="T436" s="8">
        <v>3315</v>
      </c>
      <c r="U436" s="8">
        <v>20</v>
      </c>
      <c r="V436" s="5"/>
      <c r="W436" s="5">
        <f t="shared" ref="W436:W446" si="58">T436/S436</f>
        <v>15.490654205607477</v>
      </c>
      <c r="X436" s="5" t="s">
        <v>123</v>
      </c>
      <c r="Y436" s="5" t="b">
        <v>1</v>
      </c>
      <c r="Z436" s="5"/>
      <c r="AA436" t="b">
        <f t="shared" si="56"/>
        <v>0</v>
      </c>
      <c r="AB436" s="5"/>
      <c r="AC436" s="5"/>
      <c r="AE436" s="5"/>
      <c r="AF436" s="5"/>
      <c r="AG436" s="20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1:43" x14ac:dyDescent="0.2">
      <c r="A437">
        <v>9</v>
      </c>
      <c r="B437" s="5">
        <v>455</v>
      </c>
      <c r="C437" t="s">
        <v>284</v>
      </c>
      <c r="D437" t="s">
        <v>224</v>
      </c>
      <c r="E437" s="8">
        <v>1</v>
      </c>
      <c r="F437" s="8">
        <v>3</v>
      </c>
      <c r="G437" s="8">
        <v>3.1</v>
      </c>
      <c r="H437" s="10" t="s">
        <v>46</v>
      </c>
      <c r="I437" s="10">
        <v>0.33</v>
      </c>
      <c r="J437" s="5" t="s">
        <v>153</v>
      </c>
      <c r="K437" s="8" t="s">
        <v>86</v>
      </c>
      <c r="L437" s="5" t="s">
        <v>10</v>
      </c>
      <c r="M437" s="5" t="s">
        <v>27</v>
      </c>
      <c r="N437" s="8" t="s">
        <v>149</v>
      </c>
      <c r="O437" s="10" t="s">
        <v>65</v>
      </c>
      <c r="P437" t="s">
        <v>219</v>
      </c>
      <c r="Q437" s="8">
        <v>18</v>
      </c>
      <c r="R437" s="8">
        <v>21</v>
      </c>
      <c r="S437" s="8">
        <v>277</v>
      </c>
      <c r="T437" s="8">
        <v>4938</v>
      </c>
      <c r="U437" s="8">
        <v>20</v>
      </c>
      <c r="V437" s="5"/>
      <c r="W437" s="5">
        <f t="shared" si="58"/>
        <v>17.826714801444044</v>
      </c>
      <c r="X437" s="5" t="s">
        <v>123</v>
      </c>
      <c r="Y437" s="5" t="b">
        <v>1</v>
      </c>
      <c r="Z437" s="5"/>
      <c r="AA437" t="b">
        <f t="shared" si="56"/>
        <v>0</v>
      </c>
      <c r="AB437" s="5"/>
      <c r="AC437" s="5"/>
      <c r="AE437" s="5"/>
      <c r="AF437" s="5"/>
      <c r="AG437" s="20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1:43" x14ac:dyDescent="0.2">
      <c r="A438">
        <v>9</v>
      </c>
      <c r="B438" s="5">
        <v>456</v>
      </c>
      <c r="C438" t="s">
        <v>284</v>
      </c>
      <c r="D438" t="s">
        <v>224</v>
      </c>
      <c r="E438" s="8">
        <v>1</v>
      </c>
      <c r="F438" s="8">
        <v>3</v>
      </c>
      <c r="G438" s="8">
        <v>3.1</v>
      </c>
      <c r="H438" s="10" t="s">
        <v>46</v>
      </c>
      <c r="I438" s="10">
        <v>0.33</v>
      </c>
      <c r="J438" s="5" t="s">
        <v>153</v>
      </c>
      <c r="K438" s="8" t="s">
        <v>86</v>
      </c>
      <c r="L438" s="5" t="s">
        <v>10</v>
      </c>
      <c r="M438" s="5" t="s">
        <v>27</v>
      </c>
      <c r="N438" s="8" t="s">
        <v>201</v>
      </c>
      <c r="O438" s="10" t="s">
        <v>10</v>
      </c>
      <c r="P438" s="5" t="s">
        <v>10</v>
      </c>
      <c r="Q438" s="8">
        <v>18</v>
      </c>
      <c r="R438" s="8">
        <v>21</v>
      </c>
      <c r="S438" s="8">
        <v>212</v>
      </c>
      <c r="T438" s="8">
        <v>3693</v>
      </c>
      <c r="U438" s="8">
        <v>20</v>
      </c>
      <c r="V438" s="5"/>
      <c r="W438" s="5">
        <f t="shared" si="58"/>
        <v>17.419811320754718</v>
      </c>
      <c r="X438" s="5" t="s">
        <v>123</v>
      </c>
      <c r="Y438" s="5" t="b">
        <v>1</v>
      </c>
      <c r="Z438" s="5"/>
      <c r="AA438" t="b">
        <f t="shared" si="56"/>
        <v>0</v>
      </c>
      <c r="AB438" s="5"/>
      <c r="AC438" s="5"/>
      <c r="AE438" s="5"/>
      <c r="AF438" s="5"/>
      <c r="AG438" s="20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1:43" x14ac:dyDescent="0.2">
      <c r="A439">
        <v>9</v>
      </c>
      <c r="B439" s="5">
        <v>457</v>
      </c>
      <c r="C439" t="s">
        <v>283</v>
      </c>
      <c r="D439" t="s">
        <v>224</v>
      </c>
      <c r="E439" s="8">
        <v>1</v>
      </c>
      <c r="F439" s="8">
        <v>3</v>
      </c>
      <c r="G439" s="8">
        <v>2.9</v>
      </c>
      <c r="H439" s="10" t="s">
        <v>46</v>
      </c>
      <c r="I439" s="10">
        <v>0.33</v>
      </c>
      <c r="J439" s="5" t="s">
        <v>148</v>
      </c>
      <c r="K439" s="8" t="s">
        <v>14</v>
      </c>
      <c r="L439" s="5" t="s">
        <v>14</v>
      </c>
      <c r="M439" s="5" t="s">
        <v>28</v>
      </c>
      <c r="N439" s="8" t="s">
        <v>156</v>
      </c>
      <c r="O439" s="10" t="s">
        <v>121</v>
      </c>
      <c r="P439" t="s">
        <v>218</v>
      </c>
      <c r="Q439" s="8">
        <v>15</v>
      </c>
      <c r="R439" s="8">
        <v>32</v>
      </c>
      <c r="S439" s="8">
        <v>167</v>
      </c>
      <c r="T439" s="8">
        <v>2276</v>
      </c>
      <c r="U439" s="8">
        <v>20</v>
      </c>
      <c r="V439" s="5"/>
      <c r="W439" s="5">
        <f t="shared" si="58"/>
        <v>13.62874251497006</v>
      </c>
      <c r="X439" s="5" t="s">
        <v>251</v>
      </c>
      <c r="Y439" s="5" t="b">
        <v>1</v>
      </c>
      <c r="Z439" s="5"/>
      <c r="AA439" t="b">
        <f t="shared" si="56"/>
        <v>0</v>
      </c>
      <c r="AB439" s="5"/>
      <c r="AC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1:43" x14ac:dyDescent="0.2">
      <c r="A440">
        <v>9</v>
      </c>
      <c r="B440" s="5">
        <v>458</v>
      </c>
      <c r="C440" t="s">
        <v>283</v>
      </c>
      <c r="D440" t="s">
        <v>224</v>
      </c>
      <c r="E440" s="8">
        <v>1</v>
      </c>
      <c r="F440" s="8">
        <v>3</v>
      </c>
      <c r="G440" s="8">
        <v>2.9</v>
      </c>
      <c r="H440" s="10" t="s">
        <v>46</v>
      </c>
      <c r="I440" s="10">
        <v>0.33</v>
      </c>
      <c r="J440" s="5" t="s">
        <v>148</v>
      </c>
      <c r="K440" s="8" t="s">
        <v>14</v>
      </c>
      <c r="L440" s="5" t="s">
        <v>14</v>
      </c>
      <c r="M440" s="5" t="s">
        <v>28</v>
      </c>
      <c r="N440" s="8" t="s">
        <v>152</v>
      </c>
      <c r="O440" s="10" t="s">
        <v>69</v>
      </c>
      <c r="P440" t="s">
        <v>219</v>
      </c>
      <c r="Q440" s="8">
        <v>15</v>
      </c>
      <c r="R440" s="8">
        <v>32</v>
      </c>
      <c r="S440" s="8">
        <v>117</v>
      </c>
      <c r="T440" s="8">
        <v>745</v>
      </c>
      <c r="U440" s="8">
        <v>20</v>
      </c>
      <c r="V440" s="5"/>
      <c r="W440" s="5">
        <f t="shared" si="58"/>
        <v>6.3675213675213671</v>
      </c>
      <c r="X440" s="5" t="s">
        <v>251</v>
      </c>
      <c r="Y440" s="5" t="b">
        <v>1</v>
      </c>
      <c r="Z440" s="5"/>
      <c r="AA440" t="b">
        <f t="shared" si="56"/>
        <v>0</v>
      </c>
      <c r="AB440" s="5"/>
      <c r="AC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1:43" x14ac:dyDescent="0.2">
      <c r="A441">
        <v>9</v>
      </c>
      <c r="B441" s="5">
        <v>459</v>
      </c>
      <c r="C441" t="s">
        <v>283</v>
      </c>
      <c r="D441" t="s">
        <v>224</v>
      </c>
      <c r="E441" s="8">
        <v>1</v>
      </c>
      <c r="F441" s="8">
        <v>3</v>
      </c>
      <c r="G441" s="8">
        <v>2.9</v>
      </c>
      <c r="H441" s="10" t="s">
        <v>46</v>
      </c>
      <c r="I441" s="10">
        <v>0.33</v>
      </c>
      <c r="J441" s="5" t="s">
        <v>148</v>
      </c>
      <c r="K441" s="8" t="s">
        <v>14</v>
      </c>
      <c r="L441" s="5" t="s">
        <v>14</v>
      </c>
      <c r="M441" s="5" t="s">
        <v>28</v>
      </c>
      <c r="N441" s="8" t="s">
        <v>157</v>
      </c>
      <c r="O441" s="10" t="s">
        <v>70</v>
      </c>
      <c r="P441" t="s">
        <v>218</v>
      </c>
      <c r="Q441" s="8">
        <v>15</v>
      </c>
      <c r="R441" s="8">
        <v>32</v>
      </c>
      <c r="S441" s="8">
        <v>49</v>
      </c>
      <c r="T441" s="8">
        <v>406</v>
      </c>
      <c r="U441" s="8">
        <v>20</v>
      </c>
      <c r="V441" s="5"/>
      <c r="W441" s="5">
        <f t="shared" si="58"/>
        <v>8.2857142857142865</v>
      </c>
      <c r="X441" s="5" t="s">
        <v>251</v>
      </c>
      <c r="Y441" s="5" t="b">
        <v>1</v>
      </c>
      <c r="Z441" s="5"/>
      <c r="AA441" t="b">
        <f t="shared" si="56"/>
        <v>0</v>
      </c>
      <c r="AB441" s="5"/>
      <c r="AC441" s="5"/>
      <c r="AE441" s="5"/>
      <c r="AF441" s="5"/>
      <c r="AG441" s="20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1:43" x14ac:dyDescent="0.2">
      <c r="A442">
        <v>9</v>
      </c>
      <c r="B442" s="5">
        <v>460</v>
      </c>
      <c r="C442" t="s">
        <v>283</v>
      </c>
      <c r="D442" t="s">
        <v>224</v>
      </c>
      <c r="E442" s="8">
        <v>1</v>
      </c>
      <c r="F442" s="8">
        <v>3</v>
      </c>
      <c r="G442" s="8">
        <v>2.9</v>
      </c>
      <c r="H442" s="10" t="s">
        <v>46</v>
      </c>
      <c r="I442" s="10">
        <v>0.33</v>
      </c>
      <c r="J442" s="5" t="s">
        <v>148</v>
      </c>
      <c r="K442" s="8" t="s">
        <v>14</v>
      </c>
      <c r="L442" s="5" t="s">
        <v>14</v>
      </c>
      <c r="M442" s="5" t="s">
        <v>28</v>
      </c>
      <c r="N442" s="8" t="s">
        <v>158</v>
      </c>
      <c r="O442" s="10" t="s">
        <v>92</v>
      </c>
      <c r="P442" t="s">
        <v>25</v>
      </c>
      <c r="Q442" s="8">
        <v>15</v>
      </c>
      <c r="R442" s="8">
        <v>32</v>
      </c>
      <c r="S442" s="8">
        <v>28</v>
      </c>
      <c r="T442" s="8">
        <v>170</v>
      </c>
      <c r="U442" s="8">
        <v>20</v>
      </c>
      <c r="V442" s="5"/>
      <c r="W442" s="5">
        <f t="shared" si="58"/>
        <v>6.0714285714285712</v>
      </c>
      <c r="X442" s="5" t="s">
        <v>251</v>
      </c>
      <c r="Y442" s="5" t="b">
        <v>1</v>
      </c>
      <c r="Z442" s="5"/>
      <c r="AA442" t="b">
        <f t="shared" si="56"/>
        <v>0</v>
      </c>
      <c r="AB442" s="5"/>
      <c r="AC442" s="5"/>
      <c r="AE442" s="5"/>
      <c r="AF442" s="5"/>
      <c r="AG442" s="20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1:43" x14ac:dyDescent="0.2">
      <c r="A443">
        <v>9</v>
      </c>
      <c r="B443" s="5">
        <v>461</v>
      </c>
      <c r="C443" t="s">
        <v>283</v>
      </c>
      <c r="D443" t="s">
        <v>224</v>
      </c>
      <c r="E443" s="8">
        <v>1</v>
      </c>
      <c r="F443" s="8">
        <v>3</v>
      </c>
      <c r="G443" s="8">
        <v>3.1</v>
      </c>
      <c r="H443" s="10" t="s">
        <v>46</v>
      </c>
      <c r="I443" s="10">
        <v>0.33</v>
      </c>
      <c r="J443" s="5" t="s">
        <v>153</v>
      </c>
      <c r="K443" s="8" t="s">
        <v>86</v>
      </c>
      <c r="L443" s="5" t="s">
        <v>10</v>
      </c>
      <c r="M443" s="5" t="s">
        <v>27</v>
      </c>
      <c r="N443" s="8" t="s">
        <v>156</v>
      </c>
      <c r="O443" s="10" t="s">
        <v>121</v>
      </c>
      <c r="P443" t="s">
        <v>218</v>
      </c>
      <c r="Q443" s="8">
        <v>18</v>
      </c>
      <c r="R443" s="8">
        <v>21</v>
      </c>
      <c r="S443" s="8">
        <v>131</v>
      </c>
      <c r="T443" s="8">
        <v>2399</v>
      </c>
      <c r="U443" s="8">
        <v>20</v>
      </c>
      <c r="V443" s="5"/>
      <c r="W443" s="5">
        <f t="shared" si="58"/>
        <v>18.31297709923664</v>
      </c>
      <c r="X443" s="5" t="s">
        <v>250</v>
      </c>
      <c r="Y443" s="5" t="b">
        <v>1</v>
      </c>
      <c r="Z443" s="5"/>
      <c r="AA443" t="b">
        <f t="shared" si="56"/>
        <v>0</v>
      </c>
      <c r="AB443" s="5"/>
      <c r="AC443" s="5"/>
      <c r="AE443" s="5"/>
      <c r="AF443" s="5"/>
      <c r="AG443" s="20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1:43" x14ac:dyDescent="0.2">
      <c r="A444">
        <v>9</v>
      </c>
      <c r="B444" s="5">
        <v>462</v>
      </c>
      <c r="C444" t="s">
        <v>283</v>
      </c>
      <c r="D444" t="s">
        <v>224</v>
      </c>
      <c r="E444" s="8">
        <v>1</v>
      </c>
      <c r="F444" s="8">
        <v>3</v>
      </c>
      <c r="G444" s="8">
        <v>3.1</v>
      </c>
      <c r="H444" s="10" t="s">
        <v>46</v>
      </c>
      <c r="I444" s="10">
        <v>0.33</v>
      </c>
      <c r="J444" s="5" t="s">
        <v>153</v>
      </c>
      <c r="K444" s="8" t="s">
        <v>86</v>
      </c>
      <c r="L444" s="5" t="s">
        <v>10</v>
      </c>
      <c r="M444" s="5" t="s">
        <v>27</v>
      </c>
      <c r="N444" s="8" t="s">
        <v>152</v>
      </c>
      <c r="O444" s="10" t="s">
        <v>69</v>
      </c>
      <c r="P444" t="s">
        <v>219</v>
      </c>
      <c r="Q444" s="8">
        <v>18</v>
      </c>
      <c r="R444" s="8">
        <v>21</v>
      </c>
      <c r="S444" s="8">
        <v>33</v>
      </c>
      <c r="T444" s="8">
        <v>883</v>
      </c>
      <c r="U444" s="8">
        <v>20</v>
      </c>
      <c r="V444" s="5"/>
      <c r="W444" s="5">
        <f t="shared" si="58"/>
        <v>26.757575757575758</v>
      </c>
      <c r="X444" s="5" t="s">
        <v>250</v>
      </c>
      <c r="Y444" s="5" t="b">
        <v>1</v>
      </c>
      <c r="Z444" s="5"/>
      <c r="AA444" t="b">
        <f t="shared" si="56"/>
        <v>0</v>
      </c>
      <c r="AB444" s="5"/>
      <c r="AC444" s="5"/>
      <c r="AE444" s="5"/>
      <c r="AF444" s="5"/>
      <c r="AG444" s="20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1:43" x14ac:dyDescent="0.2">
      <c r="A445">
        <v>9</v>
      </c>
      <c r="B445" s="5">
        <v>463</v>
      </c>
      <c r="C445" t="s">
        <v>283</v>
      </c>
      <c r="D445" t="s">
        <v>224</v>
      </c>
      <c r="E445" s="8">
        <v>1</v>
      </c>
      <c r="F445" s="8">
        <v>3</v>
      </c>
      <c r="G445" s="8">
        <v>3.1</v>
      </c>
      <c r="H445" s="10" t="s">
        <v>46</v>
      </c>
      <c r="I445" s="10">
        <v>0.33</v>
      </c>
      <c r="J445" s="5" t="s">
        <v>153</v>
      </c>
      <c r="K445" s="8" t="s">
        <v>86</v>
      </c>
      <c r="L445" s="5" t="s">
        <v>10</v>
      </c>
      <c r="M445" s="5" t="s">
        <v>27</v>
      </c>
      <c r="N445" s="8" t="s">
        <v>157</v>
      </c>
      <c r="O445" s="10" t="s">
        <v>70</v>
      </c>
      <c r="P445" t="s">
        <v>218</v>
      </c>
      <c r="Q445" s="8">
        <v>18</v>
      </c>
      <c r="R445" s="8">
        <v>21</v>
      </c>
      <c r="S445" s="8">
        <v>45</v>
      </c>
      <c r="T445" s="8">
        <v>508</v>
      </c>
      <c r="U445" s="8">
        <v>20</v>
      </c>
      <c r="V445" s="5"/>
      <c r="W445" s="5">
        <f t="shared" si="58"/>
        <v>11.28888888888889</v>
      </c>
      <c r="X445" s="5" t="s">
        <v>250</v>
      </c>
      <c r="Y445" s="5" t="b">
        <v>1</v>
      </c>
      <c r="Z445" s="5"/>
      <c r="AA445" t="b">
        <f t="shared" si="56"/>
        <v>0</v>
      </c>
      <c r="AB445" s="5"/>
      <c r="AC445" s="5"/>
      <c r="AE445" s="5"/>
      <c r="AF445" s="5"/>
      <c r="AG445" s="20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1:43" x14ac:dyDescent="0.2">
      <c r="A446">
        <v>9</v>
      </c>
      <c r="B446" s="5">
        <v>464</v>
      </c>
      <c r="C446" t="s">
        <v>283</v>
      </c>
      <c r="D446" t="s">
        <v>224</v>
      </c>
      <c r="E446" s="8">
        <v>1</v>
      </c>
      <c r="F446" s="8">
        <v>3</v>
      </c>
      <c r="G446" s="8">
        <v>3.1</v>
      </c>
      <c r="H446" s="10" t="s">
        <v>46</v>
      </c>
      <c r="I446" s="10">
        <v>0.33</v>
      </c>
      <c r="J446" s="5" t="s">
        <v>153</v>
      </c>
      <c r="K446" s="8" t="s">
        <v>86</v>
      </c>
      <c r="L446" s="5" t="s">
        <v>10</v>
      </c>
      <c r="M446" s="5" t="s">
        <v>27</v>
      </c>
      <c r="N446" s="8" t="s">
        <v>158</v>
      </c>
      <c r="O446" s="10" t="s">
        <v>92</v>
      </c>
      <c r="P446" t="s">
        <v>25</v>
      </c>
      <c r="Q446" s="8">
        <v>18</v>
      </c>
      <c r="R446" s="8">
        <v>21</v>
      </c>
      <c r="S446" s="8">
        <v>20</v>
      </c>
      <c r="T446" s="8">
        <v>175</v>
      </c>
      <c r="U446" s="8">
        <v>20</v>
      </c>
      <c r="V446" s="5"/>
      <c r="W446" s="5">
        <f t="shared" si="58"/>
        <v>8.75</v>
      </c>
      <c r="X446" s="5" t="s">
        <v>250</v>
      </c>
      <c r="Y446" s="5" t="b">
        <v>1</v>
      </c>
      <c r="Z446" s="5"/>
      <c r="AA446" t="b">
        <f t="shared" si="56"/>
        <v>0</v>
      </c>
      <c r="AB446" s="5"/>
      <c r="AC446" s="5"/>
      <c r="AE446" s="5"/>
      <c r="AF446" s="5"/>
      <c r="AG446" s="20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1:43" x14ac:dyDescent="0.2">
      <c r="A447">
        <v>9</v>
      </c>
      <c r="B447" s="5">
        <v>465</v>
      </c>
      <c r="C447" t="s">
        <v>283</v>
      </c>
      <c r="D447" t="s">
        <v>224</v>
      </c>
      <c r="E447" s="8">
        <v>2</v>
      </c>
      <c r="F447" s="8">
        <v>2</v>
      </c>
      <c r="G447" s="8">
        <v>2</v>
      </c>
      <c r="H447" s="10" t="s">
        <v>44</v>
      </c>
      <c r="I447" s="10">
        <v>0</v>
      </c>
      <c r="J447" s="5" t="s">
        <v>59</v>
      </c>
      <c r="K447" s="8" t="s">
        <v>14</v>
      </c>
      <c r="L447" s="5" t="s">
        <v>14</v>
      </c>
      <c r="M447" s="5" t="s">
        <v>28</v>
      </c>
      <c r="N447" s="8" t="s">
        <v>14</v>
      </c>
      <c r="O447" s="10" t="s">
        <v>14</v>
      </c>
      <c r="P447" s="5" t="s">
        <v>14</v>
      </c>
      <c r="Q447" s="8">
        <v>16</v>
      </c>
      <c r="R447" s="8">
        <v>20</v>
      </c>
      <c r="S447" s="8">
        <v>484</v>
      </c>
      <c r="T447" s="8">
        <v>45695</v>
      </c>
      <c r="U447" s="8">
        <v>20</v>
      </c>
      <c r="V447" s="5"/>
      <c r="W447" s="5">
        <f>T447/S447</f>
        <v>94.411157024793383</v>
      </c>
      <c r="X447" s="5" t="s">
        <v>101</v>
      </c>
      <c r="Y447" s="5" t="b">
        <v>1</v>
      </c>
      <c r="Z447" s="5"/>
      <c r="AA447" t="b">
        <f t="shared" si="56"/>
        <v>1</v>
      </c>
      <c r="AB447" s="5"/>
      <c r="AC447" s="5"/>
      <c r="AE447" s="5"/>
      <c r="AF447" s="5"/>
      <c r="AG447" s="20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1:43" x14ac:dyDescent="0.2">
      <c r="A448">
        <v>9</v>
      </c>
      <c r="B448" s="5">
        <v>466</v>
      </c>
      <c r="C448" t="s">
        <v>283</v>
      </c>
      <c r="D448" t="s">
        <v>224</v>
      </c>
      <c r="E448" s="8">
        <v>2</v>
      </c>
      <c r="F448" s="8">
        <v>2</v>
      </c>
      <c r="G448" s="8">
        <v>2</v>
      </c>
      <c r="H448" s="10" t="s">
        <v>44</v>
      </c>
      <c r="I448" s="10">
        <v>0</v>
      </c>
      <c r="J448" s="5" t="s">
        <v>59</v>
      </c>
      <c r="K448" s="8" t="s">
        <v>14</v>
      </c>
      <c r="L448" s="5" t="s">
        <v>14</v>
      </c>
      <c r="M448" s="5" t="s">
        <v>28</v>
      </c>
      <c r="N448" s="8" t="s">
        <v>138</v>
      </c>
      <c r="O448" s="10" t="s">
        <v>10</v>
      </c>
      <c r="P448" s="5" t="s">
        <v>10</v>
      </c>
      <c r="Q448" s="8">
        <v>16</v>
      </c>
      <c r="R448" s="8">
        <v>20</v>
      </c>
      <c r="S448" s="8">
        <v>20</v>
      </c>
      <c r="T448" s="8">
        <v>887</v>
      </c>
      <c r="U448" s="8">
        <v>20</v>
      </c>
      <c r="V448" s="5"/>
      <c r="W448" s="5">
        <f t="shared" ref="W448:W452" si="59">T448/S448</f>
        <v>44.35</v>
      </c>
      <c r="X448" s="5" t="s">
        <v>101</v>
      </c>
      <c r="Y448" s="5" t="b">
        <v>1</v>
      </c>
      <c r="Z448" s="5"/>
      <c r="AA448" t="b">
        <f t="shared" si="56"/>
        <v>1</v>
      </c>
      <c r="AB448" s="5"/>
      <c r="AC448" s="5"/>
      <c r="AE448" s="5"/>
      <c r="AF448" s="5"/>
      <c r="AG448" s="20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1:43" x14ac:dyDescent="0.2">
      <c r="A449">
        <v>9</v>
      </c>
      <c r="B449" s="5">
        <v>467</v>
      </c>
      <c r="C449" t="s">
        <v>283</v>
      </c>
      <c r="D449" t="s">
        <v>224</v>
      </c>
      <c r="E449" s="8">
        <v>2</v>
      </c>
      <c r="F449" s="8">
        <v>2</v>
      </c>
      <c r="G449" s="8">
        <v>2</v>
      </c>
      <c r="H449" s="10" t="s">
        <v>44</v>
      </c>
      <c r="I449" s="10">
        <v>0</v>
      </c>
      <c r="J449" s="5" t="s">
        <v>59</v>
      </c>
      <c r="K449" s="8" t="s">
        <v>14</v>
      </c>
      <c r="L449" s="5" t="s">
        <v>14</v>
      </c>
      <c r="M449" s="5" t="s">
        <v>28</v>
      </c>
      <c r="N449" s="8" t="s">
        <v>156</v>
      </c>
      <c r="O449" s="10" t="s">
        <v>121</v>
      </c>
      <c r="P449" t="s">
        <v>218</v>
      </c>
      <c r="Q449" s="8">
        <v>16</v>
      </c>
      <c r="R449" s="8">
        <v>20</v>
      </c>
      <c r="S449" s="8">
        <v>20</v>
      </c>
      <c r="T449" s="8">
        <v>595</v>
      </c>
      <c r="U449" s="8">
        <v>20</v>
      </c>
      <c r="V449" s="5"/>
      <c r="W449" s="5">
        <f t="shared" si="59"/>
        <v>29.75</v>
      </c>
      <c r="X449" s="5" t="s">
        <v>101</v>
      </c>
      <c r="Y449" s="5" t="b">
        <v>1</v>
      </c>
      <c r="Z449" s="5"/>
      <c r="AA449" t="b">
        <f t="shared" si="56"/>
        <v>1</v>
      </c>
      <c r="AB449" s="5"/>
      <c r="AC449" s="5"/>
      <c r="AE449" s="5"/>
      <c r="AF449" s="5"/>
      <c r="AG449" s="20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1:43" x14ac:dyDescent="0.2">
      <c r="A450">
        <v>9</v>
      </c>
      <c r="B450" s="5">
        <v>468</v>
      </c>
      <c r="C450" t="s">
        <v>283</v>
      </c>
      <c r="D450" t="s">
        <v>224</v>
      </c>
      <c r="E450" s="8">
        <v>2</v>
      </c>
      <c r="F450" s="8">
        <v>2</v>
      </c>
      <c r="G450" s="8">
        <v>2</v>
      </c>
      <c r="H450" s="10" t="s">
        <v>44</v>
      </c>
      <c r="I450" s="10">
        <v>0</v>
      </c>
      <c r="J450" s="5" t="s">
        <v>59</v>
      </c>
      <c r="K450" s="8" t="s">
        <v>14</v>
      </c>
      <c r="L450" s="5" t="s">
        <v>14</v>
      </c>
      <c r="M450" s="5" t="s">
        <v>28</v>
      </c>
      <c r="N450" s="8" t="s">
        <v>152</v>
      </c>
      <c r="O450" s="10" t="s">
        <v>69</v>
      </c>
      <c r="P450" t="s">
        <v>219</v>
      </c>
      <c r="Q450" s="8">
        <v>16</v>
      </c>
      <c r="R450" s="8">
        <v>20</v>
      </c>
      <c r="S450" s="8">
        <v>20</v>
      </c>
      <c r="T450" s="8">
        <v>387</v>
      </c>
      <c r="U450" s="8">
        <v>20</v>
      </c>
      <c r="V450" s="5"/>
      <c r="W450" s="5">
        <f t="shared" si="59"/>
        <v>19.350000000000001</v>
      </c>
      <c r="X450" s="5" t="s">
        <v>101</v>
      </c>
      <c r="Y450" s="5" t="b">
        <v>1</v>
      </c>
      <c r="Z450" s="20"/>
      <c r="AA450" t="b">
        <f t="shared" si="56"/>
        <v>1</v>
      </c>
      <c r="AB450" s="5"/>
      <c r="AC450" s="5"/>
      <c r="AE450" s="5"/>
      <c r="AF450" s="5"/>
      <c r="AG450" s="5"/>
      <c r="AH450" s="5"/>
      <c r="AI450" s="5"/>
      <c r="AJ450" s="20"/>
      <c r="AK450" s="20"/>
      <c r="AL450" s="5"/>
      <c r="AM450" s="5"/>
      <c r="AN450" s="5"/>
      <c r="AO450" s="5"/>
      <c r="AP450" s="5"/>
      <c r="AQ450" s="5"/>
    </row>
    <row r="451" spans="1:43" x14ac:dyDescent="0.2">
      <c r="A451">
        <v>9</v>
      </c>
      <c r="B451" s="5">
        <v>469</v>
      </c>
      <c r="C451" t="s">
        <v>283</v>
      </c>
      <c r="D451" t="s">
        <v>224</v>
      </c>
      <c r="E451" s="8">
        <v>2</v>
      </c>
      <c r="F451" s="8">
        <v>2</v>
      </c>
      <c r="G451" s="8">
        <v>2</v>
      </c>
      <c r="H451" s="10" t="s">
        <v>44</v>
      </c>
      <c r="I451" s="10">
        <v>0</v>
      </c>
      <c r="J451" s="5" t="s">
        <v>59</v>
      </c>
      <c r="K451" s="8" t="s">
        <v>14</v>
      </c>
      <c r="L451" s="5" t="s">
        <v>14</v>
      </c>
      <c r="M451" s="5" t="s">
        <v>28</v>
      </c>
      <c r="N451" s="8" t="s">
        <v>157</v>
      </c>
      <c r="O451" s="10" t="s">
        <v>70</v>
      </c>
      <c r="P451" t="s">
        <v>218</v>
      </c>
      <c r="Q451" s="8">
        <v>16</v>
      </c>
      <c r="R451" s="8">
        <v>20</v>
      </c>
      <c r="S451" s="8">
        <v>20</v>
      </c>
      <c r="T451" s="8">
        <v>261</v>
      </c>
      <c r="U451" s="8">
        <v>20</v>
      </c>
      <c r="V451" s="5"/>
      <c r="W451" s="5">
        <f t="shared" si="59"/>
        <v>13.05</v>
      </c>
      <c r="X451" s="5" t="s">
        <v>101</v>
      </c>
      <c r="Y451" s="5" t="b">
        <v>1</v>
      </c>
      <c r="Z451" s="20"/>
      <c r="AA451" t="b">
        <f t="shared" si="56"/>
        <v>1</v>
      </c>
      <c r="AB451" s="5"/>
      <c r="AC451" s="5"/>
      <c r="AE451" s="5"/>
      <c r="AF451" s="5"/>
      <c r="AG451" s="5"/>
      <c r="AH451" s="5"/>
      <c r="AI451" s="5"/>
      <c r="AJ451" s="20"/>
      <c r="AK451" s="20"/>
      <c r="AL451" s="5"/>
      <c r="AM451" s="5"/>
      <c r="AN451" s="5"/>
      <c r="AO451" s="5"/>
      <c r="AP451" s="5"/>
      <c r="AQ451" s="5"/>
    </row>
    <row r="452" spans="1:43" x14ac:dyDescent="0.2">
      <c r="A452">
        <v>9</v>
      </c>
      <c r="B452" s="5">
        <v>470</v>
      </c>
      <c r="C452" t="s">
        <v>283</v>
      </c>
      <c r="D452" t="s">
        <v>224</v>
      </c>
      <c r="E452" s="8">
        <v>2</v>
      </c>
      <c r="F452" s="8">
        <v>2</v>
      </c>
      <c r="G452" s="8">
        <v>2</v>
      </c>
      <c r="H452" s="10" t="s">
        <v>44</v>
      </c>
      <c r="I452" s="10">
        <v>0</v>
      </c>
      <c r="J452" s="5" t="s">
        <v>59</v>
      </c>
      <c r="K452" s="8" t="s">
        <v>14</v>
      </c>
      <c r="L452" s="5" t="s">
        <v>14</v>
      </c>
      <c r="M452" s="5" t="s">
        <v>28</v>
      </c>
      <c r="N452" s="8" t="s">
        <v>158</v>
      </c>
      <c r="O452" s="10" t="s">
        <v>92</v>
      </c>
      <c r="P452" t="s">
        <v>25</v>
      </c>
      <c r="Q452" s="8">
        <v>16</v>
      </c>
      <c r="R452" s="8">
        <v>20</v>
      </c>
      <c r="S452" s="8">
        <v>20</v>
      </c>
      <c r="T452" s="8">
        <v>105</v>
      </c>
      <c r="U452" s="8">
        <v>20</v>
      </c>
      <c r="V452" s="5"/>
      <c r="W452" s="5">
        <f t="shared" si="59"/>
        <v>5.25</v>
      </c>
      <c r="X452" s="5" t="s">
        <v>101</v>
      </c>
      <c r="Y452" s="5" t="b">
        <v>1</v>
      </c>
      <c r="Z452" s="20"/>
      <c r="AA452" t="b">
        <f t="shared" si="56"/>
        <v>1</v>
      </c>
      <c r="AB452" s="5"/>
      <c r="AC452" s="5"/>
      <c r="AE452" s="5"/>
      <c r="AF452" s="5"/>
      <c r="AG452" s="5"/>
      <c r="AH452" s="5"/>
      <c r="AI452" s="5"/>
      <c r="AJ452" s="20"/>
      <c r="AK452" s="20"/>
      <c r="AL452" s="5"/>
      <c r="AM452" s="5"/>
      <c r="AN452" s="5"/>
      <c r="AO452" s="5"/>
      <c r="AP452" s="5"/>
      <c r="AQ452" s="5"/>
    </row>
    <row r="453" spans="1:43" x14ac:dyDescent="0.2">
      <c r="A453">
        <v>9</v>
      </c>
      <c r="B453" s="5">
        <v>471</v>
      </c>
      <c r="C453" t="str">
        <f t="shared" ref="C453:C514" si="60">D453</f>
        <v>KurhadeNatMed</v>
      </c>
      <c r="D453" s="5" t="s">
        <v>177</v>
      </c>
      <c r="E453" s="8">
        <v>1</v>
      </c>
      <c r="F453" s="8">
        <v>3</v>
      </c>
      <c r="G453" s="8">
        <v>3</v>
      </c>
      <c r="H453" s="10" t="s">
        <v>44</v>
      </c>
      <c r="I453" s="10">
        <v>0</v>
      </c>
      <c r="J453" s="5" t="s">
        <v>148</v>
      </c>
      <c r="K453" s="8" t="s">
        <v>14</v>
      </c>
      <c r="L453" s="5" t="s">
        <v>14</v>
      </c>
      <c r="M453" s="5" t="s">
        <v>28</v>
      </c>
      <c r="N453" s="8" t="s">
        <v>14</v>
      </c>
      <c r="O453" s="10" t="s">
        <v>14</v>
      </c>
      <c r="P453" s="5" t="s">
        <v>14</v>
      </c>
      <c r="Q453" s="8">
        <v>25</v>
      </c>
      <c r="R453" s="8">
        <v>45</v>
      </c>
      <c r="S453" s="21"/>
      <c r="T453" s="8">
        <v>1533</v>
      </c>
      <c r="U453" s="8">
        <v>20</v>
      </c>
      <c r="V453" s="5"/>
      <c r="W453" s="5"/>
      <c r="X453" s="5" t="s">
        <v>123</v>
      </c>
      <c r="Y453" s="5" t="b">
        <v>1</v>
      </c>
      <c r="Z453" s="20"/>
      <c r="AA453" t="b">
        <f t="shared" si="56"/>
        <v>1</v>
      </c>
      <c r="AB453" s="5"/>
      <c r="AC453" s="5"/>
      <c r="AE453" s="5"/>
      <c r="AF453" s="5"/>
      <c r="AG453" s="5"/>
      <c r="AH453" s="5"/>
      <c r="AI453" s="5"/>
      <c r="AJ453" s="20"/>
      <c r="AK453" s="20"/>
      <c r="AL453" s="5"/>
      <c r="AM453" s="5"/>
      <c r="AN453" s="5"/>
      <c r="AO453" s="5"/>
      <c r="AP453" s="5"/>
      <c r="AQ453" s="5"/>
    </row>
    <row r="454" spans="1:43" x14ac:dyDescent="0.2">
      <c r="A454">
        <v>9</v>
      </c>
      <c r="B454" s="5">
        <v>472</v>
      </c>
      <c r="C454" t="str">
        <f t="shared" si="60"/>
        <v>KurhadeNatMed</v>
      </c>
      <c r="D454" s="5" t="s">
        <v>177</v>
      </c>
      <c r="E454" s="8">
        <v>1</v>
      </c>
      <c r="F454" s="8">
        <v>3</v>
      </c>
      <c r="G454" s="8">
        <v>3</v>
      </c>
      <c r="H454" s="10" t="s">
        <v>44</v>
      </c>
      <c r="I454" s="10">
        <v>0</v>
      </c>
      <c r="J454" s="5" t="s">
        <v>148</v>
      </c>
      <c r="K454" s="8" t="s">
        <v>14</v>
      </c>
      <c r="L454" s="5" t="s">
        <v>14</v>
      </c>
      <c r="M454" s="5" t="s">
        <v>28</v>
      </c>
      <c r="N454" s="8" t="s">
        <v>138</v>
      </c>
      <c r="O454" s="10" t="s">
        <v>10</v>
      </c>
      <c r="P454" s="5" t="s">
        <v>10</v>
      </c>
      <c r="Q454" s="8">
        <v>25</v>
      </c>
      <c r="R454" s="8">
        <v>45</v>
      </c>
      <c r="S454" s="21"/>
      <c r="T454" s="8">
        <v>95</v>
      </c>
      <c r="U454" s="8">
        <v>20</v>
      </c>
      <c r="V454" s="5"/>
      <c r="W454" s="5"/>
      <c r="X454" s="5" t="s">
        <v>123</v>
      </c>
      <c r="Y454" s="5" t="b">
        <v>1</v>
      </c>
      <c r="Z454" s="20"/>
      <c r="AA454" t="b">
        <f t="shared" si="56"/>
        <v>1</v>
      </c>
      <c r="AB454" s="5"/>
      <c r="AC454" s="5"/>
      <c r="AE454" s="5"/>
      <c r="AF454" s="5"/>
      <c r="AG454" s="20"/>
      <c r="AH454" s="5"/>
      <c r="AI454" s="5"/>
      <c r="AJ454" s="20"/>
      <c r="AK454" s="20"/>
      <c r="AL454" s="5"/>
      <c r="AM454" s="5"/>
      <c r="AN454" s="5"/>
      <c r="AO454" s="5"/>
      <c r="AP454" s="5"/>
      <c r="AQ454" s="5"/>
    </row>
    <row r="455" spans="1:43" x14ac:dyDescent="0.2">
      <c r="A455">
        <v>9</v>
      </c>
      <c r="B455" s="5">
        <v>473</v>
      </c>
      <c r="C455" t="str">
        <f t="shared" si="60"/>
        <v>KurhadeNatMed</v>
      </c>
      <c r="D455" s="5" t="s">
        <v>177</v>
      </c>
      <c r="E455" s="8">
        <v>1</v>
      </c>
      <c r="F455" s="8">
        <v>3</v>
      </c>
      <c r="G455" s="8">
        <v>3</v>
      </c>
      <c r="H455" s="10" t="s">
        <v>44</v>
      </c>
      <c r="I455" s="10">
        <v>0</v>
      </c>
      <c r="J455" s="5" t="s">
        <v>148</v>
      </c>
      <c r="K455" s="8" t="s">
        <v>14</v>
      </c>
      <c r="L455" s="5" t="s">
        <v>14</v>
      </c>
      <c r="M455" s="5" t="s">
        <v>28</v>
      </c>
      <c r="N455" s="8" t="s">
        <v>156</v>
      </c>
      <c r="O455" s="10" t="s">
        <v>121</v>
      </c>
      <c r="P455" t="s">
        <v>218</v>
      </c>
      <c r="Q455" s="8">
        <v>25</v>
      </c>
      <c r="R455" s="8">
        <v>45</v>
      </c>
      <c r="S455" s="21"/>
      <c r="T455" s="8">
        <v>69</v>
      </c>
      <c r="U455" s="8">
        <v>20</v>
      </c>
      <c r="V455" s="5"/>
      <c r="W455" s="5"/>
      <c r="X455" s="5" t="s">
        <v>123</v>
      </c>
      <c r="Y455" s="5" t="b">
        <v>1</v>
      </c>
      <c r="Z455" s="20"/>
      <c r="AA455" t="b">
        <f t="shared" si="56"/>
        <v>1</v>
      </c>
      <c r="AB455" s="5"/>
      <c r="AC455" s="5"/>
      <c r="AE455" s="5"/>
      <c r="AF455" s="5"/>
      <c r="AG455" s="20"/>
      <c r="AH455" s="5"/>
      <c r="AI455" s="5"/>
      <c r="AJ455" s="20"/>
      <c r="AK455" s="20"/>
      <c r="AL455" s="5"/>
      <c r="AM455" s="5"/>
      <c r="AN455" s="5"/>
      <c r="AO455" s="5"/>
      <c r="AP455" s="5"/>
      <c r="AQ455" s="5"/>
    </row>
    <row r="456" spans="1:43" x14ac:dyDescent="0.2">
      <c r="A456">
        <v>9</v>
      </c>
      <c r="B456" s="5">
        <v>474</v>
      </c>
      <c r="C456" t="str">
        <f t="shared" si="60"/>
        <v>KurhadeNatMed</v>
      </c>
      <c r="D456" s="5" t="s">
        <v>177</v>
      </c>
      <c r="E456" s="8">
        <v>1</v>
      </c>
      <c r="F456" s="8">
        <v>3</v>
      </c>
      <c r="G456" s="8">
        <v>3</v>
      </c>
      <c r="H456" s="10" t="s">
        <v>44</v>
      </c>
      <c r="I456" s="10">
        <v>0</v>
      </c>
      <c r="J456" s="5" t="s">
        <v>148</v>
      </c>
      <c r="K456" s="8" t="s">
        <v>14</v>
      </c>
      <c r="L456" s="5" t="s">
        <v>14</v>
      </c>
      <c r="M456" s="5" t="s">
        <v>28</v>
      </c>
      <c r="N456" s="8" t="s">
        <v>150</v>
      </c>
      <c r="O456" s="10" t="s">
        <v>104</v>
      </c>
      <c r="P456" t="s">
        <v>219</v>
      </c>
      <c r="Q456" s="8">
        <v>25</v>
      </c>
      <c r="R456" s="8">
        <v>45</v>
      </c>
      <c r="S456" s="21"/>
      <c r="T456" s="8">
        <v>62</v>
      </c>
      <c r="U456" s="8">
        <v>20</v>
      </c>
      <c r="V456" s="5"/>
      <c r="W456" s="5"/>
      <c r="X456" s="5" t="s">
        <v>123</v>
      </c>
      <c r="Y456" s="5" t="b">
        <v>1</v>
      </c>
      <c r="Z456" s="20"/>
      <c r="AA456" t="b">
        <f t="shared" si="56"/>
        <v>1</v>
      </c>
      <c r="AB456" s="5"/>
      <c r="AC456" s="5"/>
      <c r="AE456" s="5"/>
      <c r="AF456" s="5"/>
      <c r="AG456" s="20"/>
      <c r="AH456" s="5"/>
      <c r="AI456" s="5"/>
      <c r="AJ456" s="20"/>
      <c r="AK456" s="20"/>
      <c r="AL456" s="5"/>
      <c r="AM456" s="5"/>
      <c r="AN456" s="5"/>
      <c r="AO456" s="5"/>
      <c r="AP456" s="5"/>
      <c r="AQ456" s="5"/>
    </row>
    <row r="457" spans="1:43" x14ac:dyDescent="0.2">
      <c r="A457">
        <v>9</v>
      </c>
      <c r="B457" s="5">
        <v>475</v>
      </c>
      <c r="C457" t="str">
        <f t="shared" si="60"/>
        <v>KurhadeNatMed</v>
      </c>
      <c r="D457" s="5" t="s">
        <v>177</v>
      </c>
      <c r="E457" s="8">
        <v>1</v>
      </c>
      <c r="F457" s="8">
        <v>3</v>
      </c>
      <c r="G457" s="8">
        <v>3</v>
      </c>
      <c r="H457" s="10" t="s">
        <v>44</v>
      </c>
      <c r="I457" s="10">
        <v>0</v>
      </c>
      <c r="J457" s="5" t="s">
        <v>148</v>
      </c>
      <c r="K457" s="8" t="s">
        <v>14</v>
      </c>
      <c r="L457" s="5" t="s">
        <v>14</v>
      </c>
      <c r="M457" s="5" t="s">
        <v>28</v>
      </c>
      <c r="N457" s="8" t="s">
        <v>152</v>
      </c>
      <c r="O457" s="10" t="s">
        <v>69</v>
      </c>
      <c r="P457" t="s">
        <v>219</v>
      </c>
      <c r="Q457" s="8">
        <v>25</v>
      </c>
      <c r="R457" s="8">
        <v>45</v>
      </c>
      <c r="S457" s="21"/>
      <c r="T457" s="8">
        <v>26</v>
      </c>
      <c r="U457" s="8">
        <v>20</v>
      </c>
      <c r="V457" s="5"/>
      <c r="W457" s="5"/>
      <c r="X457" s="5" t="s">
        <v>123</v>
      </c>
      <c r="Y457" s="5" t="b">
        <v>1</v>
      </c>
      <c r="Z457" s="20"/>
      <c r="AA457" t="b">
        <f t="shared" si="56"/>
        <v>1</v>
      </c>
      <c r="AB457" s="5"/>
      <c r="AC457" s="5"/>
      <c r="AE457" s="5"/>
      <c r="AF457" s="5"/>
      <c r="AG457" s="20"/>
      <c r="AH457" s="5"/>
      <c r="AI457" s="5"/>
      <c r="AJ457" s="20"/>
      <c r="AK457" s="20"/>
      <c r="AL457" s="5"/>
      <c r="AM457" s="5"/>
      <c r="AN457" s="5"/>
      <c r="AO457" s="5"/>
      <c r="AP457" s="5"/>
      <c r="AQ457" s="5"/>
    </row>
    <row r="458" spans="1:43" x14ac:dyDescent="0.2">
      <c r="A458">
        <v>9</v>
      </c>
      <c r="B458" s="5">
        <v>476</v>
      </c>
      <c r="C458" t="str">
        <f t="shared" si="60"/>
        <v>KurhadeNatMed</v>
      </c>
      <c r="D458" s="5" t="s">
        <v>177</v>
      </c>
      <c r="E458" s="8">
        <v>1</v>
      </c>
      <c r="F458" s="8">
        <v>3</v>
      </c>
      <c r="G458" s="8">
        <v>3</v>
      </c>
      <c r="H458" s="10" t="s">
        <v>44</v>
      </c>
      <c r="I458" s="10">
        <v>0</v>
      </c>
      <c r="J458" s="5" t="s">
        <v>148</v>
      </c>
      <c r="K458" s="8" t="s">
        <v>14</v>
      </c>
      <c r="L458" s="5" t="s">
        <v>14</v>
      </c>
      <c r="M458" s="5" t="s">
        <v>28</v>
      </c>
      <c r="N458" s="8" t="s">
        <v>157</v>
      </c>
      <c r="O458" s="10" t="s">
        <v>70</v>
      </c>
      <c r="P458" t="s">
        <v>218</v>
      </c>
      <c r="Q458" s="8">
        <v>25</v>
      </c>
      <c r="R458" s="8">
        <v>45</v>
      </c>
      <c r="S458" s="21"/>
      <c r="T458" s="8">
        <v>22</v>
      </c>
      <c r="U458" s="8">
        <v>20</v>
      </c>
      <c r="V458" s="5"/>
      <c r="W458" s="5"/>
      <c r="X458" s="5" t="s">
        <v>123</v>
      </c>
      <c r="Y458" s="5" t="b">
        <v>1</v>
      </c>
      <c r="Z458" s="20"/>
      <c r="AA458" t="b">
        <f t="shared" si="56"/>
        <v>1</v>
      </c>
      <c r="AB458" s="5"/>
      <c r="AC458" s="5"/>
      <c r="AE458" s="5"/>
      <c r="AF458" s="5"/>
      <c r="AG458" s="20"/>
      <c r="AH458" s="5"/>
      <c r="AI458" s="5"/>
      <c r="AJ458" s="20"/>
      <c r="AK458" s="20"/>
      <c r="AL458" s="5"/>
      <c r="AM458" s="5"/>
      <c r="AN458" s="5"/>
      <c r="AO458" s="5"/>
      <c r="AP458" s="5"/>
      <c r="AQ458" s="5"/>
    </row>
    <row r="459" spans="1:43" x14ac:dyDescent="0.2">
      <c r="A459">
        <v>9</v>
      </c>
      <c r="B459" s="5">
        <v>477</v>
      </c>
      <c r="C459" t="str">
        <f t="shared" si="60"/>
        <v>KurhadeNatMed</v>
      </c>
      <c r="D459" s="5" t="s">
        <v>177</v>
      </c>
      <c r="E459" s="8">
        <v>1</v>
      </c>
      <c r="F459" s="8">
        <v>3</v>
      </c>
      <c r="G459" s="8">
        <v>3</v>
      </c>
      <c r="H459" s="10" t="s">
        <v>44</v>
      </c>
      <c r="I459" s="10">
        <v>0</v>
      </c>
      <c r="J459" s="5" t="s">
        <v>148</v>
      </c>
      <c r="K459" s="8" t="s">
        <v>14</v>
      </c>
      <c r="L459" s="5" t="s">
        <v>14</v>
      </c>
      <c r="M459" s="5" t="s">
        <v>28</v>
      </c>
      <c r="N459" s="8" t="s">
        <v>158</v>
      </c>
      <c r="O459" s="10" t="s">
        <v>92</v>
      </c>
      <c r="P459" s="5" t="s">
        <v>25</v>
      </c>
      <c r="Q459" s="8">
        <v>25</v>
      </c>
      <c r="R459" s="8">
        <v>45</v>
      </c>
      <c r="S459" s="21"/>
      <c r="T459" s="8">
        <v>15</v>
      </c>
      <c r="U459" s="8">
        <v>20</v>
      </c>
      <c r="V459" s="5"/>
      <c r="W459" s="5"/>
      <c r="X459" s="5" t="s">
        <v>123</v>
      </c>
      <c r="Y459" s="5" t="b">
        <v>1</v>
      </c>
      <c r="Z459" s="20"/>
      <c r="AA459" t="b">
        <f t="shared" si="56"/>
        <v>1</v>
      </c>
      <c r="AB459" s="5"/>
      <c r="AC459" s="5"/>
      <c r="AE459" s="5"/>
      <c r="AF459" s="5"/>
      <c r="AG459" s="20"/>
      <c r="AH459" s="5"/>
      <c r="AI459" s="5"/>
      <c r="AJ459" s="20"/>
      <c r="AK459" s="20"/>
      <c r="AL459" s="5"/>
      <c r="AM459" s="5"/>
      <c r="AN459" s="5"/>
      <c r="AO459" s="5"/>
      <c r="AP459" s="5"/>
      <c r="AQ459" s="5"/>
    </row>
    <row r="460" spans="1:43" x14ac:dyDescent="0.2">
      <c r="A460">
        <v>9</v>
      </c>
      <c r="B460" s="5">
        <v>478</v>
      </c>
      <c r="C460" t="str">
        <f t="shared" si="60"/>
        <v>KurhadeNatMed</v>
      </c>
      <c r="D460" s="5" t="s">
        <v>177</v>
      </c>
      <c r="E460" s="8">
        <v>1</v>
      </c>
      <c r="F460" s="8">
        <v>3</v>
      </c>
      <c r="G460" s="8">
        <v>3.6</v>
      </c>
      <c r="H460" s="10" t="s">
        <v>44</v>
      </c>
      <c r="I460" s="10">
        <v>0</v>
      </c>
      <c r="J460" s="5" t="s">
        <v>153</v>
      </c>
      <c r="K460" s="8" t="s">
        <v>86</v>
      </c>
      <c r="L460" s="5" t="s">
        <v>10</v>
      </c>
      <c r="M460" s="5" t="s">
        <v>27</v>
      </c>
      <c r="N460" s="8" t="s">
        <v>14</v>
      </c>
      <c r="O460" s="10" t="s">
        <v>14</v>
      </c>
      <c r="P460" s="5" t="s">
        <v>14</v>
      </c>
      <c r="Q460" s="8">
        <v>29</v>
      </c>
      <c r="R460" s="8">
        <v>23.2</v>
      </c>
      <c r="S460" s="21"/>
      <c r="T460" s="8">
        <v>3620</v>
      </c>
      <c r="U460" s="8">
        <v>20</v>
      </c>
      <c r="V460" s="5"/>
      <c r="W460" s="5"/>
      <c r="X460" s="5" t="s">
        <v>123</v>
      </c>
      <c r="Y460" s="5" t="b">
        <v>1</v>
      </c>
      <c r="Z460" s="20"/>
      <c r="AA460" t="b">
        <f t="shared" si="56"/>
        <v>0</v>
      </c>
      <c r="AB460" s="5"/>
      <c r="AC460" s="5"/>
      <c r="AE460" s="5"/>
      <c r="AF460" s="5"/>
      <c r="AG460" s="20"/>
      <c r="AH460" s="5"/>
      <c r="AI460" s="5"/>
      <c r="AJ460" s="20"/>
      <c r="AK460" s="20"/>
      <c r="AL460" s="5"/>
      <c r="AM460" s="5"/>
      <c r="AN460" s="5"/>
      <c r="AO460" s="5"/>
      <c r="AP460" s="5"/>
      <c r="AQ460" s="5"/>
    </row>
    <row r="461" spans="1:43" x14ac:dyDescent="0.2">
      <c r="A461">
        <v>9</v>
      </c>
      <c r="B461" s="5">
        <v>479</v>
      </c>
      <c r="C461" t="str">
        <f t="shared" si="60"/>
        <v>KurhadeNatMed</v>
      </c>
      <c r="D461" s="5" t="s">
        <v>177</v>
      </c>
      <c r="E461" s="8">
        <v>1</v>
      </c>
      <c r="F461" s="8">
        <v>3</v>
      </c>
      <c r="G461" s="8">
        <v>3.6</v>
      </c>
      <c r="H461" s="10" t="s">
        <v>44</v>
      </c>
      <c r="I461" s="10">
        <v>0</v>
      </c>
      <c r="J461" s="5" t="s">
        <v>153</v>
      </c>
      <c r="K461" s="8" t="s">
        <v>86</v>
      </c>
      <c r="L461" s="5" t="s">
        <v>10</v>
      </c>
      <c r="M461" s="5" t="s">
        <v>27</v>
      </c>
      <c r="N461" s="8" t="s">
        <v>138</v>
      </c>
      <c r="O461" s="10" t="s">
        <v>10</v>
      </c>
      <c r="P461" s="5" t="s">
        <v>10</v>
      </c>
      <c r="Q461" s="8">
        <v>29</v>
      </c>
      <c r="R461" s="8">
        <v>23.2</v>
      </c>
      <c r="S461" s="21"/>
      <c r="T461" s="8">
        <v>298</v>
      </c>
      <c r="U461" s="8">
        <v>20</v>
      </c>
      <c r="V461" s="5"/>
      <c r="W461" s="5"/>
      <c r="X461" s="5" t="s">
        <v>123</v>
      </c>
      <c r="Y461" s="5" t="b">
        <v>1</v>
      </c>
      <c r="Z461" s="20"/>
      <c r="AA461" t="b">
        <f t="shared" si="56"/>
        <v>0</v>
      </c>
      <c r="AB461" s="5"/>
      <c r="AC461" s="5"/>
      <c r="AE461" s="5"/>
      <c r="AF461" s="5"/>
      <c r="AG461" s="20"/>
      <c r="AH461" s="5"/>
      <c r="AI461" s="5"/>
      <c r="AJ461" s="20"/>
      <c r="AK461" s="20"/>
      <c r="AL461" s="5"/>
      <c r="AM461" s="5"/>
      <c r="AN461" s="5"/>
      <c r="AO461" s="5"/>
      <c r="AP461" s="5"/>
      <c r="AQ461" s="5"/>
    </row>
    <row r="462" spans="1:43" x14ac:dyDescent="0.2">
      <c r="A462">
        <v>9</v>
      </c>
      <c r="B462" s="5">
        <v>480</v>
      </c>
      <c r="C462" t="str">
        <f t="shared" si="60"/>
        <v>KurhadeNatMed</v>
      </c>
      <c r="D462" s="5" t="s">
        <v>177</v>
      </c>
      <c r="E462" s="8">
        <v>1</v>
      </c>
      <c r="F462" s="8">
        <v>3</v>
      </c>
      <c r="G462" s="8">
        <v>3.6</v>
      </c>
      <c r="H462" s="10" t="s">
        <v>44</v>
      </c>
      <c r="I462" s="10">
        <v>0</v>
      </c>
      <c r="J462" s="5" t="s">
        <v>153</v>
      </c>
      <c r="K462" s="8" t="s">
        <v>86</v>
      </c>
      <c r="L462" s="5" t="s">
        <v>10</v>
      </c>
      <c r="M462" s="5" t="s">
        <v>27</v>
      </c>
      <c r="N462" s="8" t="s">
        <v>156</v>
      </c>
      <c r="O462" s="10" t="s">
        <v>121</v>
      </c>
      <c r="P462" t="s">
        <v>218</v>
      </c>
      <c r="Q462" s="8">
        <v>29</v>
      </c>
      <c r="R462" s="8">
        <v>23.2</v>
      </c>
      <c r="S462" s="21"/>
      <c r="T462" s="8">
        <v>305</v>
      </c>
      <c r="U462" s="8">
        <v>20</v>
      </c>
      <c r="V462" s="5"/>
      <c r="W462" s="5"/>
      <c r="X462" s="5" t="s">
        <v>123</v>
      </c>
      <c r="Y462" s="5" t="b">
        <v>1</v>
      </c>
      <c r="Z462" s="20"/>
      <c r="AA462" t="b">
        <f t="shared" si="56"/>
        <v>0</v>
      </c>
      <c r="AB462" s="5"/>
      <c r="AC462" s="5"/>
      <c r="AE462" s="5"/>
      <c r="AF462" s="5"/>
      <c r="AG462" s="20"/>
      <c r="AH462" s="5"/>
      <c r="AI462" s="5"/>
      <c r="AJ462" s="20"/>
      <c r="AK462" s="20"/>
      <c r="AL462" s="5"/>
      <c r="AM462" s="5"/>
      <c r="AN462" s="5"/>
      <c r="AO462" s="5"/>
      <c r="AP462" s="5"/>
      <c r="AQ462" s="5"/>
    </row>
    <row r="463" spans="1:43" x14ac:dyDescent="0.2">
      <c r="A463">
        <v>9</v>
      </c>
      <c r="B463" s="5">
        <v>481</v>
      </c>
      <c r="C463" t="str">
        <f t="shared" si="60"/>
        <v>KurhadeNatMed</v>
      </c>
      <c r="D463" s="5" t="s">
        <v>177</v>
      </c>
      <c r="E463" s="8">
        <v>1</v>
      </c>
      <c r="F463" s="8">
        <v>3</v>
      </c>
      <c r="G463" s="8">
        <v>3.6</v>
      </c>
      <c r="H463" s="10" t="s">
        <v>44</v>
      </c>
      <c r="I463" s="10">
        <v>0</v>
      </c>
      <c r="J463" s="5" t="s">
        <v>153</v>
      </c>
      <c r="K463" s="8" t="s">
        <v>86</v>
      </c>
      <c r="L463" s="5" t="s">
        <v>10</v>
      </c>
      <c r="M463" s="5" t="s">
        <v>27</v>
      </c>
      <c r="N463" s="8" t="s">
        <v>150</v>
      </c>
      <c r="O463" s="10" t="s">
        <v>104</v>
      </c>
      <c r="P463" t="s">
        <v>219</v>
      </c>
      <c r="Q463" s="8">
        <v>29</v>
      </c>
      <c r="R463" s="8">
        <v>23.2</v>
      </c>
      <c r="S463" s="21"/>
      <c r="T463" s="8">
        <v>183</v>
      </c>
      <c r="U463" s="8">
        <v>20</v>
      </c>
      <c r="V463" s="5"/>
      <c r="W463" s="5"/>
      <c r="X463" s="5" t="s">
        <v>123</v>
      </c>
      <c r="Y463" s="5" t="b">
        <v>1</v>
      </c>
      <c r="Z463" s="20"/>
      <c r="AA463" t="b">
        <f t="shared" si="56"/>
        <v>0</v>
      </c>
      <c r="AB463" s="5"/>
      <c r="AC463" s="5"/>
      <c r="AE463" s="5"/>
      <c r="AF463" s="5"/>
      <c r="AG463" s="20"/>
      <c r="AH463" s="5"/>
      <c r="AI463" s="5"/>
      <c r="AJ463" s="20"/>
      <c r="AK463" s="20"/>
      <c r="AL463" s="5"/>
      <c r="AM463" s="5"/>
      <c r="AN463" s="5"/>
      <c r="AO463" s="5"/>
      <c r="AP463" s="5"/>
      <c r="AQ463" s="5"/>
    </row>
    <row r="464" spans="1:43" x14ac:dyDescent="0.2">
      <c r="A464">
        <v>9</v>
      </c>
      <c r="B464" s="5">
        <v>482</v>
      </c>
      <c r="C464" t="str">
        <f t="shared" si="60"/>
        <v>KurhadeNatMed</v>
      </c>
      <c r="D464" s="5" t="s">
        <v>177</v>
      </c>
      <c r="E464" s="8">
        <v>1</v>
      </c>
      <c r="F464" s="8">
        <v>3</v>
      </c>
      <c r="G464" s="8">
        <v>3.6</v>
      </c>
      <c r="H464" s="10" t="s">
        <v>44</v>
      </c>
      <c r="I464" s="10">
        <v>0</v>
      </c>
      <c r="J464" s="5" t="s">
        <v>153</v>
      </c>
      <c r="K464" s="8" t="s">
        <v>86</v>
      </c>
      <c r="L464" s="5" t="s">
        <v>10</v>
      </c>
      <c r="M464" s="5" t="s">
        <v>27</v>
      </c>
      <c r="N464" s="8" t="s">
        <v>152</v>
      </c>
      <c r="O464" s="10" t="s">
        <v>69</v>
      </c>
      <c r="P464" t="s">
        <v>219</v>
      </c>
      <c r="Q464" s="8">
        <v>29</v>
      </c>
      <c r="R464" s="8">
        <v>23.2</v>
      </c>
      <c r="S464" s="21"/>
      <c r="T464" s="8">
        <v>98</v>
      </c>
      <c r="U464" s="8">
        <v>20</v>
      </c>
      <c r="V464" s="5"/>
      <c r="W464" s="5"/>
      <c r="X464" s="5" t="s">
        <v>123</v>
      </c>
      <c r="Y464" s="5" t="b">
        <v>1</v>
      </c>
      <c r="Z464" s="20"/>
      <c r="AA464" t="b">
        <f t="shared" si="56"/>
        <v>0</v>
      </c>
      <c r="AB464" s="5"/>
      <c r="AC464" s="5"/>
      <c r="AE464" s="5"/>
      <c r="AF464" s="5"/>
      <c r="AG464" s="20"/>
      <c r="AH464" s="5"/>
      <c r="AI464" s="5"/>
      <c r="AJ464" s="20"/>
      <c r="AK464" s="20"/>
      <c r="AL464" s="5"/>
      <c r="AM464" s="5"/>
      <c r="AN464" s="5"/>
      <c r="AO464" s="5"/>
      <c r="AP464" s="5"/>
      <c r="AQ464" s="5"/>
    </row>
    <row r="465" spans="1:43" x14ac:dyDescent="0.2">
      <c r="A465">
        <v>9</v>
      </c>
      <c r="B465" s="5">
        <v>483</v>
      </c>
      <c r="C465" t="str">
        <f t="shared" si="60"/>
        <v>KurhadeNatMed</v>
      </c>
      <c r="D465" s="5" t="s">
        <v>177</v>
      </c>
      <c r="E465" s="8">
        <v>1</v>
      </c>
      <c r="F465" s="8">
        <v>3</v>
      </c>
      <c r="G465" s="8">
        <v>3.6</v>
      </c>
      <c r="H465" s="10" t="s">
        <v>44</v>
      </c>
      <c r="I465" s="10">
        <v>0</v>
      </c>
      <c r="J465" s="5" t="s">
        <v>153</v>
      </c>
      <c r="K465" s="8" t="s">
        <v>86</v>
      </c>
      <c r="L465" s="5" t="s">
        <v>10</v>
      </c>
      <c r="M465" s="5" t="s">
        <v>27</v>
      </c>
      <c r="N465" s="8" t="s">
        <v>157</v>
      </c>
      <c r="O465" s="10" t="s">
        <v>70</v>
      </c>
      <c r="P465" t="s">
        <v>218</v>
      </c>
      <c r="Q465" s="8">
        <v>29</v>
      </c>
      <c r="R465" s="8">
        <v>23.2</v>
      </c>
      <c r="S465" s="21"/>
      <c r="T465" s="8">
        <v>73</v>
      </c>
      <c r="U465" s="8">
        <v>20</v>
      </c>
      <c r="V465" s="5"/>
      <c r="W465" s="5"/>
      <c r="X465" s="5" t="s">
        <v>123</v>
      </c>
      <c r="Y465" s="5" t="b">
        <v>1</v>
      </c>
      <c r="Z465" s="20"/>
      <c r="AA465" t="b">
        <f t="shared" si="56"/>
        <v>0</v>
      </c>
      <c r="AB465" s="5"/>
      <c r="AC465" s="5"/>
      <c r="AE465" s="5"/>
      <c r="AF465" s="5"/>
      <c r="AG465" s="20"/>
      <c r="AH465" s="5"/>
      <c r="AI465" s="5"/>
      <c r="AJ465" s="20"/>
      <c r="AK465" s="20"/>
      <c r="AL465" s="5"/>
      <c r="AM465" s="5"/>
      <c r="AN465" s="5"/>
      <c r="AO465" s="5"/>
      <c r="AP465" s="5"/>
      <c r="AQ465" s="5"/>
    </row>
    <row r="466" spans="1:43" x14ac:dyDescent="0.2">
      <c r="A466">
        <v>9</v>
      </c>
      <c r="B466" s="5">
        <v>484</v>
      </c>
      <c r="C466" t="str">
        <f t="shared" si="60"/>
        <v>KurhadeNatMed</v>
      </c>
      <c r="D466" s="5" t="s">
        <v>177</v>
      </c>
      <c r="E466" s="8">
        <v>1</v>
      </c>
      <c r="F466" s="8">
        <v>3</v>
      </c>
      <c r="G466" s="8">
        <v>3.6</v>
      </c>
      <c r="H466" s="10" t="s">
        <v>44</v>
      </c>
      <c r="I466" s="10">
        <v>0</v>
      </c>
      <c r="J466" s="5" t="s">
        <v>153</v>
      </c>
      <c r="K466" s="8" t="s">
        <v>86</v>
      </c>
      <c r="L466" s="5" t="s">
        <v>10</v>
      </c>
      <c r="M466" s="5" t="s">
        <v>27</v>
      </c>
      <c r="N466" s="8" t="s">
        <v>158</v>
      </c>
      <c r="O466" s="10" t="s">
        <v>92</v>
      </c>
      <c r="P466" s="5" t="s">
        <v>25</v>
      </c>
      <c r="Q466" s="8">
        <v>29</v>
      </c>
      <c r="R466" s="8">
        <v>23.2</v>
      </c>
      <c r="S466" s="21"/>
      <c r="T466" s="8">
        <v>35</v>
      </c>
      <c r="U466" s="8">
        <v>20</v>
      </c>
      <c r="V466" s="5"/>
      <c r="W466" s="5"/>
      <c r="X466" s="5" t="s">
        <v>123</v>
      </c>
      <c r="Y466" s="5" t="b">
        <v>1</v>
      </c>
      <c r="Z466" s="20"/>
      <c r="AA466" t="b">
        <f t="shared" si="56"/>
        <v>0</v>
      </c>
      <c r="AB466" s="5"/>
      <c r="AC466" s="5"/>
      <c r="AE466" s="5"/>
      <c r="AF466" s="5"/>
      <c r="AG466" s="20"/>
      <c r="AH466" s="5"/>
      <c r="AI466" s="5"/>
      <c r="AJ466" s="20"/>
      <c r="AK466" s="20"/>
      <c r="AL466" s="5"/>
      <c r="AM466" s="5"/>
      <c r="AN466" s="5"/>
      <c r="AO466" s="5"/>
      <c r="AP466" s="5"/>
      <c r="AQ466" s="5"/>
    </row>
    <row r="467" spans="1:43" x14ac:dyDescent="0.2">
      <c r="A467">
        <v>9</v>
      </c>
      <c r="B467" s="5">
        <v>485</v>
      </c>
      <c r="C467" t="str">
        <f t="shared" si="60"/>
        <v>KurhadeNatMed</v>
      </c>
      <c r="D467" s="5" t="s">
        <v>177</v>
      </c>
      <c r="E467" s="8">
        <v>1</v>
      </c>
      <c r="F467" s="8">
        <v>3</v>
      </c>
      <c r="G467" s="8">
        <v>3.1</v>
      </c>
      <c r="H467" s="10" t="s">
        <v>45</v>
      </c>
      <c r="I467" s="10">
        <v>1</v>
      </c>
      <c r="J467" s="5" t="s">
        <v>153</v>
      </c>
      <c r="K467" s="8" t="s">
        <v>86</v>
      </c>
      <c r="L467" s="5" t="s">
        <v>10</v>
      </c>
      <c r="M467" s="5" t="s">
        <v>27</v>
      </c>
      <c r="N467" s="8" t="s">
        <v>14</v>
      </c>
      <c r="O467" s="10" t="s">
        <v>14</v>
      </c>
      <c r="P467" s="5" t="s">
        <v>14</v>
      </c>
      <c r="Q467" s="8">
        <v>23</v>
      </c>
      <c r="R467" s="8">
        <v>22.3</v>
      </c>
      <c r="S467" s="21"/>
      <c r="T467" s="8">
        <v>5776</v>
      </c>
      <c r="U467" s="8">
        <v>20</v>
      </c>
      <c r="V467" s="5"/>
      <c r="W467" s="5"/>
      <c r="X467" s="5" t="s">
        <v>123</v>
      </c>
      <c r="Y467" s="5" t="b">
        <v>1</v>
      </c>
      <c r="Z467" s="20"/>
      <c r="AA467" t="b">
        <f t="shared" si="56"/>
        <v>0</v>
      </c>
      <c r="AB467" s="5"/>
      <c r="AC467" s="5"/>
      <c r="AE467" s="5"/>
      <c r="AF467" s="5"/>
      <c r="AG467" s="20"/>
      <c r="AH467" s="5"/>
      <c r="AI467" s="5"/>
      <c r="AJ467" s="20"/>
      <c r="AK467" s="20"/>
      <c r="AL467" s="5"/>
      <c r="AM467" s="5"/>
      <c r="AN467" s="5"/>
      <c r="AO467" s="5"/>
      <c r="AP467" s="5"/>
      <c r="AQ467" s="5"/>
    </row>
    <row r="468" spans="1:43" x14ac:dyDescent="0.2">
      <c r="A468">
        <v>9</v>
      </c>
      <c r="B468" s="5">
        <v>486</v>
      </c>
      <c r="C468" t="str">
        <f t="shared" si="60"/>
        <v>KurhadeNatMed</v>
      </c>
      <c r="D468" s="5" t="s">
        <v>177</v>
      </c>
      <c r="E468" s="8">
        <v>1</v>
      </c>
      <c r="F468" s="8">
        <v>3</v>
      </c>
      <c r="G468" s="8">
        <v>3.1</v>
      </c>
      <c r="H468" s="10" t="s">
        <v>45</v>
      </c>
      <c r="I468" s="10">
        <v>1</v>
      </c>
      <c r="J468" s="5" t="s">
        <v>153</v>
      </c>
      <c r="K468" s="8" t="s">
        <v>86</v>
      </c>
      <c r="L468" s="5" t="s">
        <v>10</v>
      </c>
      <c r="M468" s="5" t="s">
        <v>27</v>
      </c>
      <c r="N468" s="8" t="s">
        <v>138</v>
      </c>
      <c r="O468" s="10" t="s">
        <v>10</v>
      </c>
      <c r="P468" s="5" t="s">
        <v>10</v>
      </c>
      <c r="Q468" s="8">
        <v>23</v>
      </c>
      <c r="R468" s="8">
        <v>22.3</v>
      </c>
      <c r="S468" s="21"/>
      <c r="T468" s="8">
        <v>1558</v>
      </c>
      <c r="U468" s="8">
        <v>20</v>
      </c>
      <c r="V468" s="5"/>
      <c r="W468" s="5"/>
      <c r="X468" s="5" t="s">
        <v>123</v>
      </c>
      <c r="Y468" s="5" t="b">
        <v>1</v>
      </c>
      <c r="Z468" s="20"/>
      <c r="AA468" t="b">
        <f t="shared" si="56"/>
        <v>0</v>
      </c>
      <c r="AB468" s="5"/>
      <c r="AC468" s="5"/>
      <c r="AE468" s="5"/>
      <c r="AF468" s="5"/>
      <c r="AG468" s="20"/>
      <c r="AH468" s="5"/>
      <c r="AI468" s="5"/>
      <c r="AJ468" s="20"/>
      <c r="AK468" s="20"/>
      <c r="AL468" s="5"/>
      <c r="AM468" s="5"/>
      <c r="AN468" s="5"/>
      <c r="AO468" s="5"/>
      <c r="AP468" s="5"/>
      <c r="AQ468" s="5"/>
    </row>
    <row r="469" spans="1:43" x14ac:dyDescent="0.2">
      <c r="A469">
        <v>9</v>
      </c>
      <c r="B469" s="5">
        <v>487</v>
      </c>
      <c r="C469" t="str">
        <f t="shared" si="60"/>
        <v>KurhadeNatMed</v>
      </c>
      <c r="D469" s="5" t="s">
        <v>177</v>
      </c>
      <c r="E469" s="8">
        <v>1</v>
      </c>
      <c r="F469" s="8">
        <v>3</v>
      </c>
      <c r="G469" s="8">
        <v>3.1</v>
      </c>
      <c r="H469" s="10" t="s">
        <v>45</v>
      </c>
      <c r="I469" s="10">
        <v>1</v>
      </c>
      <c r="J469" s="5" t="s">
        <v>153</v>
      </c>
      <c r="K469" s="8" t="s">
        <v>86</v>
      </c>
      <c r="L469" s="5" t="s">
        <v>10</v>
      </c>
      <c r="M469" s="5" t="s">
        <v>27</v>
      </c>
      <c r="N469" s="8" t="s">
        <v>156</v>
      </c>
      <c r="O469" s="10" t="s">
        <v>121</v>
      </c>
      <c r="P469" t="s">
        <v>218</v>
      </c>
      <c r="Q469" s="8">
        <v>23</v>
      </c>
      <c r="R469" s="8">
        <v>22.3</v>
      </c>
      <c r="S469" s="21"/>
      <c r="T469" s="8">
        <v>1223</v>
      </c>
      <c r="U469" s="8">
        <v>20</v>
      </c>
      <c r="V469" s="5"/>
      <c r="W469" s="5"/>
      <c r="X469" s="5" t="s">
        <v>123</v>
      </c>
      <c r="Y469" s="5" t="b">
        <v>1</v>
      </c>
      <c r="Z469" s="20"/>
      <c r="AA469" t="b">
        <f t="shared" si="56"/>
        <v>0</v>
      </c>
      <c r="AB469" s="5"/>
      <c r="AC469" s="5"/>
      <c r="AE469" s="5"/>
      <c r="AF469" s="5"/>
      <c r="AG469" s="20"/>
      <c r="AH469" s="5"/>
      <c r="AI469" s="5"/>
      <c r="AJ469" s="20"/>
      <c r="AK469" s="20"/>
      <c r="AL469" s="5"/>
      <c r="AM469" s="5"/>
      <c r="AN469" s="5"/>
      <c r="AO469" s="5"/>
      <c r="AP469" s="5"/>
      <c r="AQ469" s="5"/>
    </row>
    <row r="470" spans="1:43" x14ac:dyDescent="0.2">
      <c r="A470">
        <v>9</v>
      </c>
      <c r="B470" s="5">
        <v>488</v>
      </c>
      <c r="C470" t="str">
        <f t="shared" si="60"/>
        <v>KurhadeNatMed</v>
      </c>
      <c r="D470" s="5" t="s">
        <v>177</v>
      </c>
      <c r="E470" s="8">
        <v>1</v>
      </c>
      <c r="F470" s="8">
        <v>3</v>
      </c>
      <c r="G470" s="8">
        <v>3.1</v>
      </c>
      <c r="H470" s="10" t="s">
        <v>45</v>
      </c>
      <c r="I470" s="10">
        <v>1</v>
      </c>
      <c r="J470" s="5" t="s">
        <v>153</v>
      </c>
      <c r="K470" s="8" t="s">
        <v>86</v>
      </c>
      <c r="L470" s="5" t="s">
        <v>10</v>
      </c>
      <c r="M470" s="5" t="s">
        <v>27</v>
      </c>
      <c r="N470" s="8" t="s">
        <v>150</v>
      </c>
      <c r="O470" s="10" t="s">
        <v>104</v>
      </c>
      <c r="P470" t="s">
        <v>219</v>
      </c>
      <c r="Q470" s="8">
        <v>23</v>
      </c>
      <c r="R470" s="8">
        <v>22.3</v>
      </c>
      <c r="S470" s="21"/>
      <c r="T470" s="8">
        <v>744</v>
      </c>
      <c r="U470" s="8">
        <v>20</v>
      </c>
      <c r="V470" s="5"/>
      <c r="W470" s="5"/>
      <c r="X470" s="5" t="s">
        <v>123</v>
      </c>
      <c r="Y470" s="5" t="b">
        <v>1</v>
      </c>
      <c r="Z470" s="20"/>
      <c r="AA470" t="b">
        <f t="shared" si="56"/>
        <v>0</v>
      </c>
      <c r="AB470" s="5"/>
      <c r="AC470" s="5"/>
      <c r="AE470" s="5"/>
      <c r="AF470" s="5"/>
      <c r="AG470" s="20"/>
      <c r="AH470" s="5"/>
      <c r="AI470" s="5"/>
      <c r="AJ470" s="20"/>
      <c r="AK470" s="20"/>
      <c r="AL470" s="5"/>
      <c r="AM470" s="5"/>
      <c r="AN470" s="5"/>
      <c r="AO470" s="5"/>
      <c r="AP470" s="5"/>
      <c r="AQ470" s="5"/>
    </row>
    <row r="471" spans="1:43" x14ac:dyDescent="0.2">
      <c r="A471">
        <v>9</v>
      </c>
      <c r="B471" s="5">
        <v>489</v>
      </c>
      <c r="C471" t="str">
        <f t="shared" si="60"/>
        <v>KurhadeNatMed</v>
      </c>
      <c r="D471" s="5" t="s">
        <v>177</v>
      </c>
      <c r="E471" s="8">
        <v>1</v>
      </c>
      <c r="F471" s="8">
        <v>3</v>
      </c>
      <c r="G471" s="8">
        <v>3.1</v>
      </c>
      <c r="H471" s="10" t="s">
        <v>45</v>
      </c>
      <c r="I471" s="10">
        <v>1</v>
      </c>
      <c r="J471" s="5" t="s">
        <v>153</v>
      </c>
      <c r="K471" s="8" t="s">
        <v>86</v>
      </c>
      <c r="L471" s="5" t="s">
        <v>10</v>
      </c>
      <c r="M471" s="5" t="s">
        <v>27</v>
      </c>
      <c r="N471" s="8" t="s">
        <v>152</v>
      </c>
      <c r="O471" s="10" t="s">
        <v>69</v>
      </c>
      <c r="P471" t="s">
        <v>219</v>
      </c>
      <c r="Q471" s="8">
        <v>23</v>
      </c>
      <c r="R471" s="8">
        <v>22.3</v>
      </c>
      <c r="S471" s="21"/>
      <c r="T471" s="8">
        <v>367</v>
      </c>
      <c r="U471" s="8">
        <v>20</v>
      </c>
      <c r="V471" s="5"/>
      <c r="W471" s="5"/>
      <c r="X471" s="5" t="s">
        <v>123</v>
      </c>
      <c r="Y471" s="5" t="b">
        <v>1</v>
      </c>
      <c r="AA471" t="b">
        <f t="shared" si="56"/>
        <v>0</v>
      </c>
      <c r="AB471" s="5"/>
      <c r="AC471" s="5"/>
      <c r="AE471" s="5"/>
      <c r="AF471" s="5"/>
      <c r="AG471" s="5"/>
      <c r="AH471" s="5"/>
      <c r="AI471" s="5"/>
      <c r="AJ471" s="20"/>
      <c r="AK471" s="20"/>
      <c r="AL471" s="5"/>
      <c r="AM471" s="5"/>
      <c r="AN471" s="5"/>
      <c r="AO471" s="5"/>
      <c r="AP471" s="5"/>
      <c r="AQ471" s="5"/>
    </row>
    <row r="472" spans="1:43" x14ac:dyDescent="0.2">
      <c r="A472">
        <v>9</v>
      </c>
      <c r="B472" s="5">
        <v>490</v>
      </c>
      <c r="C472" t="str">
        <f t="shared" si="60"/>
        <v>KurhadeNatMed</v>
      </c>
      <c r="D472" s="5" t="s">
        <v>177</v>
      </c>
      <c r="E472" s="8">
        <v>1</v>
      </c>
      <c r="F472" s="8">
        <v>3</v>
      </c>
      <c r="G472" s="8">
        <v>3.1</v>
      </c>
      <c r="H472" s="10" t="s">
        <v>45</v>
      </c>
      <c r="I472" s="10">
        <v>1</v>
      </c>
      <c r="J472" s="5" t="s">
        <v>153</v>
      </c>
      <c r="K472" s="8" t="s">
        <v>86</v>
      </c>
      <c r="L472" s="5" t="s">
        <v>10</v>
      </c>
      <c r="M472" s="5" t="s">
        <v>27</v>
      </c>
      <c r="N472" s="8" t="s">
        <v>157</v>
      </c>
      <c r="O472" s="10" t="s">
        <v>70</v>
      </c>
      <c r="P472" t="s">
        <v>218</v>
      </c>
      <c r="Q472" s="8">
        <v>23</v>
      </c>
      <c r="R472" s="8">
        <v>22.3</v>
      </c>
      <c r="S472" s="21"/>
      <c r="T472" s="8">
        <v>267</v>
      </c>
      <c r="U472" s="8">
        <v>20</v>
      </c>
      <c r="V472" s="5"/>
      <c r="W472" s="5"/>
      <c r="X472" s="5" t="s">
        <v>123</v>
      </c>
      <c r="Y472" s="5" t="b">
        <v>1</v>
      </c>
      <c r="AA472" t="b">
        <f t="shared" si="56"/>
        <v>0</v>
      </c>
      <c r="AB472" s="5"/>
      <c r="AC472" s="5"/>
      <c r="AE472" s="5"/>
      <c r="AF472" s="5"/>
      <c r="AG472" s="5"/>
      <c r="AH472" s="5"/>
      <c r="AI472" s="5"/>
      <c r="AJ472" s="20"/>
      <c r="AK472" s="20"/>
      <c r="AL472" s="5"/>
      <c r="AM472" s="5"/>
      <c r="AN472" s="5"/>
      <c r="AO472" s="5"/>
      <c r="AP472" s="5"/>
      <c r="AQ472" s="5"/>
    </row>
    <row r="473" spans="1:43" x14ac:dyDescent="0.2">
      <c r="A473">
        <v>9</v>
      </c>
      <c r="B473" s="5">
        <v>491</v>
      </c>
      <c r="C473" t="str">
        <f t="shared" si="60"/>
        <v>KurhadeNatMed</v>
      </c>
      <c r="D473" s="5" t="s">
        <v>177</v>
      </c>
      <c r="E473" s="8">
        <v>1</v>
      </c>
      <c r="F473" s="8">
        <v>3</v>
      </c>
      <c r="G473" s="8">
        <v>3.1</v>
      </c>
      <c r="H473" s="10" t="s">
        <v>45</v>
      </c>
      <c r="I473" s="10">
        <v>1</v>
      </c>
      <c r="J473" s="5" t="s">
        <v>153</v>
      </c>
      <c r="K473" s="8" t="s">
        <v>86</v>
      </c>
      <c r="L473" s="5" t="s">
        <v>10</v>
      </c>
      <c r="M473" s="5" t="s">
        <v>27</v>
      </c>
      <c r="N473" s="8" t="s">
        <v>158</v>
      </c>
      <c r="O473" s="10" t="s">
        <v>92</v>
      </c>
      <c r="P473" s="5" t="s">
        <v>25</v>
      </c>
      <c r="Q473" s="8">
        <v>23</v>
      </c>
      <c r="R473" s="8">
        <v>22.3</v>
      </c>
      <c r="S473" s="21"/>
      <c r="T473" s="8">
        <v>103</v>
      </c>
      <c r="U473" s="8">
        <v>20</v>
      </c>
      <c r="V473" s="5"/>
      <c r="W473" s="5"/>
      <c r="X473" s="5" t="s">
        <v>123</v>
      </c>
      <c r="Y473" s="5" t="b">
        <v>1</v>
      </c>
      <c r="AA473" t="b">
        <f t="shared" si="56"/>
        <v>0</v>
      </c>
      <c r="AB473" s="5"/>
      <c r="AC473" s="5"/>
      <c r="AE473" s="5"/>
      <c r="AF473" s="5"/>
      <c r="AG473" s="5"/>
      <c r="AH473" s="5"/>
      <c r="AI473" s="5"/>
      <c r="AJ473" s="20"/>
      <c r="AK473" s="20"/>
      <c r="AL473" s="5"/>
      <c r="AM473" s="5"/>
      <c r="AN473" s="5"/>
      <c r="AO473" s="5"/>
      <c r="AP473" s="5"/>
      <c r="AQ473" s="5"/>
    </row>
    <row r="474" spans="1:43" x14ac:dyDescent="0.2">
      <c r="A474">
        <v>9</v>
      </c>
      <c r="B474" s="5">
        <v>492</v>
      </c>
      <c r="C474" t="str">
        <f t="shared" si="60"/>
        <v>Davis_GardinerbioRxiv REPLACED</v>
      </c>
      <c r="D474" s="5" t="s">
        <v>175</v>
      </c>
      <c r="E474" s="8">
        <v>1</v>
      </c>
      <c r="F474" s="10">
        <v>3</v>
      </c>
      <c r="G474" s="8">
        <v>3</v>
      </c>
      <c r="H474" s="10" t="s">
        <v>44</v>
      </c>
      <c r="I474" s="10">
        <v>0</v>
      </c>
      <c r="J474" s="5" t="s">
        <v>60</v>
      </c>
      <c r="K474" s="8" t="s">
        <v>14</v>
      </c>
      <c r="L474" s="5" t="s">
        <v>14</v>
      </c>
      <c r="M474" s="5" t="s">
        <v>28</v>
      </c>
      <c r="N474" s="8" t="s">
        <v>14</v>
      </c>
      <c r="O474" s="10" t="s">
        <v>14</v>
      </c>
      <c r="P474" s="5" t="s">
        <v>14</v>
      </c>
      <c r="Q474" s="8">
        <v>24</v>
      </c>
      <c r="R474" s="21"/>
      <c r="S474" s="21"/>
      <c r="T474" s="8">
        <v>1812</v>
      </c>
      <c r="U474" s="8">
        <v>20</v>
      </c>
      <c r="V474" s="5"/>
      <c r="W474" s="5"/>
      <c r="X474" s="20"/>
      <c r="Y474" s="5" t="b">
        <v>0</v>
      </c>
      <c r="Z474" s="5" t="s">
        <v>172</v>
      </c>
      <c r="AA474" t="b">
        <f t="shared" si="56"/>
        <v>1</v>
      </c>
      <c r="AB474" s="5"/>
      <c r="AC474" s="5"/>
      <c r="AE474" s="5"/>
      <c r="AF474" s="5"/>
      <c r="AG474" s="5"/>
      <c r="AH474" s="5"/>
      <c r="AI474" s="5"/>
      <c r="AJ474" s="20"/>
      <c r="AK474" s="20"/>
      <c r="AL474" s="5"/>
      <c r="AM474" s="5"/>
      <c r="AN474" s="5"/>
      <c r="AO474" s="5"/>
      <c r="AP474" s="5"/>
      <c r="AQ474" s="5"/>
    </row>
    <row r="475" spans="1:43" x14ac:dyDescent="0.2">
      <c r="A475">
        <v>9</v>
      </c>
      <c r="B475" s="5">
        <v>493</v>
      </c>
      <c r="C475" t="str">
        <f t="shared" si="60"/>
        <v>Davis_GardinerbioRxiv REPLACED</v>
      </c>
      <c r="D475" s="5" t="s">
        <v>175</v>
      </c>
      <c r="E475" s="8">
        <v>1</v>
      </c>
      <c r="F475" s="10">
        <v>3</v>
      </c>
      <c r="G475" s="8">
        <v>3</v>
      </c>
      <c r="H475" s="10" t="s">
        <v>44</v>
      </c>
      <c r="I475" s="10">
        <v>0</v>
      </c>
      <c r="J475" s="5" t="s">
        <v>60</v>
      </c>
      <c r="K475" s="8" t="s">
        <v>14</v>
      </c>
      <c r="L475" s="5" t="s">
        <v>14</v>
      </c>
      <c r="M475" s="5" t="s">
        <v>28</v>
      </c>
      <c r="N475" s="8" t="s">
        <v>135</v>
      </c>
      <c r="O475" s="10" t="s">
        <v>55</v>
      </c>
      <c r="P475" s="5" t="s">
        <v>55</v>
      </c>
      <c r="Q475" s="8">
        <v>24</v>
      </c>
      <c r="R475" s="21"/>
      <c r="S475" s="21"/>
      <c r="T475" s="8">
        <v>205</v>
      </c>
      <c r="U475" s="8">
        <v>20</v>
      </c>
      <c r="V475" s="5"/>
      <c r="W475" s="5"/>
      <c r="X475" s="20"/>
      <c r="Y475" s="5" t="b">
        <v>0</v>
      </c>
      <c r="Z475" s="5" t="s">
        <v>172</v>
      </c>
      <c r="AA475" t="b">
        <f t="shared" si="56"/>
        <v>1</v>
      </c>
      <c r="AB475" s="5"/>
      <c r="AC475" s="5"/>
      <c r="AE475" s="5"/>
      <c r="AF475" s="5"/>
      <c r="AG475" s="5"/>
      <c r="AH475" s="5"/>
      <c r="AI475" s="5"/>
      <c r="AJ475" s="20"/>
      <c r="AK475" s="20"/>
      <c r="AL475" s="5"/>
      <c r="AM475" s="5"/>
      <c r="AN475" s="5"/>
      <c r="AO475" s="5"/>
      <c r="AP475" s="5"/>
      <c r="AQ475" s="5"/>
    </row>
    <row r="476" spans="1:43" x14ac:dyDescent="0.2">
      <c r="A476">
        <v>9</v>
      </c>
      <c r="B476" s="5">
        <v>494</v>
      </c>
      <c r="C476" t="str">
        <f t="shared" si="60"/>
        <v>Davis_GardinerbioRxiv REPLACED</v>
      </c>
      <c r="D476" s="5" t="s">
        <v>175</v>
      </c>
      <c r="E476" s="8">
        <v>1</v>
      </c>
      <c r="F476" s="10">
        <v>3</v>
      </c>
      <c r="G476" s="8">
        <v>3</v>
      </c>
      <c r="H476" s="10" t="s">
        <v>44</v>
      </c>
      <c r="I476" s="10">
        <v>0</v>
      </c>
      <c r="J476" s="5" t="s">
        <v>60</v>
      </c>
      <c r="K476" s="8" t="s">
        <v>14</v>
      </c>
      <c r="L476" s="5" t="s">
        <v>14</v>
      </c>
      <c r="M476" s="5" t="s">
        <v>28</v>
      </c>
      <c r="N476" s="8" t="s">
        <v>138</v>
      </c>
      <c r="O476" s="10" t="s">
        <v>10</v>
      </c>
      <c r="P476" s="5" t="s">
        <v>10</v>
      </c>
      <c r="Q476" s="8">
        <v>24</v>
      </c>
      <c r="R476" s="21"/>
      <c r="S476" s="21"/>
      <c r="T476" s="8">
        <v>142</v>
      </c>
      <c r="U476" s="8">
        <v>20</v>
      </c>
      <c r="V476" s="5"/>
      <c r="W476" s="5"/>
      <c r="X476" s="20"/>
      <c r="Y476" s="5" t="b">
        <v>0</v>
      </c>
      <c r="Z476" s="5" t="s">
        <v>172</v>
      </c>
      <c r="AA476" t="b">
        <f t="shared" si="56"/>
        <v>1</v>
      </c>
      <c r="AB476" s="5"/>
      <c r="AC476" s="5"/>
      <c r="AE476" s="5"/>
      <c r="AF476" s="5"/>
      <c r="AG476" s="20"/>
      <c r="AH476" s="5"/>
      <c r="AI476" s="5"/>
      <c r="AJ476" s="20"/>
      <c r="AK476" s="20"/>
      <c r="AL476" s="5"/>
      <c r="AM476" s="5"/>
      <c r="AN476" s="5"/>
      <c r="AO476" s="5"/>
      <c r="AP476" s="5"/>
      <c r="AQ476" s="5"/>
    </row>
    <row r="477" spans="1:43" x14ac:dyDescent="0.2">
      <c r="A477">
        <v>9</v>
      </c>
      <c r="B477" s="5">
        <v>495</v>
      </c>
      <c r="C477" t="str">
        <f t="shared" si="60"/>
        <v>Davis_GardinerbioRxiv REPLACED</v>
      </c>
      <c r="D477" s="5" t="s">
        <v>175</v>
      </c>
      <c r="E477" s="8">
        <v>1</v>
      </c>
      <c r="F477" s="10">
        <v>3</v>
      </c>
      <c r="G477" s="8">
        <v>3</v>
      </c>
      <c r="H477" s="10" t="s">
        <v>44</v>
      </c>
      <c r="I477" s="10">
        <v>0</v>
      </c>
      <c r="J477" s="5" t="s">
        <v>60</v>
      </c>
      <c r="K477" s="8" t="s">
        <v>14</v>
      </c>
      <c r="L477" s="5" t="s">
        <v>14</v>
      </c>
      <c r="M477" s="5" t="s">
        <v>28</v>
      </c>
      <c r="N477" s="8" t="s">
        <v>69</v>
      </c>
      <c r="O477" s="10" t="s">
        <v>69</v>
      </c>
      <c r="P477" t="s">
        <v>219</v>
      </c>
      <c r="Q477" s="8">
        <v>24</v>
      </c>
      <c r="R477" s="21"/>
      <c r="S477" s="21"/>
      <c r="T477" s="8">
        <v>65</v>
      </c>
      <c r="U477" s="8">
        <v>20</v>
      </c>
      <c r="V477" s="5"/>
      <c r="W477" s="5"/>
      <c r="X477" s="20"/>
      <c r="Y477" s="5" t="b">
        <v>0</v>
      </c>
      <c r="Z477" s="5" t="s">
        <v>172</v>
      </c>
      <c r="AA477" t="b">
        <f t="shared" si="56"/>
        <v>1</v>
      </c>
      <c r="AB477" s="5"/>
      <c r="AC477" s="5"/>
      <c r="AE477" s="5"/>
      <c r="AF477" s="5"/>
      <c r="AG477" s="20"/>
      <c r="AH477" s="5"/>
      <c r="AI477" s="5"/>
      <c r="AJ477" s="20"/>
      <c r="AK477" s="20"/>
      <c r="AL477" s="5"/>
      <c r="AM477" s="5"/>
      <c r="AN477" s="5"/>
      <c r="AO477" s="5"/>
      <c r="AP477" s="5"/>
      <c r="AQ477" s="5"/>
    </row>
    <row r="478" spans="1:43" x14ac:dyDescent="0.2">
      <c r="A478">
        <v>9</v>
      </c>
      <c r="B478" s="5">
        <v>496</v>
      </c>
      <c r="C478" t="str">
        <f t="shared" si="60"/>
        <v>Davis_GardinerbioRxiv REPLACED</v>
      </c>
      <c r="D478" s="5" t="s">
        <v>175</v>
      </c>
      <c r="E478" s="8">
        <v>1</v>
      </c>
      <c r="F478" s="10">
        <v>3</v>
      </c>
      <c r="G478" s="8">
        <v>3</v>
      </c>
      <c r="H478" s="10" t="s">
        <v>44</v>
      </c>
      <c r="I478" s="10">
        <v>0</v>
      </c>
      <c r="J478" s="5" t="s">
        <v>60</v>
      </c>
      <c r="K478" s="8" t="s">
        <v>14</v>
      </c>
      <c r="L478" s="5" t="s">
        <v>14</v>
      </c>
      <c r="M478" s="5" t="s">
        <v>28</v>
      </c>
      <c r="N478" s="8" t="s">
        <v>70</v>
      </c>
      <c r="O478" s="10" t="s">
        <v>70</v>
      </c>
      <c r="P478" t="s">
        <v>218</v>
      </c>
      <c r="Q478" s="8">
        <v>24</v>
      </c>
      <c r="R478" s="21"/>
      <c r="S478" s="21"/>
      <c r="T478" s="8">
        <v>53</v>
      </c>
      <c r="U478" s="8">
        <v>20</v>
      </c>
      <c r="V478" s="5"/>
      <c r="W478" s="5"/>
      <c r="X478" s="20"/>
      <c r="Y478" s="5" t="b">
        <v>0</v>
      </c>
      <c r="Z478" s="5" t="s">
        <v>172</v>
      </c>
      <c r="AA478" t="b">
        <f t="shared" si="56"/>
        <v>1</v>
      </c>
      <c r="AB478" s="5"/>
      <c r="AC478" s="5"/>
      <c r="AE478" s="5"/>
      <c r="AF478" s="5"/>
      <c r="AG478" s="20"/>
      <c r="AH478" s="5"/>
      <c r="AI478" s="5"/>
      <c r="AJ478" s="20"/>
      <c r="AK478" s="20"/>
      <c r="AL478" s="5"/>
      <c r="AM478" s="5"/>
      <c r="AN478" s="5"/>
      <c r="AO478" s="5"/>
      <c r="AP478" s="5"/>
      <c r="AQ478" s="5"/>
    </row>
    <row r="479" spans="1:43" x14ac:dyDescent="0.2">
      <c r="A479">
        <v>9</v>
      </c>
      <c r="B479" s="5">
        <v>497</v>
      </c>
      <c r="C479" t="str">
        <f t="shared" si="60"/>
        <v>Davis_GardinerbioRxiv REPLACED</v>
      </c>
      <c r="D479" s="5" t="s">
        <v>175</v>
      </c>
      <c r="E479" s="8">
        <v>1</v>
      </c>
      <c r="F479" s="10">
        <v>3</v>
      </c>
      <c r="G479" s="8">
        <v>3</v>
      </c>
      <c r="H479" s="10" t="s">
        <v>44</v>
      </c>
      <c r="I479" s="10">
        <v>0</v>
      </c>
      <c r="J479" s="5" t="s">
        <v>60</v>
      </c>
      <c r="K479" s="8" t="s">
        <v>86</v>
      </c>
      <c r="L479" s="5" t="s">
        <v>10</v>
      </c>
      <c r="M479" s="5" t="s">
        <v>27</v>
      </c>
      <c r="N479" s="8" t="s">
        <v>14</v>
      </c>
      <c r="O479" s="10" t="s">
        <v>14</v>
      </c>
      <c r="P479" s="5" t="s">
        <v>14</v>
      </c>
      <c r="Q479" s="8">
        <v>12</v>
      </c>
      <c r="R479" s="21"/>
      <c r="S479" s="21"/>
      <c r="T479" s="8">
        <v>2312</v>
      </c>
      <c r="U479" s="8">
        <v>20</v>
      </c>
      <c r="V479" s="5"/>
      <c r="W479" s="5"/>
      <c r="X479" s="20"/>
      <c r="Y479" s="5" t="b">
        <v>0</v>
      </c>
      <c r="Z479" s="5" t="s">
        <v>172</v>
      </c>
      <c r="AA479" t="b">
        <f t="shared" si="56"/>
        <v>1</v>
      </c>
      <c r="AB479" s="5"/>
      <c r="AC479" s="5"/>
      <c r="AE479" s="5"/>
      <c r="AF479" s="5"/>
      <c r="AG479" s="20"/>
      <c r="AH479" s="5"/>
      <c r="AI479" s="5"/>
      <c r="AJ479" s="20"/>
      <c r="AK479" s="20"/>
      <c r="AL479" s="5"/>
      <c r="AM479" s="5"/>
      <c r="AN479" s="5"/>
      <c r="AO479" s="5"/>
      <c r="AP479" s="5"/>
      <c r="AQ479" s="5"/>
    </row>
    <row r="480" spans="1:43" x14ac:dyDescent="0.2">
      <c r="A480">
        <v>9</v>
      </c>
      <c r="B480" s="5">
        <v>498</v>
      </c>
      <c r="C480" t="str">
        <f t="shared" si="60"/>
        <v>Davis_GardinerbioRxiv REPLACED</v>
      </c>
      <c r="D480" s="5" t="s">
        <v>175</v>
      </c>
      <c r="E480" s="8">
        <v>1</v>
      </c>
      <c r="F480" s="10">
        <v>3</v>
      </c>
      <c r="G480" s="8">
        <v>3</v>
      </c>
      <c r="H480" s="10" t="s">
        <v>44</v>
      </c>
      <c r="I480" s="10">
        <v>0</v>
      </c>
      <c r="J480" s="5" t="s">
        <v>60</v>
      </c>
      <c r="K480" s="8" t="s">
        <v>86</v>
      </c>
      <c r="L480" s="5" t="s">
        <v>10</v>
      </c>
      <c r="M480" s="5" t="s">
        <v>27</v>
      </c>
      <c r="N480" s="8" t="s">
        <v>135</v>
      </c>
      <c r="O480" s="10" t="s">
        <v>55</v>
      </c>
      <c r="P480" s="5" t="s">
        <v>55</v>
      </c>
      <c r="Q480" s="8">
        <v>12</v>
      </c>
      <c r="R480" s="21"/>
      <c r="S480" s="21"/>
      <c r="T480" s="8">
        <v>618</v>
      </c>
      <c r="U480" s="8">
        <v>20</v>
      </c>
      <c r="V480" s="5"/>
      <c r="W480" s="5"/>
      <c r="X480" s="20"/>
      <c r="Y480" s="5" t="b">
        <v>0</v>
      </c>
      <c r="Z480" s="5" t="s">
        <v>172</v>
      </c>
      <c r="AA480" t="b">
        <f t="shared" si="56"/>
        <v>1</v>
      </c>
    </row>
    <row r="481" spans="1:27" x14ac:dyDescent="0.2">
      <c r="A481">
        <v>9</v>
      </c>
      <c r="B481" s="5">
        <v>499</v>
      </c>
      <c r="C481" t="str">
        <f t="shared" si="60"/>
        <v>Davis_GardinerbioRxiv REPLACED</v>
      </c>
      <c r="D481" s="5" t="s">
        <v>175</v>
      </c>
      <c r="E481" s="8">
        <v>1</v>
      </c>
      <c r="F481" s="10">
        <v>3</v>
      </c>
      <c r="G481" s="8">
        <v>3</v>
      </c>
      <c r="H481" s="10" t="s">
        <v>44</v>
      </c>
      <c r="I481" s="10">
        <v>0</v>
      </c>
      <c r="J481" s="5" t="s">
        <v>60</v>
      </c>
      <c r="K481" s="8" t="s">
        <v>86</v>
      </c>
      <c r="L481" s="5" t="s">
        <v>10</v>
      </c>
      <c r="M481" s="5" t="s">
        <v>27</v>
      </c>
      <c r="N481" s="8" t="s">
        <v>138</v>
      </c>
      <c r="O481" s="10" t="s">
        <v>10</v>
      </c>
      <c r="P481" s="5" t="s">
        <v>10</v>
      </c>
      <c r="Q481" s="8">
        <v>12</v>
      </c>
      <c r="R481" s="21"/>
      <c r="S481" s="21"/>
      <c r="T481" s="8">
        <v>576</v>
      </c>
      <c r="U481" s="8">
        <v>20</v>
      </c>
      <c r="V481" s="5"/>
      <c r="W481" s="5"/>
      <c r="X481" s="20"/>
      <c r="Y481" s="5" t="b">
        <v>0</v>
      </c>
      <c r="Z481" s="5" t="s">
        <v>172</v>
      </c>
      <c r="AA481" t="b">
        <f t="shared" si="56"/>
        <v>1</v>
      </c>
    </row>
    <row r="482" spans="1:27" x14ac:dyDescent="0.2">
      <c r="A482">
        <v>9</v>
      </c>
      <c r="B482" s="5">
        <v>500</v>
      </c>
      <c r="C482" t="str">
        <f t="shared" si="60"/>
        <v>Davis_GardinerbioRxiv REPLACED</v>
      </c>
      <c r="D482" s="5" t="s">
        <v>175</v>
      </c>
      <c r="E482" s="8">
        <v>1</v>
      </c>
      <c r="F482" s="10">
        <v>3</v>
      </c>
      <c r="G482" s="8">
        <v>3</v>
      </c>
      <c r="H482" s="10" t="s">
        <v>44</v>
      </c>
      <c r="I482" s="10">
        <v>0</v>
      </c>
      <c r="J482" s="5" t="s">
        <v>60</v>
      </c>
      <c r="K482" s="8" t="s">
        <v>86</v>
      </c>
      <c r="L482" s="5" t="s">
        <v>10</v>
      </c>
      <c r="M482" s="5" t="s">
        <v>27</v>
      </c>
      <c r="N482" s="8" t="s">
        <v>69</v>
      </c>
      <c r="O482" s="10" t="s">
        <v>69</v>
      </c>
      <c r="P482" t="s">
        <v>219</v>
      </c>
      <c r="Q482" s="8">
        <v>12</v>
      </c>
      <c r="R482" s="21"/>
      <c r="S482" s="21"/>
      <c r="T482" s="8">
        <v>201</v>
      </c>
      <c r="U482" s="8">
        <v>20</v>
      </c>
      <c r="V482" s="5"/>
      <c r="W482" s="5"/>
      <c r="X482" s="20"/>
      <c r="Y482" s="5" t="b">
        <v>0</v>
      </c>
      <c r="Z482" s="5" t="s">
        <v>172</v>
      </c>
      <c r="AA482" t="b">
        <f t="shared" si="56"/>
        <v>1</v>
      </c>
    </row>
    <row r="483" spans="1:27" x14ac:dyDescent="0.2">
      <c r="A483">
        <v>1</v>
      </c>
      <c r="B483" s="5">
        <v>501</v>
      </c>
      <c r="C483" t="str">
        <f t="shared" si="60"/>
        <v>HoffmannLancetID</v>
      </c>
      <c r="D483" s="5" t="s">
        <v>202</v>
      </c>
      <c r="E483" s="10">
        <v>1</v>
      </c>
      <c r="F483" s="10">
        <v>2</v>
      </c>
      <c r="G483" s="10">
        <v>2</v>
      </c>
      <c r="H483" s="10" t="s">
        <v>44</v>
      </c>
      <c r="I483" s="10">
        <v>0</v>
      </c>
      <c r="J483" s="5" t="s">
        <v>59</v>
      </c>
      <c r="K483" s="10" t="s">
        <v>14</v>
      </c>
      <c r="L483" s="5" t="s">
        <v>14</v>
      </c>
      <c r="M483" s="5" t="s">
        <v>28</v>
      </c>
      <c r="N483" s="10" t="s">
        <v>203</v>
      </c>
      <c r="O483" s="10" t="s">
        <v>14</v>
      </c>
      <c r="P483" s="5" t="s">
        <v>14</v>
      </c>
      <c r="Q483" s="10">
        <v>16</v>
      </c>
      <c r="R483" s="10" t="s">
        <v>204</v>
      </c>
      <c r="T483" s="10">
        <v>2622</v>
      </c>
      <c r="U483" s="10">
        <v>12.5</v>
      </c>
      <c r="X483" t="s">
        <v>206</v>
      </c>
      <c r="Y483" s="5" t="b">
        <v>1</v>
      </c>
      <c r="AA483" t="b">
        <f t="shared" si="56"/>
        <v>1</v>
      </c>
    </row>
    <row r="484" spans="1:27" x14ac:dyDescent="0.2">
      <c r="A484">
        <v>1</v>
      </c>
      <c r="B484" s="5">
        <v>502</v>
      </c>
      <c r="C484" t="str">
        <f t="shared" si="60"/>
        <v>HoffmannLancetID</v>
      </c>
      <c r="D484" s="5" t="s">
        <v>202</v>
      </c>
      <c r="E484" s="10">
        <v>1</v>
      </c>
      <c r="F484" s="10">
        <v>3</v>
      </c>
      <c r="G484" s="10">
        <v>3</v>
      </c>
      <c r="H484" s="10" t="s">
        <v>44</v>
      </c>
      <c r="I484" s="10">
        <v>0</v>
      </c>
      <c r="J484" s="5" t="s">
        <v>59</v>
      </c>
      <c r="K484" s="10" t="s">
        <v>14</v>
      </c>
      <c r="L484" s="5" t="s">
        <v>14</v>
      </c>
      <c r="M484" s="5" t="s">
        <v>28</v>
      </c>
      <c r="N484" s="10" t="s">
        <v>203</v>
      </c>
      <c r="O484" s="10" t="s">
        <v>14</v>
      </c>
      <c r="P484" s="5" t="s">
        <v>14</v>
      </c>
      <c r="Q484" s="10">
        <v>11</v>
      </c>
      <c r="R484" s="10" t="s">
        <v>204</v>
      </c>
      <c r="T484" s="10">
        <v>2675</v>
      </c>
      <c r="U484" s="10">
        <v>12.5</v>
      </c>
      <c r="X484" t="s">
        <v>206</v>
      </c>
      <c r="Y484" s="5" t="b">
        <v>1</v>
      </c>
      <c r="AA484" t="b">
        <f t="shared" si="56"/>
        <v>1</v>
      </c>
    </row>
    <row r="485" spans="1:27" x14ac:dyDescent="0.2">
      <c r="A485">
        <v>1</v>
      </c>
      <c r="B485" s="5">
        <v>503</v>
      </c>
      <c r="C485" t="str">
        <f t="shared" si="60"/>
        <v>HoffmannLancetID</v>
      </c>
      <c r="D485" s="5" t="s">
        <v>202</v>
      </c>
      <c r="E485" s="10">
        <v>1</v>
      </c>
      <c r="F485" s="10">
        <v>3</v>
      </c>
      <c r="G485" s="10">
        <v>3</v>
      </c>
      <c r="H485" s="10" t="s">
        <v>44</v>
      </c>
      <c r="I485" s="10">
        <v>0</v>
      </c>
      <c r="J485" s="5" t="s">
        <v>59</v>
      </c>
      <c r="K485" s="10" t="s">
        <v>86</v>
      </c>
      <c r="L485" s="5" t="s">
        <v>10</v>
      </c>
      <c r="M485" s="5" t="s">
        <v>27</v>
      </c>
      <c r="N485" s="10" t="s">
        <v>203</v>
      </c>
      <c r="O485" s="10" t="s">
        <v>14</v>
      </c>
      <c r="P485" s="5" t="s">
        <v>14</v>
      </c>
      <c r="Q485" s="10">
        <v>21</v>
      </c>
      <c r="R485" s="10" t="s">
        <v>204</v>
      </c>
      <c r="T485" s="10">
        <v>1934</v>
      </c>
      <c r="U485" s="10">
        <v>12.5</v>
      </c>
      <c r="X485" t="s">
        <v>206</v>
      </c>
      <c r="Y485" s="5" t="b">
        <v>1</v>
      </c>
      <c r="AA485" t="b">
        <f t="shared" si="56"/>
        <v>1</v>
      </c>
    </row>
    <row r="486" spans="1:27" x14ac:dyDescent="0.2">
      <c r="A486">
        <v>1</v>
      </c>
      <c r="B486" s="5">
        <v>504</v>
      </c>
      <c r="C486" t="str">
        <f t="shared" si="60"/>
        <v>HoffmannLancetID</v>
      </c>
      <c r="D486" s="5" t="s">
        <v>202</v>
      </c>
      <c r="E486" s="10">
        <v>1</v>
      </c>
      <c r="F486" s="10">
        <v>2</v>
      </c>
      <c r="G486" s="10">
        <v>2</v>
      </c>
      <c r="H486" s="10" t="s">
        <v>44</v>
      </c>
      <c r="I486" s="10">
        <v>0</v>
      </c>
      <c r="J486" s="5" t="s">
        <v>59</v>
      </c>
      <c r="K486" s="10" t="s">
        <v>14</v>
      </c>
      <c r="L486" s="5" t="s">
        <v>14</v>
      </c>
      <c r="M486" s="5" t="s">
        <v>28</v>
      </c>
      <c r="N486" s="10" t="s">
        <v>55</v>
      </c>
      <c r="O486" s="10" t="str">
        <f>N486</f>
        <v>BA.1</v>
      </c>
      <c r="P486" t="str">
        <f>O486</f>
        <v>BA.1</v>
      </c>
      <c r="Q486" s="10">
        <v>16</v>
      </c>
      <c r="R486" s="10" t="s">
        <v>204</v>
      </c>
      <c r="T486" s="10">
        <v>351</v>
      </c>
      <c r="U486" s="10">
        <v>12.5</v>
      </c>
      <c r="X486" t="s">
        <v>206</v>
      </c>
      <c r="Y486" s="5" t="b">
        <v>1</v>
      </c>
      <c r="AA486" t="b">
        <f t="shared" si="56"/>
        <v>1</v>
      </c>
    </row>
    <row r="487" spans="1:27" x14ac:dyDescent="0.2">
      <c r="A487">
        <v>1</v>
      </c>
      <c r="B487" s="5">
        <v>505</v>
      </c>
      <c r="C487" t="str">
        <f t="shared" si="60"/>
        <v>HoffmannLancetID</v>
      </c>
      <c r="D487" s="5" t="s">
        <v>202</v>
      </c>
      <c r="E487" s="10">
        <v>1</v>
      </c>
      <c r="F487" s="10">
        <v>3</v>
      </c>
      <c r="G487" s="10">
        <v>3</v>
      </c>
      <c r="H487" s="10" t="s">
        <v>44</v>
      </c>
      <c r="I487" s="10">
        <v>0</v>
      </c>
      <c r="J487" s="5" t="s">
        <v>59</v>
      </c>
      <c r="K487" s="10" t="s">
        <v>14</v>
      </c>
      <c r="L487" s="5" t="s">
        <v>14</v>
      </c>
      <c r="M487" s="5" t="s">
        <v>28</v>
      </c>
      <c r="N487" s="10" t="s">
        <v>55</v>
      </c>
      <c r="O487" s="10" t="str">
        <f t="shared" ref="O487:P487" si="61">N487</f>
        <v>BA.1</v>
      </c>
      <c r="P487" t="str">
        <f t="shared" si="61"/>
        <v>BA.1</v>
      </c>
      <c r="Q487" s="10">
        <v>11</v>
      </c>
      <c r="R487" s="10" t="s">
        <v>204</v>
      </c>
      <c r="T487" s="10">
        <v>392</v>
      </c>
      <c r="U487" s="10">
        <v>12.5</v>
      </c>
      <c r="X487" t="s">
        <v>206</v>
      </c>
      <c r="Y487" s="5" t="b">
        <v>1</v>
      </c>
      <c r="AA487" t="b">
        <f t="shared" si="56"/>
        <v>1</v>
      </c>
    </row>
    <row r="488" spans="1:27" x14ac:dyDescent="0.2">
      <c r="A488">
        <v>1</v>
      </c>
      <c r="B488" s="5">
        <v>506</v>
      </c>
      <c r="C488" t="str">
        <f t="shared" si="60"/>
        <v>HoffmannLancetID</v>
      </c>
      <c r="D488" s="5" t="s">
        <v>202</v>
      </c>
      <c r="E488" s="10">
        <v>1</v>
      </c>
      <c r="F488" s="10">
        <v>3</v>
      </c>
      <c r="G488" s="10">
        <v>3</v>
      </c>
      <c r="H488" s="10" t="s">
        <v>44</v>
      </c>
      <c r="I488" s="10">
        <v>0</v>
      </c>
      <c r="J488" s="5" t="s">
        <v>59</v>
      </c>
      <c r="K488" s="10" t="s">
        <v>86</v>
      </c>
      <c r="L488" s="5" t="s">
        <v>10</v>
      </c>
      <c r="M488" s="5" t="s">
        <v>27</v>
      </c>
      <c r="N488" s="10" t="s">
        <v>55</v>
      </c>
      <c r="O488" s="10" t="str">
        <f t="shared" ref="O488:P488" si="62">N488</f>
        <v>BA.1</v>
      </c>
      <c r="P488" t="str">
        <f t="shared" si="62"/>
        <v>BA.1</v>
      </c>
      <c r="Q488" s="10">
        <v>21</v>
      </c>
      <c r="R488" s="10" t="s">
        <v>204</v>
      </c>
      <c r="T488" s="10">
        <v>405</v>
      </c>
      <c r="U488" s="10">
        <v>12.5</v>
      </c>
      <c r="X488" t="s">
        <v>206</v>
      </c>
      <c r="Y488" s="5" t="b">
        <v>1</v>
      </c>
      <c r="AA488" t="b">
        <f t="shared" si="56"/>
        <v>1</v>
      </c>
    </row>
    <row r="489" spans="1:27" x14ac:dyDescent="0.2">
      <c r="A489">
        <v>1</v>
      </c>
      <c r="B489" s="5">
        <v>507</v>
      </c>
      <c r="C489" t="str">
        <f t="shared" si="60"/>
        <v>HoffmannLancetID</v>
      </c>
      <c r="D489" s="5" t="s">
        <v>202</v>
      </c>
      <c r="E489" s="10">
        <v>1</v>
      </c>
      <c r="F489" s="10">
        <v>2</v>
      </c>
      <c r="G489" s="10">
        <v>2</v>
      </c>
      <c r="H489" s="10" t="s">
        <v>44</v>
      </c>
      <c r="I489" s="10">
        <v>0</v>
      </c>
      <c r="J489" s="5" t="s">
        <v>59</v>
      </c>
      <c r="K489" s="10" t="s">
        <v>14</v>
      </c>
      <c r="L489" s="5" t="s">
        <v>14</v>
      </c>
      <c r="M489" s="5" t="s">
        <v>28</v>
      </c>
      <c r="N489" s="10" t="s">
        <v>10</v>
      </c>
      <c r="O489" s="10" t="str">
        <f t="shared" ref="O489:P489" si="63">N489</f>
        <v>BA.5</v>
      </c>
      <c r="P489" t="str">
        <f t="shared" si="63"/>
        <v>BA.5</v>
      </c>
      <c r="Q489" s="10">
        <v>16</v>
      </c>
      <c r="R489" s="10" t="s">
        <v>204</v>
      </c>
      <c r="T489" s="10">
        <v>131</v>
      </c>
      <c r="U489" s="10">
        <v>12.5</v>
      </c>
      <c r="X489" t="s">
        <v>206</v>
      </c>
      <c r="Y489" s="5" t="b">
        <v>1</v>
      </c>
      <c r="AA489" t="b">
        <f t="shared" si="56"/>
        <v>1</v>
      </c>
    </row>
    <row r="490" spans="1:27" x14ac:dyDescent="0.2">
      <c r="A490">
        <v>1</v>
      </c>
      <c r="B490" s="5">
        <v>508</v>
      </c>
      <c r="C490" t="str">
        <f t="shared" si="60"/>
        <v>HoffmannLancetID</v>
      </c>
      <c r="D490" s="5" t="s">
        <v>202</v>
      </c>
      <c r="E490" s="10">
        <v>1</v>
      </c>
      <c r="F490" s="10">
        <v>3</v>
      </c>
      <c r="G490" s="10">
        <v>3</v>
      </c>
      <c r="H490" s="10" t="s">
        <v>44</v>
      </c>
      <c r="I490" s="10">
        <v>0</v>
      </c>
      <c r="J490" s="5" t="s">
        <v>59</v>
      </c>
      <c r="K490" s="10" t="s">
        <v>14</v>
      </c>
      <c r="L490" s="5" t="s">
        <v>14</v>
      </c>
      <c r="M490" s="5" t="s">
        <v>28</v>
      </c>
      <c r="N490" s="10" t="s">
        <v>10</v>
      </c>
      <c r="O490" s="10" t="str">
        <f t="shared" ref="O490:P490" si="64">N490</f>
        <v>BA.5</v>
      </c>
      <c r="P490" t="str">
        <f t="shared" si="64"/>
        <v>BA.5</v>
      </c>
      <c r="Q490" s="10">
        <v>11</v>
      </c>
      <c r="R490" s="10" t="s">
        <v>204</v>
      </c>
      <c r="T490" s="10">
        <v>251</v>
      </c>
      <c r="U490" s="10">
        <v>12.5</v>
      </c>
      <c r="X490" t="s">
        <v>206</v>
      </c>
      <c r="Y490" s="5" t="b">
        <v>1</v>
      </c>
      <c r="AA490" t="b">
        <f t="shared" si="56"/>
        <v>1</v>
      </c>
    </row>
    <row r="491" spans="1:27" x14ac:dyDescent="0.2">
      <c r="A491">
        <v>1</v>
      </c>
      <c r="B491" s="5">
        <v>509</v>
      </c>
      <c r="C491" t="str">
        <f t="shared" si="60"/>
        <v>HoffmannLancetID</v>
      </c>
      <c r="D491" s="5" t="s">
        <v>202</v>
      </c>
      <c r="E491" s="10">
        <v>1</v>
      </c>
      <c r="F491" s="10">
        <v>3</v>
      </c>
      <c r="G491" s="10">
        <v>3</v>
      </c>
      <c r="H491" s="10" t="s">
        <v>44</v>
      </c>
      <c r="I491" s="10">
        <v>0</v>
      </c>
      <c r="J491" s="5" t="s">
        <v>59</v>
      </c>
      <c r="K491" s="10" t="s">
        <v>86</v>
      </c>
      <c r="L491" s="5" t="s">
        <v>10</v>
      </c>
      <c r="M491" s="5" t="s">
        <v>27</v>
      </c>
      <c r="N491" s="10" t="s">
        <v>10</v>
      </c>
      <c r="O491" s="10" t="str">
        <f t="shared" ref="O491:P491" si="65">N491</f>
        <v>BA.5</v>
      </c>
      <c r="P491" t="str">
        <f t="shared" si="65"/>
        <v>BA.5</v>
      </c>
      <c r="Q491" s="10">
        <v>21</v>
      </c>
      <c r="R491" s="10" t="s">
        <v>204</v>
      </c>
      <c r="T491" s="10">
        <v>282</v>
      </c>
      <c r="U491" s="10">
        <v>12.5</v>
      </c>
      <c r="X491" t="s">
        <v>206</v>
      </c>
      <c r="Y491" s="5" t="b">
        <v>1</v>
      </c>
      <c r="AA491" t="b">
        <f t="shared" si="56"/>
        <v>1</v>
      </c>
    </row>
    <row r="492" spans="1:27" x14ac:dyDescent="0.2">
      <c r="A492">
        <v>1</v>
      </c>
      <c r="B492" s="5">
        <v>510</v>
      </c>
      <c r="C492" t="str">
        <f t="shared" si="60"/>
        <v>HoffmannLancetID</v>
      </c>
      <c r="D492" s="5" t="s">
        <v>202</v>
      </c>
      <c r="E492" s="10">
        <v>1</v>
      </c>
      <c r="F492" s="10">
        <v>2</v>
      </c>
      <c r="G492" s="10">
        <v>2</v>
      </c>
      <c r="H492" s="10" t="s">
        <v>44</v>
      </c>
      <c r="I492" s="10">
        <v>0</v>
      </c>
      <c r="J492" s="5" t="s">
        <v>59</v>
      </c>
      <c r="K492" s="10" t="s">
        <v>14</v>
      </c>
      <c r="L492" s="5" t="s">
        <v>14</v>
      </c>
      <c r="M492" s="5" t="s">
        <v>28</v>
      </c>
      <c r="N492" s="10" t="s">
        <v>70</v>
      </c>
      <c r="O492" s="10" t="str">
        <f t="shared" ref="O492" si="66">N492</f>
        <v>BQ.1.1</v>
      </c>
      <c r="P492" t="s">
        <v>218</v>
      </c>
      <c r="Q492" s="10">
        <v>16</v>
      </c>
      <c r="R492" s="10" t="s">
        <v>204</v>
      </c>
      <c r="T492" s="10">
        <v>17</v>
      </c>
      <c r="U492" s="10">
        <v>12.5</v>
      </c>
      <c r="X492" t="s">
        <v>206</v>
      </c>
      <c r="Y492" s="5" t="b">
        <v>1</v>
      </c>
      <c r="AA492" t="b">
        <f t="shared" si="56"/>
        <v>1</v>
      </c>
    </row>
    <row r="493" spans="1:27" x14ac:dyDescent="0.2">
      <c r="A493">
        <v>1</v>
      </c>
      <c r="B493" s="5">
        <v>511</v>
      </c>
      <c r="C493" t="str">
        <f t="shared" si="60"/>
        <v>HoffmannLancetID</v>
      </c>
      <c r="D493" s="5" t="s">
        <v>202</v>
      </c>
      <c r="E493" s="10">
        <v>1</v>
      </c>
      <c r="F493" s="10">
        <v>3</v>
      </c>
      <c r="G493" s="10">
        <v>3</v>
      </c>
      <c r="H493" s="10" t="s">
        <v>44</v>
      </c>
      <c r="I493" s="10">
        <v>0</v>
      </c>
      <c r="J493" s="5" t="s">
        <v>59</v>
      </c>
      <c r="K493" s="10" t="s">
        <v>14</v>
      </c>
      <c r="L493" s="5" t="s">
        <v>14</v>
      </c>
      <c r="M493" s="5" t="s">
        <v>28</v>
      </c>
      <c r="N493" s="10" t="s">
        <v>70</v>
      </c>
      <c r="O493" s="10" t="str">
        <f t="shared" ref="O493" si="67">N493</f>
        <v>BQ.1.1</v>
      </c>
      <c r="P493" t="s">
        <v>218</v>
      </c>
      <c r="Q493" s="10">
        <v>11</v>
      </c>
      <c r="R493" s="10" t="s">
        <v>204</v>
      </c>
      <c r="T493" s="10">
        <v>29</v>
      </c>
      <c r="U493" s="10">
        <v>12.5</v>
      </c>
      <c r="X493" t="s">
        <v>206</v>
      </c>
      <c r="Y493" s="5" t="b">
        <v>1</v>
      </c>
      <c r="AA493" t="b">
        <f t="shared" ref="AA493:AA552" si="68">F493=G493</f>
        <v>1</v>
      </c>
    </row>
    <row r="494" spans="1:27" x14ac:dyDescent="0.2">
      <c r="A494">
        <v>1</v>
      </c>
      <c r="B494" s="5">
        <v>512</v>
      </c>
      <c r="C494" t="str">
        <f t="shared" si="60"/>
        <v>HoffmannLancetID</v>
      </c>
      <c r="D494" s="5" t="s">
        <v>202</v>
      </c>
      <c r="E494" s="10">
        <v>1</v>
      </c>
      <c r="F494" s="10">
        <v>3</v>
      </c>
      <c r="G494" s="10">
        <v>3</v>
      </c>
      <c r="H494" s="10" t="s">
        <v>44</v>
      </c>
      <c r="I494" s="10">
        <v>0</v>
      </c>
      <c r="J494" s="5" t="s">
        <v>59</v>
      </c>
      <c r="K494" s="10" t="s">
        <v>86</v>
      </c>
      <c r="L494" s="5" t="s">
        <v>10</v>
      </c>
      <c r="M494" s="5" t="s">
        <v>27</v>
      </c>
      <c r="N494" s="10" t="s">
        <v>70</v>
      </c>
      <c r="O494" s="10" t="str">
        <f t="shared" ref="O494:O495" si="69">N494</f>
        <v>BQ.1.1</v>
      </c>
      <c r="P494" t="s">
        <v>218</v>
      </c>
      <c r="Q494" s="10">
        <v>21</v>
      </c>
      <c r="R494" s="10" t="s">
        <v>204</v>
      </c>
      <c r="T494" s="10">
        <v>32</v>
      </c>
      <c r="U494" s="10">
        <v>12.5</v>
      </c>
      <c r="X494" t="s">
        <v>206</v>
      </c>
      <c r="Y494" s="5" t="b">
        <v>1</v>
      </c>
      <c r="AA494" t="b">
        <f t="shared" si="68"/>
        <v>1</v>
      </c>
    </row>
    <row r="495" spans="1:27" x14ac:dyDescent="0.2">
      <c r="A495">
        <v>9</v>
      </c>
      <c r="B495" s="5">
        <v>513</v>
      </c>
      <c r="C495" t="str">
        <f t="shared" si="60"/>
        <v>GravensteinMedrxiv</v>
      </c>
      <c r="D495" s="5" t="s">
        <v>205</v>
      </c>
      <c r="E495" s="10">
        <v>1</v>
      </c>
      <c r="F495" s="10">
        <v>2</v>
      </c>
      <c r="G495" s="10">
        <v>2</v>
      </c>
      <c r="H495" s="10" t="s">
        <v>44</v>
      </c>
      <c r="I495" s="10">
        <v>0</v>
      </c>
      <c r="J495" s="5" t="s">
        <v>60</v>
      </c>
      <c r="K495" s="10" t="s">
        <v>14</v>
      </c>
      <c r="L495" s="5" t="s">
        <v>14</v>
      </c>
      <c r="M495" s="5" t="s">
        <v>28</v>
      </c>
      <c r="N495" s="10" t="s">
        <v>10</v>
      </c>
      <c r="O495" s="10" t="str">
        <f t="shared" si="69"/>
        <v>BA.5</v>
      </c>
      <c r="P495" t="str">
        <f>O495</f>
        <v>BA.5</v>
      </c>
      <c r="Q495" s="10">
        <v>62</v>
      </c>
      <c r="R495" s="10">
        <v>17</v>
      </c>
      <c r="T495" s="10">
        <v>68</v>
      </c>
      <c r="U495" s="10">
        <v>12</v>
      </c>
      <c r="X495" t="s">
        <v>244</v>
      </c>
      <c r="Y495" s="5" t="b">
        <v>1</v>
      </c>
      <c r="AA495" t="b">
        <f t="shared" si="68"/>
        <v>1</v>
      </c>
    </row>
    <row r="496" spans="1:27" x14ac:dyDescent="0.2">
      <c r="A496">
        <v>9</v>
      </c>
      <c r="B496" s="5">
        <v>514</v>
      </c>
      <c r="C496" t="str">
        <f t="shared" si="60"/>
        <v>GravensteinMedrxiv</v>
      </c>
      <c r="D496" s="5" t="s">
        <v>205</v>
      </c>
      <c r="E496" s="10">
        <v>1</v>
      </c>
      <c r="F496" s="10">
        <v>3</v>
      </c>
      <c r="G496" s="10">
        <v>3</v>
      </c>
      <c r="H496" s="10" t="s">
        <v>44</v>
      </c>
      <c r="I496" s="10">
        <v>0</v>
      </c>
      <c r="J496" s="5" t="s">
        <v>60</v>
      </c>
      <c r="K496" s="10" t="s">
        <v>14</v>
      </c>
      <c r="L496" s="5" t="s">
        <v>14</v>
      </c>
      <c r="M496" s="5" t="s">
        <v>28</v>
      </c>
      <c r="N496" s="10" t="s">
        <v>10</v>
      </c>
      <c r="O496" s="10" t="str">
        <f t="shared" ref="O496:P496" si="70">N496</f>
        <v>BA.5</v>
      </c>
      <c r="P496" t="str">
        <f t="shared" si="70"/>
        <v>BA.5</v>
      </c>
      <c r="Q496" s="10">
        <v>58</v>
      </c>
      <c r="R496" s="10">
        <v>17</v>
      </c>
      <c r="T496" s="10">
        <v>195</v>
      </c>
      <c r="U496" s="10">
        <v>12</v>
      </c>
      <c r="X496" t="s">
        <v>244</v>
      </c>
      <c r="Y496" s="5" t="b">
        <v>1</v>
      </c>
      <c r="AA496" t="b">
        <f t="shared" si="68"/>
        <v>1</v>
      </c>
    </row>
    <row r="497" spans="1:27" x14ac:dyDescent="0.2">
      <c r="A497">
        <v>9</v>
      </c>
      <c r="B497" s="5">
        <v>515</v>
      </c>
      <c r="C497" t="str">
        <f t="shared" si="60"/>
        <v>GravensteinMedrxiv</v>
      </c>
      <c r="D497" s="5" t="s">
        <v>205</v>
      </c>
      <c r="E497" s="10">
        <v>1</v>
      </c>
      <c r="F497" s="10">
        <v>4</v>
      </c>
      <c r="G497" s="10">
        <v>4</v>
      </c>
      <c r="H497" s="10" t="s">
        <v>44</v>
      </c>
      <c r="I497" s="10">
        <v>0</v>
      </c>
      <c r="J497" s="5" t="s">
        <v>60</v>
      </c>
      <c r="K497" s="10" t="s">
        <v>86</v>
      </c>
      <c r="L497" s="5" t="s">
        <v>10</v>
      </c>
      <c r="M497" s="5" t="s">
        <v>27</v>
      </c>
      <c r="N497" s="10" t="s">
        <v>10</v>
      </c>
      <c r="O497" s="10" t="str">
        <f t="shared" ref="O497:P497" si="71">N497</f>
        <v>BA.5</v>
      </c>
      <c r="P497" t="str">
        <f t="shared" si="71"/>
        <v>BA.5</v>
      </c>
      <c r="Q497" s="10">
        <v>37</v>
      </c>
      <c r="R497" s="10">
        <v>17</v>
      </c>
      <c r="T497" s="10">
        <v>1136</v>
      </c>
      <c r="U497" s="10">
        <v>12</v>
      </c>
      <c r="X497" t="s">
        <v>244</v>
      </c>
      <c r="Y497" s="5" t="b">
        <v>1</v>
      </c>
      <c r="AA497" t="b">
        <f t="shared" si="68"/>
        <v>1</v>
      </c>
    </row>
    <row r="498" spans="1:27" x14ac:dyDescent="0.2">
      <c r="A498">
        <v>9</v>
      </c>
      <c r="B498" s="5">
        <v>516</v>
      </c>
      <c r="C498" t="str">
        <f t="shared" si="60"/>
        <v>GravensteinMedrxiv</v>
      </c>
      <c r="D498" s="5" t="s">
        <v>205</v>
      </c>
      <c r="E498" s="10">
        <v>1</v>
      </c>
      <c r="F498" s="10">
        <v>2</v>
      </c>
      <c r="G498" s="10">
        <v>2</v>
      </c>
      <c r="H498" s="10" t="s">
        <v>45</v>
      </c>
      <c r="I498" s="10">
        <v>1</v>
      </c>
      <c r="J498" s="5" t="s">
        <v>60</v>
      </c>
      <c r="K498" s="10" t="s">
        <v>14</v>
      </c>
      <c r="L498" s="5" t="s">
        <v>14</v>
      </c>
      <c r="M498" s="5" t="s">
        <v>28</v>
      </c>
      <c r="N498" s="10" t="s">
        <v>10</v>
      </c>
      <c r="O498" s="10" t="str">
        <f t="shared" ref="O498" si="72">N498</f>
        <v>BA.5</v>
      </c>
      <c r="P498" t="str">
        <f>O498</f>
        <v>BA.5</v>
      </c>
      <c r="Q498" s="10">
        <v>59</v>
      </c>
      <c r="R498" s="10">
        <v>17</v>
      </c>
      <c r="T498" s="10">
        <v>299</v>
      </c>
      <c r="U498" s="10">
        <v>12</v>
      </c>
      <c r="X498" t="s">
        <v>244</v>
      </c>
      <c r="Y498" s="5" t="b">
        <v>1</v>
      </c>
      <c r="AA498" t="b">
        <f t="shared" si="68"/>
        <v>1</v>
      </c>
    </row>
    <row r="499" spans="1:27" x14ac:dyDescent="0.2">
      <c r="A499">
        <v>9</v>
      </c>
      <c r="B499" s="5">
        <v>517</v>
      </c>
      <c r="C499" t="str">
        <f t="shared" si="60"/>
        <v>GravensteinMedrxiv</v>
      </c>
      <c r="D499" s="5" t="s">
        <v>205</v>
      </c>
      <c r="E499" s="10">
        <v>1</v>
      </c>
      <c r="F499" s="10">
        <v>3</v>
      </c>
      <c r="G499" s="10">
        <v>3</v>
      </c>
      <c r="H499" s="10" t="s">
        <v>45</v>
      </c>
      <c r="I499" s="10">
        <v>1</v>
      </c>
      <c r="J499" s="5" t="s">
        <v>60</v>
      </c>
      <c r="K499" s="10" t="s">
        <v>14</v>
      </c>
      <c r="L499" s="5" t="s">
        <v>14</v>
      </c>
      <c r="M499" s="5" t="s">
        <v>28</v>
      </c>
      <c r="N499" s="10" t="s">
        <v>10</v>
      </c>
      <c r="O499" s="10" t="str">
        <f t="shared" ref="O499:P499" si="73">N499</f>
        <v>BA.5</v>
      </c>
      <c r="P499" t="str">
        <f t="shared" si="73"/>
        <v>BA.5</v>
      </c>
      <c r="Q499" s="10">
        <v>79</v>
      </c>
      <c r="R499" s="10">
        <v>17</v>
      </c>
      <c r="T499" s="10">
        <v>1181</v>
      </c>
      <c r="U499" s="10">
        <v>12</v>
      </c>
      <c r="X499" t="s">
        <v>244</v>
      </c>
      <c r="Y499" s="5" t="b">
        <v>1</v>
      </c>
      <c r="AA499" t="b">
        <f t="shared" si="68"/>
        <v>1</v>
      </c>
    </row>
    <row r="500" spans="1:27" x14ac:dyDescent="0.2">
      <c r="A500">
        <v>9</v>
      </c>
      <c r="B500" s="5">
        <v>518</v>
      </c>
      <c r="C500" t="str">
        <f t="shared" si="60"/>
        <v>GravensteinMedrxiv</v>
      </c>
      <c r="D500" s="5" t="s">
        <v>205</v>
      </c>
      <c r="E500" s="10">
        <v>1</v>
      </c>
      <c r="F500" s="10">
        <v>4</v>
      </c>
      <c r="G500" s="10">
        <v>4</v>
      </c>
      <c r="H500" s="10" t="s">
        <v>45</v>
      </c>
      <c r="I500" s="10">
        <v>1</v>
      </c>
      <c r="J500" s="5" t="s">
        <v>60</v>
      </c>
      <c r="K500" s="10" t="s">
        <v>86</v>
      </c>
      <c r="L500" s="5" t="s">
        <v>10</v>
      </c>
      <c r="M500" s="5" t="s">
        <v>27</v>
      </c>
      <c r="N500" s="10" t="s">
        <v>10</v>
      </c>
      <c r="O500" s="10" t="str">
        <f t="shared" ref="O500:P500" si="74">N500</f>
        <v>BA.5</v>
      </c>
      <c r="P500" t="str">
        <f t="shared" si="74"/>
        <v>BA.5</v>
      </c>
      <c r="Q500" s="10">
        <v>85</v>
      </c>
      <c r="R500" s="10">
        <v>17</v>
      </c>
      <c r="T500" s="10">
        <v>2075</v>
      </c>
      <c r="U500" s="10">
        <v>12</v>
      </c>
      <c r="X500" t="s">
        <v>244</v>
      </c>
      <c r="Y500" s="5" t="b">
        <v>1</v>
      </c>
      <c r="AA500" t="b">
        <f t="shared" si="68"/>
        <v>1</v>
      </c>
    </row>
    <row r="501" spans="1:27" x14ac:dyDescent="0.2">
      <c r="A501">
        <v>9</v>
      </c>
      <c r="B501" s="5">
        <v>519</v>
      </c>
      <c r="C501" t="str">
        <f t="shared" si="60"/>
        <v>GravensteinMedrxiv</v>
      </c>
      <c r="D501" s="5" t="s">
        <v>205</v>
      </c>
      <c r="E501" s="10">
        <v>1</v>
      </c>
      <c r="F501" s="10">
        <v>2</v>
      </c>
      <c r="G501" s="10">
        <v>2</v>
      </c>
      <c r="H501" s="10" t="s">
        <v>44</v>
      </c>
      <c r="I501" s="10">
        <v>0</v>
      </c>
      <c r="J501" s="5" t="s">
        <v>60</v>
      </c>
      <c r="K501" s="10" t="s">
        <v>14</v>
      </c>
      <c r="L501" s="5" t="s">
        <v>14</v>
      </c>
      <c r="M501" s="5" t="s">
        <v>28</v>
      </c>
      <c r="N501" s="10" t="s">
        <v>14</v>
      </c>
      <c r="O501" s="10" t="str">
        <f t="shared" ref="O501" si="75">N501</f>
        <v>Ancestral</v>
      </c>
      <c r="P501" t="str">
        <f>O501</f>
        <v>Ancestral</v>
      </c>
      <c r="Q501" s="10">
        <v>107</v>
      </c>
      <c r="R501" s="10">
        <v>17</v>
      </c>
      <c r="T501" s="10">
        <v>425</v>
      </c>
      <c r="U501" s="10">
        <v>12</v>
      </c>
      <c r="X501" t="s">
        <v>244</v>
      </c>
      <c r="Y501" s="5" t="b">
        <v>1</v>
      </c>
      <c r="AA501" t="b">
        <f t="shared" si="68"/>
        <v>1</v>
      </c>
    </row>
    <row r="502" spans="1:27" x14ac:dyDescent="0.2">
      <c r="A502">
        <v>9</v>
      </c>
      <c r="B502" s="5">
        <v>520</v>
      </c>
      <c r="C502" t="str">
        <f t="shared" si="60"/>
        <v>GravensteinMedrxiv</v>
      </c>
      <c r="D502" s="5" t="s">
        <v>205</v>
      </c>
      <c r="E502" s="10">
        <v>1</v>
      </c>
      <c r="F502" s="10">
        <v>3</v>
      </c>
      <c r="G502" s="10">
        <v>3</v>
      </c>
      <c r="H502" s="10" t="s">
        <v>44</v>
      </c>
      <c r="I502" s="10">
        <v>0</v>
      </c>
      <c r="J502" s="5" t="s">
        <v>60</v>
      </c>
      <c r="K502" s="10" t="s">
        <v>14</v>
      </c>
      <c r="L502" s="5" t="s">
        <v>14</v>
      </c>
      <c r="M502" s="5" t="s">
        <v>28</v>
      </c>
      <c r="N502" s="10" t="s">
        <v>14</v>
      </c>
      <c r="O502" s="10" t="str">
        <f t="shared" ref="O502:P502" si="76">N502</f>
        <v>Ancestral</v>
      </c>
      <c r="P502" t="str">
        <f t="shared" si="76"/>
        <v>Ancestral</v>
      </c>
      <c r="Q502" s="10">
        <v>58</v>
      </c>
      <c r="R502" s="10">
        <v>17</v>
      </c>
      <c r="T502" s="10">
        <v>840</v>
      </c>
      <c r="U502" s="10">
        <v>12</v>
      </c>
      <c r="X502" t="s">
        <v>244</v>
      </c>
      <c r="Y502" s="5" t="b">
        <v>1</v>
      </c>
      <c r="AA502" t="b">
        <f t="shared" si="68"/>
        <v>1</v>
      </c>
    </row>
    <row r="503" spans="1:27" x14ac:dyDescent="0.2">
      <c r="A503">
        <v>9</v>
      </c>
      <c r="B503" s="5">
        <v>521</v>
      </c>
      <c r="C503" t="str">
        <f t="shared" si="60"/>
        <v>GravensteinMedrxiv</v>
      </c>
      <c r="D503" s="5" t="s">
        <v>205</v>
      </c>
      <c r="E503" s="10">
        <v>1</v>
      </c>
      <c r="F503" s="10">
        <v>4</v>
      </c>
      <c r="G503" s="10">
        <v>4</v>
      </c>
      <c r="H503" s="10" t="s">
        <v>44</v>
      </c>
      <c r="I503" s="10">
        <v>0</v>
      </c>
      <c r="J503" s="5" t="s">
        <v>60</v>
      </c>
      <c r="K503" s="10" t="s">
        <v>86</v>
      </c>
      <c r="L503" s="5" t="s">
        <v>10</v>
      </c>
      <c r="M503" s="5" t="s">
        <v>27</v>
      </c>
      <c r="N503" s="10" t="s">
        <v>14</v>
      </c>
      <c r="O503" s="10" t="str">
        <f t="shared" ref="O503:P503" si="77">N503</f>
        <v>Ancestral</v>
      </c>
      <c r="P503" t="str">
        <f t="shared" si="77"/>
        <v>Ancestral</v>
      </c>
      <c r="Q503" s="10">
        <v>37</v>
      </c>
      <c r="R503" s="10">
        <v>17</v>
      </c>
      <c r="T503" s="10">
        <v>2068</v>
      </c>
      <c r="U503" s="10">
        <v>12</v>
      </c>
      <c r="X503" t="s">
        <v>244</v>
      </c>
      <c r="Y503" s="5" t="b">
        <v>1</v>
      </c>
      <c r="AA503" t="b">
        <f t="shared" si="68"/>
        <v>1</v>
      </c>
    </row>
    <row r="504" spans="1:27" x14ac:dyDescent="0.2">
      <c r="A504">
        <v>9</v>
      </c>
      <c r="B504" s="5">
        <v>522</v>
      </c>
      <c r="C504" t="str">
        <f t="shared" si="60"/>
        <v>GravensteinMedrxiv</v>
      </c>
      <c r="D504" s="5" t="s">
        <v>205</v>
      </c>
      <c r="E504" s="10">
        <v>1</v>
      </c>
      <c r="F504" s="10">
        <v>2</v>
      </c>
      <c r="G504" s="10">
        <v>2</v>
      </c>
      <c r="H504" s="10" t="s">
        <v>45</v>
      </c>
      <c r="I504" s="10">
        <v>1</v>
      </c>
      <c r="J504" s="5" t="s">
        <v>60</v>
      </c>
      <c r="K504" s="10" t="s">
        <v>14</v>
      </c>
      <c r="L504" s="5" t="s">
        <v>14</v>
      </c>
      <c r="M504" s="5" t="s">
        <v>28</v>
      </c>
      <c r="N504" s="10" t="s">
        <v>14</v>
      </c>
      <c r="O504" s="10" t="str">
        <f t="shared" ref="O504" si="78">N504</f>
        <v>Ancestral</v>
      </c>
      <c r="P504" t="str">
        <f>O504</f>
        <v>Ancestral</v>
      </c>
      <c r="Q504" s="10">
        <v>87</v>
      </c>
      <c r="R504" s="10">
        <v>17</v>
      </c>
      <c r="T504" s="10">
        <v>1073</v>
      </c>
      <c r="U504" s="10">
        <v>12</v>
      </c>
      <c r="X504" t="s">
        <v>244</v>
      </c>
      <c r="Y504" s="5" t="b">
        <v>1</v>
      </c>
      <c r="AA504" t="b">
        <f t="shared" si="68"/>
        <v>1</v>
      </c>
    </row>
    <row r="505" spans="1:27" x14ac:dyDescent="0.2">
      <c r="A505">
        <v>9</v>
      </c>
      <c r="B505" s="5">
        <v>523</v>
      </c>
      <c r="C505" t="str">
        <f t="shared" si="60"/>
        <v>GravensteinMedrxiv</v>
      </c>
      <c r="D505" s="5" t="s">
        <v>205</v>
      </c>
      <c r="E505" s="10">
        <v>1</v>
      </c>
      <c r="F505" s="10">
        <v>3</v>
      </c>
      <c r="G505" s="10">
        <v>3</v>
      </c>
      <c r="H505" s="10" t="s">
        <v>45</v>
      </c>
      <c r="I505" s="10">
        <v>1</v>
      </c>
      <c r="J505" s="5" t="s">
        <v>60</v>
      </c>
      <c r="K505" s="10" t="s">
        <v>14</v>
      </c>
      <c r="L505" s="5" t="s">
        <v>14</v>
      </c>
      <c r="M505" s="5" t="s">
        <v>28</v>
      </c>
      <c r="N505" s="10" t="s">
        <v>14</v>
      </c>
      <c r="O505" s="10" t="str">
        <f t="shared" ref="O505:P505" si="79">N505</f>
        <v>Ancestral</v>
      </c>
      <c r="P505" t="str">
        <f t="shared" si="79"/>
        <v>Ancestral</v>
      </c>
      <c r="Q505" s="10">
        <v>79</v>
      </c>
      <c r="R505" s="10">
        <v>17</v>
      </c>
      <c r="T505" s="10">
        <v>1487</v>
      </c>
      <c r="U505" s="10">
        <v>12</v>
      </c>
      <c r="X505" t="s">
        <v>244</v>
      </c>
      <c r="Y505" s="5" t="b">
        <v>1</v>
      </c>
      <c r="AA505" t="b">
        <f t="shared" si="68"/>
        <v>1</v>
      </c>
    </row>
    <row r="506" spans="1:27" x14ac:dyDescent="0.2">
      <c r="A506">
        <v>9</v>
      </c>
      <c r="B506" s="5">
        <v>524</v>
      </c>
      <c r="C506" t="str">
        <f t="shared" si="60"/>
        <v>GravensteinMedrxiv</v>
      </c>
      <c r="D506" s="5" t="s">
        <v>205</v>
      </c>
      <c r="E506" s="10">
        <v>1</v>
      </c>
      <c r="F506" s="10">
        <v>4</v>
      </c>
      <c r="G506" s="10">
        <v>4</v>
      </c>
      <c r="H506" s="10" t="s">
        <v>45</v>
      </c>
      <c r="I506" s="10">
        <v>1</v>
      </c>
      <c r="J506" s="5" t="s">
        <v>60</v>
      </c>
      <c r="K506" s="10" t="s">
        <v>86</v>
      </c>
      <c r="L506" s="5" t="s">
        <v>10</v>
      </c>
      <c r="M506" s="5" t="s">
        <v>27</v>
      </c>
      <c r="N506" s="10" t="s">
        <v>14</v>
      </c>
      <c r="O506" s="10" t="str">
        <f t="shared" ref="O506:P507" si="80">N506</f>
        <v>Ancestral</v>
      </c>
      <c r="P506" t="str">
        <f t="shared" si="80"/>
        <v>Ancestral</v>
      </c>
      <c r="Q506" s="10">
        <v>85</v>
      </c>
      <c r="R506" s="10">
        <v>17</v>
      </c>
      <c r="T506" s="10">
        <v>2701</v>
      </c>
      <c r="U506" s="10">
        <v>12</v>
      </c>
      <c r="X506" t="s">
        <v>244</v>
      </c>
      <c r="Y506" s="5" t="b">
        <v>1</v>
      </c>
      <c r="AA506" t="b">
        <f t="shared" si="68"/>
        <v>1</v>
      </c>
    </row>
    <row r="507" spans="1:27" x14ac:dyDescent="0.2">
      <c r="A507">
        <v>1</v>
      </c>
      <c r="B507" s="5">
        <v>525</v>
      </c>
      <c r="C507" t="str">
        <f t="shared" si="60"/>
        <v>HeJClinMed</v>
      </c>
      <c r="D507" s="5" t="s">
        <v>207</v>
      </c>
      <c r="E507" s="10">
        <v>1</v>
      </c>
      <c r="F507" s="10">
        <v>3</v>
      </c>
      <c r="G507" s="10">
        <v>3</v>
      </c>
      <c r="H507" s="10" t="s">
        <v>44</v>
      </c>
      <c r="I507" s="10">
        <v>0</v>
      </c>
      <c r="J507" s="5" t="s">
        <v>245</v>
      </c>
      <c r="K507" s="10" t="s">
        <v>86</v>
      </c>
      <c r="L507" s="5" t="s">
        <v>10</v>
      </c>
      <c r="M507" s="5" t="s">
        <v>27</v>
      </c>
      <c r="N507" s="10" t="s">
        <v>14</v>
      </c>
      <c r="O507" s="10" t="str">
        <f t="shared" si="80"/>
        <v>Ancestral</v>
      </c>
      <c r="P507" t="str">
        <f t="shared" si="80"/>
        <v>Ancestral</v>
      </c>
      <c r="Q507" s="10">
        <v>24</v>
      </c>
      <c r="R507" s="10">
        <v>14</v>
      </c>
      <c r="S507" s="10">
        <v>34</v>
      </c>
      <c r="T507" s="10">
        <v>1327</v>
      </c>
      <c r="U507" s="10">
        <v>10</v>
      </c>
      <c r="X507" t="s">
        <v>118</v>
      </c>
      <c r="Y507" s="5" t="b">
        <v>1</v>
      </c>
      <c r="AA507" t="b">
        <f t="shared" si="68"/>
        <v>1</v>
      </c>
    </row>
    <row r="508" spans="1:27" x14ac:dyDescent="0.2">
      <c r="A508">
        <v>9</v>
      </c>
      <c r="B508" s="5">
        <v>526</v>
      </c>
      <c r="C508" t="str">
        <f t="shared" si="60"/>
        <v>HeJClinMed</v>
      </c>
      <c r="D508" s="5" t="s">
        <v>207</v>
      </c>
      <c r="E508" s="10">
        <v>1</v>
      </c>
      <c r="F508" s="10">
        <v>3</v>
      </c>
      <c r="G508" s="10">
        <v>3</v>
      </c>
      <c r="H508" s="10" t="s">
        <v>44</v>
      </c>
      <c r="I508" s="10">
        <v>0</v>
      </c>
      <c r="J508" s="5" t="s">
        <v>245</v>
      </c>
      <c r="K508" s="10" t="s">
        <v>147</v>
      </c>
      <c r="L508" s="5" t="s">
        <v>82</v>
      </c>
      <c r="M508" s="5" t="s">
        <v>29</v>
      </c>
      <c r="N508" s="10" t="s">
        <v>14</v>
      </c>
      <c r="O508" s="10" t="str">
        <f t="shared" ref="O508:P508" si="81">N508</f>
        <v>Ancestral</v>
      </c>
      <c r="P508" t="str">
        <f t="shared" si="81"/>
        <v>Ancestral</v>
      </c>
      <c r="Q508" s="10">
        <v>11</v>
      </c>
      <c r="R508" s="10">
        <v>14</v>
      </c>
      <c r="S508" s="10">
        <v>168</v>
      </c>
      <c r="T508" s="10">
        <v>5609</v>
      </c>
      <c r="U508" s="10">
        <v>10</v>
      </c>
      <c r="X508" t="s">
        <v>118</v>
      </c>
      <c r="Y508" s="5" t="b">
        <v>1</v>
      </c>
      <c r="AA508" t="b">
        <f t="shared" si="68"/>
        <v>1</v>
      </c>
    </row>
    <row r="509" spans="1:27" x14ac:dyDescent="0.2">
      <c r="A509">
        <v>9</v>
      </c>
      <c r="B509" s="5">
        <v>527</v>
      </c>
      <c r="C509" t="str">
        <f t="shared" si="60"/>
        <v>HeJClinMed</v>
      </c>
      <c r="D509" s="5" t="s">
        <v>207</v>
      </c>
      <c r="E509" s="10">
        <v>1</v>
      </c>
      <c r="F509" s="10">
        <v>3</v>
      </c>
      <c r="G509" s="10">
        <v>3</v>
      </c>
      <c r="H509" s="10" t="s">
        <v>44</v>
      </c>
      <c r="I509" s="10">
        <v>0</v>
      </c>
      <c r="J509" s="5" t="s">
        <v>245</v>
      </c>
      <c r="K509" s="10" t="s">
        <v>209</v>
      </c>
      <c r="L509" s="5" t="s">
        <v>14</v>
      </c>
      <c r="M509" s="5" t="s">
        <v>28</v>
      </c>
      <c r="N509" s="10" t="s">
        <v>14</v>
      </c>
      <c r="O509" s="10" t="str">
        <f t="shared" ref="O509:P509" si="82">N509</f>
        <v>Ancestral</v>
      </c>
      <c r="P509" t="str">
        <f t="shared" si="82"/>
        <v>Ancestral</v>
      </c>
      <c r="Q509" s="10">
        <v>12</v>
      </c>
      <c r="R509" s="10">
        <v>14</v>
      </c>
      <c r="S509" s="10">
        <v>33</v>
      </c>
      <c r="T509" s="10">
        <v>645</v>
      </c>
      <c r="U509" s="10">
        <v>10</v>
      </c>
      <c r="X509" t="s">
        <v>118</v>
      </c>
      <c r="Y509" s="5" t="b">
        <v>1</v>
      </c>
      <c r="AA509" t="b">
        <f t="shared" si="68"/>
        <v>1</v>
      </c>
    </row>
    <row r="510" spans="1:27" x14ac:dyDescent="0.2">
      <c r="A510">
        <v>9</v>
      </c>
      <c r="B510" s="5">
        <v>528</v>
      </c>
      <c r="C510" t="str">
        <f t="shared" si="60"/>
        <v>HeJClinMed</v>
      </c>
      <c r="D510" s="5" t="s">
        <v>207</v>
      </c>
      <c r="E510" s="10">
        <v>1</v>
      </c>
      <c r="F510" s="10">
        <v>3</v>
      </c>
      <c r="G510" s="10">
        <v>3</v>
      </c>
      <c r="H510" s="10" t="s">
        <v>44</v>
      </c>
      <c r="I510" s="10">
        <v>0</v>
      </c>
      <c r="J510" s="5" t="s">
        <v>208</v>
      </c>
      <c r="K510" s="10" t="s">
        <v>210</v>
      </c>
      <c r="L510" s="5" t="s">
        <v>14</v>
      </c>
      <c r="M510" s="5" t="s">
        <v>28</v>
      </c>
      <c r="N510" s="10" t="s">
        <v>14</v>
      </c>
      <c r="O510" s="10" t="str">
        <f t="shared" ref="O510:P510" si="83">N510</f>
        <v>Ancestral</v>
      </c>
      <c r="P510" t="str">
        <f t="shared" si="83"/>
        <v>Ancestral</v>
      </c>
      <c r="Q510" s="10">
        <v>9</v>
      </c>
      <c r="R510" s="10">
        <v>14</v>
      </c>
      <c r="S510" s="10">
        <v>97</v>
      </c>
      <c r="T510" s="10">
        <v>501</v>
      </c>
      <c r="U510" s="10">
        <v>10</v>
      </c>
      <c r="X510" t="s">
        <v>118</v>
      </c>
      <c r="Y510" s="5" t="b">
        <v>1</v>
      </c>
      <c r="AA510" t="b">
        <f t="shared" si="68"/>
        <v>1</v>
      </c>
    </row>
    <row r="511" spans="1:27" x14ac:dyDescent="0.2">
      <c r="A511">
        <v>1</v>
      </c>
      <c r="B511" s="5">
        <v>529</v>
      </c>
      <c r="C511" t="str">
        <f t="shared" si="60"/>
        <v>HeJClinMed</v>
      </c>
      <c r="D511" s="5" t="s">
        <v>207</v>
      </c>
      <c r="E511" s="10">
        <v>1</v>
      </c>
      <c r="F511" s="10">
        <v>3</v>
      </c>
      <c r="G511" s="10">
        <v>3</v>
      </c>
      <c r="H511" s="10" t="s">
        <v>44</v>
      </c>
      <c r="I511" s="10">
        <v>0</v>
      </c>
      <c r="J511" s="5" t="s">
        <v>245</v>
      </c>
      <c r="K511" s="10" t="s">
        <v>86</v>
      </c>
      <c r="L511" s="5" t="s">
        <v>10</v>
      </c>
      <c r="M511" s="5" t="s">
        <v>27</v>
      </c>
      <c r="N511" s="10" t="s">
        <v>10</v>
      </c>
      <c r="O511" s="10" t="str">
        <f t="shared" ref="O511:P511" si="84">N511</f>
        <v>BA.5</v>
      </c>
      <c r="P511" t="str">
        <f t="shared" si="84"/>
        <v>BA.5</v>
      </c>
      <c r="Q511" s="10">
        <v>24</v>
      </c>
      <c r="R511" s="10">
        <v>14</v>
      </c>
      <c r="S511" s="10">
        <v>6</v>
      </c>
      <c r="T511" s="10">
        <v>500</v>
      </c>
      <c r="U511" s="10">
        <v>10</v>
      </c>
      <c r="X511" t="s">
        <v>118</v>
      </c>
      <c r="Y511" s="5" t="b">
        <v>1</v>
      </c>
      <c r="AA511" t="b">
        <f t="shared" si="68"/>
        <v>1</v>
      </c>
    </row>
    <row r="512" spans="1:27" x14ac:dyDescent="0.2">
      <c r="A512">
        <v>9</v>
      </c>
      <c r="B512" s="5">
        <v>530</v>
      </c>
      <c r="C512" t="str">
        <f t="shared" si="60"/>
        <v>HeJClinMed</v>
      </c>
      <c r="D512" s="5" t="s">
        <v>207</v>
      </c>
      <c r="E512" s="10">
        <v>1</v>
      </c>
      <c r="F512" s="10">
        <v>3</v>
      </c>
      <c r="G512" s="10">
        <v>3</v>
      </c>
      <c r="H512" s="10" t="s">
        <v>44</v>
      </c>
      <c r="I512" s="10">
        <v>0</v>
      </c>
      <c r="J512" s="5" t="s">
        <v>245</v>
      </c>
      <c r="K512" s="10" t="s">
        <v>147</v>
      </c>
      <c r="L512" s="5" t="s">
        <v>82</v>
      </c>
      <c r="M512" s="5" t="s">
        <v>29</v>
      </c>
      <c r="N512" s="10" t="s">
        <v>10</v>
      </c>
      <c r="O512" s="10" t="str">
        <f t="shared" ref="O512:P512" si="85">N512</f>
        <v>BA.5</v>
      </c>
      <c r="P512" t="str">
        <f t="shared" si="85"/>
        <v>BA.5</v>
      </c>
      <c r="Q512" s="10">
        <v>11</v>
      </c>
      <c r="R512" s="10">
        <v>14</v>
      </c>
      <c r="S512" s="10">
        <v>9</v>
      </c>
      <c r="T512" s="10">
        <v>192</v>
      </c>
      <c r="U512" s="10">
        <v>10</v>
      </c>
      <c r="X512" t="s">
        <v>118</v>
      </c>
      <c r="Y512" s="5" t="b">
        <v>1</v>
      </c>
      <c r="AA512" t="b">
        <f t="shared" si="68"/>
        <v>1</v>
      </c>
    </row>
    <row r="513" spans="1:27" x14ac:dyDescent="0.2">
      <c r="A513">
        <v>9</v>
      </c>
      <c r="B513" s="5">
        <v>531</v>
      </c>
      <c r="C513" t="str">
        <f t="shared" si="60"/>
        <v>HeJClinMed</v>
      </c>
      <c r="D513" s="5" t="s">
        <v>207</v>
      </c>
      <c r="E513" s="10">
        <v>1</v>
      </c>
      <c r="F513" s="10">
        <v>3</v>
      </c>
      <c r="G513" s="10">
        <v>3</v>
      </c>
      <c r="H513" s="10" t="s">
        <v>44</v>
      </c>
      <c r="I513" s="10">
        <v>0</v>
      </c>
      <c r="J513" s="5" t="s">
        <v>245</v>
      </c>
      <c r="K513" s="10" t="s">
        <v>209</v>
      </c>
      <c r="L513" s="5" t="s">
        <v>14</v>
      </c>
      <c r="M513" s="5" t="s">
        <v>28</v>
      </c>
      <c r="N513" s="10" t="s">
        <v>10</v>
      </c>
      <c r="O513" s="10" t="str">
        <f t="shared" ref="O513:P513" si="86">N513</f>
        <v>BA.5</v>
      </c>
      <c r="P513" t="str">
        <f t="shared" si="86"/>
        <v>BA.5</v>
      </c>
      <c r="Q513" s="10">
        <v>12</v>
      </c>
      <c r="R513" s="10">
        <v>14</v>
      </c>
      <c r="S513" s="10">
        <v>8</v>
      </c>
      <c r="T513" s="10">
        <v>136</v>
      </c>
      <c r="U513" s="10">
        <v>10</v>
      </c>
      <c r="X513" t="s">
        <v>118</v>
      </c>
      <c r="Y513" s="5" t="b">
        <v>1</v>
      </c>
      <c r="AA513" t="b">
        <f t="shared" si="68"/>
        <v>1</v>
      </c>
    </row>
    <row r="514" spans="1:27" x14ac:dyDescent="0.2">
      <c r="A514">
        <v>9</v>
      </c>
      <c r="B514" s="5">
        <v>532</v>
      </c>
      <c r="C514" t="str">
        <f t="shared" si="60"/>
        <v>HeJClinMed</v>
      </c>
      <c r="D514" s="5" t="s">
        <v>207</v>
      </c>
      <c r="E514" s="10">
        <v>1</v>
      </c>
      <c r="F514" s="10">
        <v>3</v>
      </c>
      <c r="G514" s="10">
        <v>3</v>
      </c>
      <c r="H514" s="10" t="s">
        <v>44</v>
      </c>
      <c r="I514" s="10">
        <v>0</v>
      </c>
      <c r="J514" s="5" t="s">
        <v>208</v>
      </c>
      <c r="K514" s="10" t="s">
        <v>210</v>
      </c>
      <c r="L514" s="5" t="s">
        <v>14</v>
      </c>
      <c r="M514" s="5" t="s">
        <v>28</v>
      </c>
      <c r="N514" s="10" t="s">
        <v>10</v>
      </c>
      <c r="O514" s="10" t="str">
        <f t="shared" ref="O514:P514" si="87">N514</f>
        <v>BA.5</v>
      </c>
      <c r="P514" t="str">
        <f t="shared" si="87"/>
        <v>BA.5</v>
      </c>
      <c r="Q514" s="10">
        <v>9</v>
      </c>
      <c r="R514" s="10">
        <v>14</v>
      </c>
      <c r="S514" s="10">
        <v>9</v>
      </c>
      <c r="T514" s="10">
        <v>16</v>
      </c>
      <c r="U514" s="10">
        <v>10</v>
      </c>
      <c r="X514" t="s">
        <v>118</v>
      </c>
      <c r="Y514" s="5" t="b">
        <v>1</v>
      </c>
      <c r="AA514" t="b">
        <f t="shared" si="68"/>
        <v>1</v>
      </c>
    </row>
    <row r="515" spans="1:27" x14ac:dyDescent="0.2">
      <c r="A515">
        <v>1</v>
      </c>
      <c r="B515" s="5">
        <v>533</v>
      </c>
      <c r="C515" t="str">
        <f t="shared" ref="C515:C578" si="88">D515</f>
        <v>HeJClinMed</v>
      </c>
      <c r="D515" s="5" t="s">
        <v>207</v>
      </c>
      <c r="E515" s="10">
        <v>1</v>
      </c>
      <c r="F515" s="10">
        <v>3</v>
      </c>
      <c r="G515" s="10">
        <v>3</v>
      </c>
      <c r="H515" s="10" t="s">
        <v>44</v>
      </c>
      <c r="I515" s="10">
        <v>0</v>
      </c>
      <c r="J515" s="5" t="s">
        <v>245</v>
      </c>
      <c r="K515" s="10" t="s">
        <v>86</v>
      </c>
      <c r="L515" s="5" t="s">
        <v>10</v>
      </c>
      <c r="M515" s="5" t="s">
        <v>27</v>
      </c>
      <c r="N515" s="10" t="s">
        <v>55</v>
      </c>
      <c r="O515" s="10" t="str">
        <f t="shared" ref="O515:P515" si="89">N515</f>
        <v>BA.1</v>
      </c>
      <c r="P515" t="str">
        <f t="shared" si="89"/>
        <v>BA.1</v>
      </c>
      <c r="Q515" s="10">
        <v>24</v>
      </c>
      <c r="R515" s="10">
        <v>14</v>
      </c>
      <c r="T515" s="10">
        <v>622</v>
      </c>
      <c r="U515" s="10">
        <v>10</v>
      </c>
      <c r="X515" t="s">
        <v>108</v>
      </c>
      <c r="Y515" s="5" t="b">
        <v>1</v>
      </c>
      <c r="AA515" t="b">
        <f t="shared" si="68"/>
        <v>1</v>
      </c>
    </row>
    <row r="516" spans="1:27" x14ac:dyDescent="0.2">
      <c r="A516">
        <v>9</v>
      </c>
      <c r="B516" s="5">
        <v>534</v>
      </c>
      <c r="C516" t="str">
        <f t="shared" si="88"/>
        <v>HeJClinMed</v>
      </c>
      <c r="D516" s="5" t="s">
        <v>207</v>
      </c>
      <c r="E516" s="10">
        <v>1</v>
      </c>
      <c r="F516" s="10">
        <v>3</v>
      </c>
      <c r="G516" s="10">
        <v>3</v>
      </c>
      <c r="H516" s="10" t="s">
        <v>44</v>
      </c>
      <c r="I516" s="10">
        <v>0</v>
      </c>
      <c r="J516" s="5" t="s">
        <v>245</v>
      </c>
      <c r="K516" s="10" t="s">
        <v>147</v>
      </c>
      <c r="L516" s="5" t="s">
        <v>82</v>
      </c>
      <c r="M516" s="5" t="s">
        <v>29</v>
      </c>
      <c r="N516" s="10" t="s">
        <v>55</v>
      </c>
      <c r="O516" s="10" t="str">
        <f t="shared" ref="O516:P516" si="90">N516</f>
        <v>BA.1</v>
      </c>
      <c r="P516" t="str">
        <f t="shared" si="90"/>
        <v>BA.1</v>
      </c>
      <c r="Q516" s="10">
        <v>11</v>
      </c>
      <c r="R516" s="10">
        <v>14</v>
      </c>
      <c r="T516" s="10">
        <v>489</v>
      </c>
      <c r="U516" s="10">
        <v>10</v>
      </c>
      <c r="X516" t="s">
        <v>108</v>
      </c>
      <c r="Y516" s="5" t="b">
        <v>1</v>
      </c>
      <c r="AA516" t="b">
        <f t="shared" si="68"/>
        <v>1</v>
      </c>
    </row>
    <row r="517" spans="1:27" x14ac:dyDescent="0.2">
      <c r="A517">
        <v>9</v>
      </c>
      <c r="B517" s="5">
        <v>535</v>
      </c>
      <c r="C517" t="str">
        <f t="shared" si="88"/>
        <v>HeJClinMed</v>
      </c>
      <c r="D517" s="5" t="s">
        <v>207</v>
      </c>
      <c r="E517" s="10">
        <v>1</v>
      </c>
      <c r="F517" s="10">
        <v>3</v>
      </c>
      <c r="G517" s="10">
        <v>3</v>
      </c>
      <c r="H517" s="10" t="s">
        <v>44</v>
      </c>
      <c r="I517" s="10">
        <v>0</v>
      </c>
      <c r="J517" s="5" t="s">
        <v>245</v>
      </c>
      <c r="K517" s="10" t="s">
        <v>209</v>
      </c>
      <c r="L517" s="5" t="s">
        <v>14</v>
      </c>
      <c r="M517" s="5" t="s">
        <v>28</v>
      </c>
      <c r="N517" s="10" t="s">
        <v>55</v>
      </c>
      <c r="O517" s="10" t="str">
        <f t="shared" ref="O517:P517" si="91">N517</f>
        <v>BA.1</v>
      </c>
      <c r="P517" t="str">
        <f t="shared" si="91"/>
        <v>BA.1</v>
      </c>
      <c r="Q517" s="10">
        <v>12</v>
      </c>
      <c r="R517" s="10">
        <v>14</v>
      </c>
      <c r="T517" s="10">
        <v>220</v>
      </c>
      <c r="U517" s="10">
        <v>10</v>
      </c>
      <c r="X517" t="s">
        <v>108</v>
      </c>
      <c r="Y517" s="5" t="b">
        <v>1</v>
      </c>
      <c r="AA517" t="b">
        <f t="shared" si="68"/>
        <v>1</v>
      </c>
    </row>
    <row r="518" spans="1:27" x14ac:dyDescent="0.2">
      <c r="A518">
        <v>9</v>
      </c>
      <c r="B518" s="5">
        <v>536</v>
      </c>
      <c r="C518" t="str">
        <f t="shared" si="88"/>
        <v>HeJClinMed</v>
      </c>
      <c r="D518" s="5" t="s">
        <v>207</v>
      </c>
      <c r="E518" s="10">
        <v>1</v>
      </c>
      <c r="F518" s="10">
        <v>3</v>
      </c>
      <c r="G518" s="10">
        <v>3</v>
      </c>
      <c r="H518" s="10" t="s">
        <v>44</v>
      </c>
      <c r="I518" s="10">
        <v>0</v>
      </c>
      <c r="J518" s="5" t="s">
        <v>208</v>
      </c>
      <c r="K518" s="10" t="s">
        <v>210</v>
      </c>
      <c r="L518" s="5" t="s">
        <v>14</v>
      </c>
      <c r="M518" s="5" t="s">
        <v>28</v>
      </c>
      <c r="N518" s="10" t="s">
        <v>55</v>
      </c>
      <c r="O518" s="10" t="str">
        <f t="shared" ref="O518:P518" si="92">N518</f>
        <v>BA.1</v>
      </c>
      <c r="P518" t="str">
        <f t="shared" si="92"/>
        <v>BA.1</v>
      </c>
      <c r="Q518" s="10">
        <v>9</v>
      </c>
      <c r="R518" s="10">
        <v>14</v>
      </c>
      <c r="T518" s="10">
        <v>38</v>
      </c>
      <c r="U518" s="10">
        <v>10</v>
      </c>
      <c r="X518" t="s">
        <v>108</v>
      </c>
      <c r="Y518" s="5" t="b">
        <v>1</v>
      </c>
      <c r="AA518" t="b">
        <f t="shared" si="68"/>
        <v>1</v>
      </c>
    </row>
    <row r="519" spans="1:27" x14ac:dyDescent="0.2">
      <c r="A519">
        <v>1</v>
      </c>
      <c r="B519" s="5">
        <v>541</v>
      </c>
      <c r="C519" t="str">
        <f t="shared" si="88"/>
        <v>JiangBiorxiv</v>
      </c>
      <c r="D519" s="7" t="s">
        <v>278</v>
      </c>
      <c r="E519" s="10">
        <v>1</v>
      </c>
      <c r="F519" s="10">
        <v>2</v>
      </c>
      <c r="G519" s="10">
        <v>2</v>
      </c>
      <c r="H519" s="10" t="s">
        <v>44</v>
      </c>
      <c r="I519" s="10">
        <v>0</v>
      </c>
      <c r="J519" s="5" t="s">
        <v>60</v>
      </c>
      <c r="K519" s="10" t="s">
        <v>14</v>
      </c>
      <c r="L519" s="5" t="s">
        <v>14</v>
      </c>
      <c r="M519" s="5" t="s">
        <v>28</v>
      </c>
      <c r="N519" s="10" t="s">
        <v>14</v>
      </c>
      <c r="O519" s="10" t="str">
        <f t="shared" ref="O519:P520" si="93">N519</f>
        <v>Ancestral</v>
      </c>
      <c r="P519" t="str">
        <f t="shared" si="93"/>
        <v>Ancestral</v>
      </c>
      <c r="Q519" s="10">
        <v>16</v>
      </c>
      <c r="R519" s="10">
        <v>28</v>
      </c>
      <c r="T519" s="10">
        <v>3451</v>
      </c>
      <c r="U519" s="10">
        <v>10</v>
      </c>
      <c r="X519" t="s">
        <v>108</v>
      </c>
      <c r="Y519" s="5" t="b">
        <v>1</v>
      </c>
      <c r="AA519" t="b">
        <f t="shared" si="68"/>
        <v>1</v>
      </c>
    </row>
    <row r="520" spans="1:27" x14ac:dyDescent="0.2">
      <c r="A520">
        <v>1</v>
      </c>
      <c r="B520" s="5">
        <v>542</v>
      </c>
      <c r="C520" t="str">
        <f t="shared" si="88"/>
        <v>JiangBiorxiv</v>
      </c>
      <c r="D520" s="7" t="s">
        <v>278</v>
      </c>
      <c r="E520" s="10">
        <v>1</v>
      </c>
      <c r="F520" s="10">
        <v>3</v>
      </c>
      <c r="G520" s="10">
        <v>3</v>
      </c>
      <c r="H520" s="10" t="s">
        <v>44</v>
      </c>
      <c r="I520" s="10">
        <v>0</v>
      </c>
      <c r="J520" s="5" t="s">
        <v>60</v>
      </c>
      <c r="K520" s="10" t="s">
        <v>86</v>
      </c>
      <c r="L520" s="5" t="s">
        <v>10</v>
      </c>
      <c r="M520" s="5" t="s">
        <v>27</v>
      </c>
      <c r="N520" s="10" t="s">
        <v>14</v>
      </c>
      <c r="O520" s="10" t="str">
        <f t="shared" si="93"/>
        <v>Ancestral</v>
      </c>
      <c r="P520" t="str">
        <f t="shared" si="93"/>
        <v>Ancestral</v>
      </c>
      <c r="Q520" s="10">
        <v>11</v>
      </c>
      <c r="R520" s="10">
        <v>31.5</v>
      </c>
      <c r="T520" s="10">
        <v>4867</v>
      </c>
      <c r="U520" s="10">
        <v>30</v>
      </c>
      <c r="X520" t="s">
        <v>108</v>
      </c>
      <c r="Y520" s="5" t="b">
        <v>1</v>
      </c>
      <c r="AA520" t="b">
        <f t="shared" si="68"/>
        <v>1</v>
      </c>
    </row>
    <row r="521" spans="1:27" x14ac:dyDescent="0.2">
      <c r="A521">
        <v>1</v>
      </c>
      <c r="B521" s="5">
        <v>543</v>
      </c>
      <c r="C521" t="str">
        <f t="shared" si="88"/>
        <v>JiangBiorxiv</v>
      </c>
      <c r="D521" s="7" t="s">
        <v>278</v>
      </c>
      <c r="E521" s="10">
        <v>1</v>
      </c>
      <c r="F521" s="10">
        <v>2</v>
      </c>
      <c r="G521" s="10">
        <v>2</v>
      </c>
      <c r="H521" s="10" t="s">
        <v>44</v>
      </c>
      <c r="I521" s="10">
        <v>0</v>
      </c>
      <c r="J521" s="5" t="s">
        <v>60</v>
      </c>
      <c r="K521" s="10" t="s">
        <v>14</v>
      </c>
      <c r="L521" s="5" t="s">
        <v>14</v>
      </c>
      <c r="M521" s="5" t="s">
        <v>28</v>
      </c>
      <c r="N521" s="10" t="s">
        <v>55</v>
      </c>
      <c r="O521" s="10" t="str">
        <f t="shared" ref="O521:P521" si="94">N521</f>
        <v>BA.1</v>
      </c>
      <c r="P521" t="str">
        <f t="shared" si="94"/>
        <v>BA.1</v>
      </c>
      <c r="Q521" s="10">
        <v>16</v>
      </c>
      <c r="R521" s="10">
        <v>28</v>
      </c>
      <c r="T521" s="10">
        <v>647</v>
      </c>
      <c r="U521" s="10">
        <v>10</v>
      </c>
      <c r="X521" t="s">
        <v>108</v>
      </c>
      <c r="Y521" s="5" t="b">
        <v>1</v>
      </c>
      <c r="AA521" t="b">
        <f t="shared" si="68"/>
        <v>1</v>
      </c>
    </row>
    <row r="522" spans="1:27" x14ac:dyDescent="0.2">
      <c r="A522">
        <v>1</v>
      </c>
      <c r="B522" s="5">
        <v>544</v>
      </c>
      <c r="C522" t="str">
        <f t="shared" si="88"/>
        <v>JiangBiorxiv</v>
      </c>
      <c r="D522" s="7" t="s">
        <v>278</v>
      </c>
      <c r="E522" s="10">
        <v>1</v>
      </c>
      <c r="F522" s="10">
        <v>3</v>
      </c>
      <c r="G522" s="10">
        <v>3</v>
      </c>
      <c r="H522" s="10" t="s">
        <v>44</v>
      </c>
      <c r="I522" s="10">
        <v>0</v>
      </c>
      <c r="J522" s="5" t="s">
        <v>60</v>
      </c>
      <c r="K522" s="10" t="s">
        <v>86</v>
      </c>
      <c r="L522" s="5" t="s">
        <v>10</v>
      </c>
      <c r="M522" s="5" t="s">
        <v>27</v>
      </c>
      <c r="N522" s="10" t="s">
        <v>55</v>
      </c>
      <c r="O522" s="10" t="str">
        <f t="shared" ref="O522:P522" si="95">N522</f>
        <v>BA.1</v>
      </c>
      <c r="P522" t="str">
        <f t="shared" si="95"/>
        <v>BA.1</v>
      </c>
      <c r="Q522" s="10">
        <v>11</v>
      </c>
      <c r="R522" s="10">
        <v>31.5</v>
      </c>
      <c r="T522" s="10">
        <v>1904</v>
      </c>
      <c r="U522" s="10">
        <v>30</v>
      </c>
      <c r="X522" t="s">
        <v>108</v>
      </c>
      <c r="Y522" s="5" t="b">
        <v>1</v>
      </c>
      <c r="AA522" t="b">
        <f t="shared" si="68"/>
        <v>1</v>
      </c>
    </row>
    <row r="523" spans="1:27" x14ac:dyDescent="0.2">
      <c r="A523">
        <v>1</v>
      </c>
      <c r="B523" s="5">
        <v>545</v>
      </c>
      <c r="C523" t="str">
        <f t="shared" si="88"/>
        <v>JiangBiorxiv</v>
      </c>
      <c r="D523" s="7" t="s">
        <v>278</v>
      </c>
      <c r="E523" s="10">
        <v>1</v>
      </c>
      <c r="F523" s="10">
        <v>2</v>
      </c>
      <c r="G523" s="10">
        <v>2</v>
      </c>
      <c r="H523" s="10" t="s">
        <v>44</v>
      </c>
      <c r="I523" s="10">
        <v>0</v>
      </c>
      <c r="J523" s="5" t="s">
        <v>60</v>
      </c>
      <c r="K523" s="10" t="s">
        <v>14</v>
      </c>
      <c r="L523" s="5" t="s">
        <v>14</v>
      </c>
      <c r="M523" s="5" t="s">
        <v>28</v>
      </c>
      <c r="N523" s="10" t="s">
        <v>10</v>
      </c>
      <c r="O523" s="10" t="str">
        <f t="shared" ref="O523:P523" si="96">N523</f>
        <v>BA.5</v>
      </c>
      <c r="P523" t="str">
        <f t="shared" si="96"/>
        <v>BA.5</v>
      </c>
      <c r="Q523" s="10">
        <v>16</v>
      </c>
      <c r="R523" s="10">
        <v>28</v>
      </c>
      <c r="T523" s="10">
        <v>174</v>
      </c>
      <c r="U523" s="10">
        <v>10</v>
      </c>
      <c r="X523" t="s">
        <v>108</v>
      </c>
      <c r="Y523" s="5" t="b">
        <v>1</v>
      </c>
      <c r="AA523" t="b">
        <f t="shared" si="68"/>
        <v>1</v>
      </c>
    </row>
    <row r="524" spans="1:27" x14ac:dyDescent="0.2">
      <c r="A524">
        <v>1</v>
      </c>
      <c r="B524" s="5">
        <v>546</v>
      </c>
      <c r="C524" t="str">
        <f t="shared" si="88"/>
        <v>JiangBiorxiv</v>
      </c>
      <c r="D524" s="7" t="s">
        <v>278</v>
      </c>
      <c r="E524" s="10">
        <v>1</v>
      </c>
      <c r="F524" s="10">
        <v>3</v>
      </c>
      <c r="G524" s="10">
        <v>3</v>
      </c>
      <c r="H524" s="10" t="s">
        <v>44</v>
      </c>
      <c r="I524" s="10">
        <v>0</v>
      </c>
      <c r="J524" s="5" t="s">
        <v>60</v>
      </c>
      <c r="K524" s="10" t="s">
        <v>86</v>
      </c>
      <c r="L524" s="5" t="s">
        <v>10</v>
      </c>
      <c r="M524" s="5" t="s">
        <v>27</v>
      </c>
      <c r="N524" s="10" t="s">
        <v>10</v>
      </c>
      <c r="O524" s="10" t="str">
        <f t="shared" ref="O524:P524" si="97">N524</f>
        <v>BA.5</v>
      </c>
      <c r="P524" t="str">
        <f t="shared" si="97"/>
        <v>BA.5</v>
      </c>
      <c r="Q524" s="10">
        <v>11</v>
      </c>
      <c r="R524" s="10">
        <v>31.5</v>
      </c>
      <c r="T524" s="10">
        <v>1247</v>
      </c>
      <c r="U524" s="10">
        <v>30</v>
      </c>
      <c r="X524" t="s">
        <v>108</v>
      </c>
      <c r="Y524" s="5" t="b">
        <v>1</v>
      </c>
      <c r="AA524" t="b">
        <f t="shared" si="68"/>
        <v>1</v>
      </c>
    </row>
    <row r="525" spans="1:27" x14ac:dyDescent="0.2">
      <c r="A525">
        <v>1</v>
      </c>
      <c r="B525" s="5">
        <v>547</v>
      </c>
      <c r="C525" t="str">
        <f t="shared" si="88"/>
        <v>JiangBiorxiv</v>
      </c>
      <c r="D525" s="7" t="s">
        <v>278</v>
      </c>
      <c r="E525" s="10">
        <v>1</v>
      </c>
      <c r="F525" s="10">
        <v>2</v>
      </c>
      <c r="G525" s="10">
        <v>2</v>
      </c>
      <c r="H525" s="10" t="s">
        <v>44</v>
      </c>
      <c r="I525" s="10">
        <v>0</v>
      </c>
      <c r="J525" s="5" t="s">
        <v>60</v>
      </c>
      <c r="K525" s="10" t="s">
        <v>14</v>
      </c>
      <c r="L525" s="5" t="s">
        <v>14</v>
      </c>
      <c r="M525" s="5" t="s">
        <v>28</v>
      </c>
      <c r="N525" s="10" t="s">
        <v>25</v>
      </c>
      <c r="O525" s="10" t="str">
        <f t="shared" ref="O525:P525" si="98">N525</f>
        <v>XBB</v>
      </c>
      <c r="P525" t="str">
        <f t="shared" si="98"/>
        <v>XBB</v>
      </c>
      <c r="Q525" s="10">
        <v>16</v>
      </c>
      <c r="R525" s="10">
        <v>28</v>
      </c>
      <c r="T525" s="10">
        <v>10</v>
      </c>
      <c r="U525" s="10">
        <v>10</v>
      </c>
      <c r="X525" t="s">
        <v>108</v>
      </c>
      <c r="Y525" s="5" t="b">
        <v>1</v>
      </c>
      <c r="AA525" t="b">
        <f t="shared" si="68"/>
        <v>1</v>
      </c>
    </row>
    <row r="526" spans="1:27" x14ac:dyDescent="0.2">
      <c r="A526">
        <v>1</v>
      </c>
      <c r="B526" s="5">
        <v>548</v>
      </c>
      <c r="C526" t="str">
        <f t="shared" si="88"/>
        <v>JiangBiorxiv</v>
      </c>
      <c r="D526" s="7" t="s">
        <v>278</v>
      </c>
      <c r="E526" s="10">
        <v>1</v>
      </c>
      <c r="F526" s="10">
        <v>3</v>
      </c>
      <c r="G526" s="10">
        <v>3</v>
      </c>
      <c r="H526" s="10" t="s">
        <v>44</v>
      </c>
      <c r="I526" s="10">
        <v>0</v>
      </c>
      <c r="J526" s="5" t="s">
        <v>60</v>
      </c>
      <c r="K526" s="10" t="s">
        <v>86</v>
      </c>
      <c r="L526" s="5" t="s">
        <v>10</v>
      </c>
      <c r="M526" s="5" t="s">
        <v>27</v>
      </c>
      <c r="N526" s="10" t="s">
        <v>25</v>
      </c>
      <c r="O526" s="10" t="str">
        <f t="shared" ref="O526:P526" si="99">N526</f>
        <v>XBB</v>
      </c>
      <c r="P526" t="str">
        <f t="shared" si="99"/>
        <v>XBB</v>
      </c>
      <c r="Q526" s="10">
        <v>11</v>
      </c>
      <c r="R526" s="10">
        <v>31.5</v>
      </c>
      <c r="T526" s="10">
        <v>71</v>
      </c>
      <c r="U526" s="10">
        <v>30</v>
      </c>
      <c r="X526" t="s">
        <v>108</v>
      </c>
      <c r="Y526" s="5" t="b">
        <v>1</v>
      </c>
      <c r="AA526" t="b">
        <f t="shared" si="68"/>
        <v>1</v>
      </c>
    </row>
    <row r="527" spans="1:27" x14ac:dyDescent="0.2">
      <c r="A527">
        <v>1</v>
      </c>
      <c r="B527" s="5">
        <v>549</v>
      </c>
      <c r="C527" t="str">
        <f t="shared" si="88"/>
        <v>JiangBiorxiv</v>
      </c>
      <c r="D527" s="7" t="s">
        <v>278</v>
      </c>
      <c r="E527" s="10">
        <v>1</v>
      </c>
      <c r="F527" s="10">
        <v>2</v>
      </c>
      <c r="G527" s="10">
        <v>2</v>
      </c>
      <c r="H527" s="10" t="s">
        <v>44</v>
      </c>
      <c r="I527" s="10">
        <v>0</v>
      </c>
      <c r="J527" s="5" t="s">
        <v>60</v>
      </c>
      <c r="K527" s="10" t="s">
        <v>14</v>
      </c>
      <c r="L527" s="5" t="s">
        <v>14</v>
      </c>
      <c r="M527" s="5" t="s">
        <v>28</v>
      </c>
      <c r="N527" s="10" t="s">
        <v>92</v>
      </c>
      <c r="O527" s="10" t="str">
        <f t="shared" ref="O527" si="100">N527</f>
        <v>XBB.1</v>
      </c>
      <c r="P527" t="s">
        <v>25</v>
      </c>
      <c r="Q527" s="10">
        <v>16</v>
      </c>
      <c r="R527" s="10">
        <v>28</v>
      </c>
      <c r="T527" s="10">
        <v>9</v>
      </c>
      <c r="U527" s="10">
        <v>10</v>
      </c>
      <c r="X527" t="s">
        <v>108</v>
      </c>
      <c r="Y527" s="5" t="b">
        <v>1</v>
      </c>
      <c r="AA527" t="b">
        <f t="shared" si="68"/>
        <v>1</v>
      </c>
    </row>
    <row r="528" spans="1:27" x14ac:dyDescent="0.2">
      <c r="A528">
        <v>1</v>
      </c>
      <c r="B528" s="5">
        <v>550</v>
      </c>
      <c r="C528" t="str">
        <f t="shared" si="88"/>
        <v>JiangBiorxiv</v>
      </c>
      <c r="D528" s="7" t="s">
        <v>278</v>
      </c>
      <c r="E528" s="10">
        <v>1</v>
      </c>
      <c r="F528" s="10">
        <v>3</v>
      </c>
      <c r="G528" s="10">
        <v>3</v>
      </c>
      <c r="H528" s="10" t="s">
        <v>44</v>
      </c>
      <c r="I528" s="10">
        <v>0</v>
      </c>
      <c r="J528" s="5" t="s">
        <v>60</v>
      </c>
      <c r="K528" s="10" t="s">
        <v>86</v>
      </c>
      <c r="L528" s="5" t="s">
        <v>10</v>
      </c>
      <c r="M528" s="5" t="s">
        <v>27</v>
      </c>
      <c r="N528" s="10" t="s">
        <v>92</v>
      </c>
      <c r="O528" s="10" t="str">
        <f t="shared" ref="O528:O533" si="101">N528</f>
        <v>XBB.1</v>
      </c>
      <c r="P528" t="s">
        <v>25</v>
      </c>
      <c r="Q528" s="10">
        <v>11</v>
      </c>
      <c r="R528" s="10">
        <v>31.5</v>
      </c>
      <c r="T528" s="10">
        <v>39</v>
      </c>
      <c r="U528" s="10">
        <v>30</v>
      </c>
      <c r="X528" t="s">
        <v>108</v>
      </c>
      <c r="Y528" s="5" t="b">
        <v>1</v>
      </c>
      <c r="AA528" t="b">
        <f t="shared" si="68"/>
        <v>1</v>
      </c>
    </row>
    <row r="529" spans="1:27" x14ac:dyDescent="0.2">
      <c r="A529">
        <v>9</v>
      </c>
      <c r="B529" s="5">
        <v>551</v>
      </c>
      <c r="C529" t="str">
        <f t="shared" si="88"/>
        <v>WangCell</v>
      </c>
      <c r="D529" s="7" t="s">
        <v>211</v>
      </c>
      <c r="E529" s="10">
        <v>1</v>
      </c>
      <c r="F529" s="10">
        <v>2</v>
      </c>
      <c r="G529" s="10">
        <v>2</v>
      </c>
      <c r="H529" s="10" t="s">
        <v>44</v>
      </c>
      <c r="I529" s="10">
        <v>0</v>
      </c>
      <c r="J529" s="5" t="s">
        <v>60</v>
      </c>
      <c r="K529" s="10" t="s">
        <v>14</v>
      </c>
      <c r="L529" s="5" t="s">
        <v>14</v>
      </c>
      <c r="M529" s="5" t="s">
        <v>28</v>
      </c>
      <c r="N529" s="10" t="s">
        <v>56</v>
      </c>
      <c r="O529" s="10" t="s">
        <v>14</v>
      </c>
      <c r="P529" t="s">
        <v>14</v>
      </c>
      <c r="Q529" s="10">
        <v>14</v>
      </c>
      <c r="R529" s="10">
        <v>39</v>
      </c>
      <c r="T529" s="10">
        <v>7687</v>
      </c>
      <c r="U529" s="10">
        <v>100</v>
      </c>
      <c r="X529" t="s">
        <v>118</v>
      </c>
      <c r="Y529" s="5" t="b">
        <v>1</v>
      </c>
      <c r="AA529" t="b">
        <f t="shared" si="68"/>
        <v>1</v>
      </c>
    </row>
    <row r="530" spans="1:27" x14ac:dyDescent="0.2">
      <c r="A530">
        <v>9</v>
      </c>
      <c r="B530" s="5">
        <v>552</v>
      </c>
      <c r="C530" t="str">
        <f t="shared" si="88"/>
        <v>WangCell</v>
      </c>
      <c r="D530" s="7" t="s">
        <v>211</v>
      </c>
      <c r="E530" s="10">
        <v>1</v>
      </c>
      <c r="F530" s="10">
        <v>2</v>
      </c>
      <c r="G530" s="10">
        <v>2</v>
      </c>
      <c r="H530" s="10" t="s">
        <v>44</v>
      </c>
      <c r="I530" s="10">
        <v>0</v>
      </c>
      <c r="J530" s="5" t="s">
        <v>60</v>
      </c>
      <c r="K530" s="10" t="s">
        <v>14</v>
      </c>
      <c r="L530" s="5" t="s">
        <v>14</v>
      </c>
      <c r="M530" s="5" t="s">
        <v>28</v>
      </c>
      <c r="N530" s="10" t="s">
        <v>10</v>
      </c>
      <c r="O530" s="10" t="str">
        <f t="shared" si="101"/>
        <v>BA.5</v>
      </c>
      <c r="P530" t="s">
        <v>10</v>
      </c>
      <c r="Q530" s="10">
        <v>14</v>
      </c>
      <c r="R530" s="10">
        <v>39</v>
      </c>
      <c r="T530" s="10">
        <v>628</v>
      </c>
      <c r="U530" s="10">
        <v>100</v>
      </c>
      <c r="X530" t="s">
        <v>118</v>
      </c>
      <c r="Y530" s="5" t="b">
        <v>1</v>
      </c>
      <c r="AA530" t="b">
        <f t="shared" si="68"/>
        <v>1</v>
      </c>
    </row>
    <row r="531" spans="1:27" x14ac:dyDescent="0.2">
      <c r="A531">
        <v>9</v>
      </c>
      <c r="B531" s="5">
        <v>553</v>
      </c>
      <c r="C531" t="str">
        <f t="shared" si="88"/>
        <v>WangCell</v>
      </c>
      <c r="D531" s="7" t="s">
        <v>211</v>
      </c>
      <c r="E531" s="10">
        <v>1</v>
      </c>
      <c r="F531" s="10">
        <v>2</v>
      </c>
      <c r="G531" s="10">
        <v>2</v>
      </c>
      <c r="H531" s="10" t="s">
        <v>44</v>
      </c>
      <c r="I531" s="10">
        <v>0</v>
      </c>
      <c r="J531" s="5" t="s">
        <v>60</v>
      </c>
      <c r="K531" s="10" t="s">
        <v>14</v>
      </c>
      <c r="L531" s="5" t="s">
        <v>14</v>
      </c>
      <c r="M531" s="5" t="s">
        <v>28</v>
      </c>
      <c r="N531" s="10" t="s">
        <v>70</v>
      </c>
      <c r="O531" s="10" t="str">
        <f t="shared" si="101"/>
        <v>BQ.1.1</v>
      </c>
      <c r="P531" t="s">
        <v>218</v>
      </c>
      <c r="Q531" s="10">
        <v>14</v>
      </c>
      <c r="R531" s="10">
        <v>39</v>
      </c>
      <c r="T531" s="10">
        <v>139</v>
      </c>
      <c r="U531" s="10">
        <v>100</v>
      </c>
      <c r="X531" t="s">
        <v>118</v>
      </c>
      <c r="Y531" s="5" t="b">
        <v>1</v>
      </c>
      <c r="AA531" t="b">
        <f t="shared" si="68"/>
        <v>1</v>
      </c>
    </row>
    <row r="532" spans="1:27" x14ac:dyDescent="0.2">
      <c r="A532">
        <v>9</v>
      </c>
      <c r="B532" s="5">
        <v>554</v>
      </c>
      <c r="C532" t="str">
        <f t="shared" si="88"/>
        <v>WangCell</v>
      </c>
      <c r="D532" s="7" t="s">
        <v>211</v>
      </c>
      <c r="E532" s="10">
        <v>1</v>
      </c>
      <c r="F532" s="10">
        <v>2</v>
      </c>
      <c r="G532" s="10">
        <v>2</v>
      </c>
      <c r="H532" s="10" t="s">
        <v>44</v>
      </c>
      <c r="I532" s="10">
        <v>0</v>
      </c>
      <c r="J532" s="5" t="s">
        <v>60</v>
      </c>
      <c r="K532" s="10" t="s">
        <v>14</v>
      </c>
      <c r="L532" s="5" t="s">
        <v>14</v>
      </c>
      <c r="M532" s="5" t="s">
        <v>28</v>
      </c>
      <c r="N532" s="10" t="s">
        <v>25</v>
      </c>
      <c r="O532" s="10" t="str">
        <f t="shared" si="101"/>
        <v>XBB</v>
      </c>
      <c r="P532" t="s">
        <v>25</v>
      </c>
      <c r="Q532" s="10">
        <v>14</v>
      </c>
      <c r="R532" s="10">
        <v>39</v>
      </c>
      <c r="T532" s="10">
        <v>111</v>
      </c>
      <c r="U532" s="10">
        <v>100</v>
      </c>
      <c r="X532" t="s">
        <v>118</v>
      </c>
      <c r="Y532" s="5" t="b">
        <v>1</v>
      </c>
      <c r="AA532" t="b">
        <f t="shared" si="68"/>
        <v>1</v>
      </c>
    </row>
    <row r="533" spans="1:27" x14ac:dyDescent="0.2">
      <c r="A533">
        <v>9</v>
      </c>
      <c r="B533" s="5">
        <v>555</v>
      </c>
      <c r="C533" t="str">
        <f t="shared" si="88"/>
        <v>WangCell</v>
      </c>
      <c r="D533" s="7" t="s">
        <v>211</v>
      </c>
      <c r="E533" s="10">
        <v>1</v>
      </c>
      <c r="F533" s="10">
        <v>2</v>
      </c>
      <c r="G533" s="10">
        <v>2</v>
      </c>
      <c r="H533" s="10" t="s">
        <v>44</v>
      </c>
      <c r="I533" s="10">
        <v>0</v>
      </c>
      <c r="J533" s="5" t="s">
        <v>60</v>
      </c>
      <c r="K533" s="10" t="s">
        <v>14</v>
      </c>
      <c r="L533" s="5" t="s">
        <v>14</v>
      </c>
      <c r="M533" s="5" t="s">
        <v>28</v>
      </c>
      <c r="N533" s="10" t="s">
        <v>92</v>
      </c>
      <c r="O533" s="10" t="str">
        <f t="shared" si="101"/>
        <v>XBB.1</v>
      </c>
      <c r="P533" t="s">
        <v>25</v>
      </c>
      <c r="Q533" s="10">
        <v>14</v>
      </c>
      <c r="R533" s="10">
        <v>39</v>
      </c>
      <c r="T533" s="10">
        <v>108</v>
      </c>
      <c r="U533" s="10">
        <v>100</v>
      </c>
      <c r="X533" t="s">
        <v>118</v>
      </c>
      <c r="Y533" s="5" t="b">
        <v>1</v>
      </c>
      <c r="AA533" t="b">
        <f t="shared" si="68"/>
        <v>1</v>
      </c>
    </row>
    <row r="534" spans="1:27" x14ac:dyDescent="0.2">
      <c r="A534">
        <v>9</v>
      </c>
      <c r="B534" s="5">
        <v>556</v>
      </c>
      <c r="C534" t="str">
        <f t="shared" si="88"/>
        <v>WangCell</v>
      </c>
      <c r="D534" s="7" t="s">
        <v>211</v>
      </c>
      <c r="E534" s="10">
        <v>1</v>
      </c>
      <c r="F534" s="10">
        <v>3</v>
      </c>
      <c r="G534" s="10">
        <v>3</v>
      </c>
      <c r="H534" s="10" t="s">
        <v>44</v>
      </c>
      <c r="I534" s="10">
        <v>0</v>
      </c>
      <c r="J534" s="5" t="s">
        <v>60</v>
      </c>
      <c r="K534" s="10" t="s">
        <v>14</v>
      </c>
      <c r="L534" s="5" t="s">
        <v>14</v>
      </c>
      <c r="M534" s="5" t="s">
        <v>28</v>
      </c>
      <c r="N534" s="10" t="s">
        <v>56</v>
      </c>
      <c r="O534" s="10" t="s">
        <v>14</v>
      </c>
      <c r="P534" t="s">
        <v>14</v>
      </c>
      <c r="Q534" s="10">
        <v>19</v>
      </c>
      <c r="R534" s="10">
        <v>24</v>
      </c>
      <c r="T534" s="10">
        <v>21182</v>
      </c>
      <c r="U534" s="10">
        <v>100</v>
      </c>
      <c r="X534" t="s">
        <v>118</v>
      </c>
      <c r="Y534" s="5" t="b">
        <v>1</v>
      </c>
      <c r="AA534" t="b">
        <f t="shared" si="68"/>
        <v>1</v>
      </c>
    </row>
    <row r="535" spans="1:27" x14ac:dyDescent="0.2">
      <c r="A535">
        <v>9</v>
      </c>
      <c r="B535" s="5">
        <v>557</v>
      </c>
      <c r="C535" t="str">
        <f t="shared" si="88"/>
        <v>WangCell</v>
      </c>
      <c r="D535" s="7" t="s">
        <v>211</v>
      </c>
      <c r="E535" s="10">
        <v>1</v>
      </c>
      <c r="F535" s="10">
        <v>3</v>
      </c>
      <c r="G535" s="10">
        <v>3</v>
      </c>
      <c r="H535" s="10" t="s">
        <v>44</v>
      </c>
      <c r="I535" s="10">
        <v>0</v>
      </c>
      <c r="J535" s="5" t="s">
        <v>60</v>
      </c>
      <c r="K535" s="10" t="s">
        <v>14</v>
      </c>
      <c r="L535" s="5" t="s">
        <v>14</v>
      </c>
      <c r="M535" s="5" t="s">
        <v>28</v>
      </c>
      <c r="N535" s="10" t="s">
        <v>10</v>
      </c>
      <c r="O535" s="10" t="str">
        <f t="shared" ref="O535" si="102">N535</f>
        <v>BA.5</v>
      </c>
      <c r="P535" t="s">
        <v>10</v>
      </c>
      <c r="Q535" s="10">
        <v>19</v>
      </c>
      <c r="R535" s="10">
        <v>24</v>
      </c>
      <c r="T535" s="10">
        <v>1540</v>
      </c>
      <c r="U535" s="10">
        <v>100</v>
      </c>
      <c r="X535" t="s">
        <v>118</v>
      </c>
      <c r="Y535" s="5" t="b">
        <v>1</v>
      </c>
      <c r="AA535" t="b">
        <f t="shared" si="68"/>
        <v>1</v>
      </c>
    </row>
    <row r="536" spans="1:27" x14ac:dyDescent="0.2">
      <c r="A536">
        <v>9</v>
      </c>
      <c r="B536" s="5">
        <v>558</v>
      </c>
      <c r="C536" t="str">
        <f t="shared" si="88"/>
        <v>WangCell</v>
      </c>
      <c r="D536" s="7" t="s">
        <v>211</v>
      </c>
      <c r="E536" s="10">
        <v>1</v>
      </c>
      <c r="F536" s="10">
        <v>3</v>
      </c>
      <c r="G536" s="10">
        <v>3</v>
      </c>
      <c r="H536" s="10" t="s">
        <v>44</v>
      </c>
      <c r="I536" s="10">
        <v>0</v>
      </c>
      <c r="J536" s="5" t="s">
        <v>60</v>
      </c>
      <c r="K536" s="10" t="s">
        <v>14</v>
      </c>
      <c r="L536" s="5" t="s">
        <v>14</v>
      </c>
      <c r="M536" s="5" t="s">
        <v>28</v>
      </c>
      <c r="N536" s="10" t="s">
        <v>70</v>
      </c>
      <c r="O536" s="10" t="str">
        <f t="shared" ref="O536" si="103">N536</f>
        <v>BQ.1.1</v>
      </c>
      <c r="P536" t="s">
        <v>218</v>
      </c>
      <c r="Q536" s="10">
        <v>19</v>
      </c>
      <c r="R536" s="10">
        <v>24</v>
      </c>
      <c r="T536" s="10">
        <v>261</v>
      </c>
      <c r="U536" s="10">
        <v>100</v>
      </c>
      <c r="X536" t="s">
        <v>118</v>
      </c>
      <c r="Y536" s="5" t="b">
        <v>1</v>
      </c>
      <c r="AA536" t="b">
        <f t="shared" si="68"/>
        <v>1</v>
      </c>
    </row>
    <row r="537" spans="1:27" x14ac:dyDescent="0.2">
      <c r="A537">
        <v>9</v>
      </c>
      <c r="B537" s="5">
        <v>559</v>
      </c>
      <c r="C537" t="str">
        <f t="shared" si="88"/>
        <v>WangCell</v>
      </c>
      <c r="D537" s="7" t="s">
        <v>211</v>
      </c>
      <c r="E537" s="10">
        <v>1</v>
      </c>
      <c r="F537" s="10">
        <v>3</v>
      </c>
      <c r="G537" s="10">
        <v>3</v>
      </c>
      <c r="H537" s="10" t="s">
        <v>44</v>
      </c>
      <c r="I537" s="10">
        <v>0</v>
      </c>
      <c r="J537" s="5" t="s">
        <v>60</v>
      </c>
      <c r="K537" s="10" t="s">
        <v>14</v>
      </c>
      <c r="L537" s="5" t="s">
        <v>14</v>
      </c>
      <c r="M537" s="5" t="s">
        <v>28</v>
      </c>
      <c r="N537" s="10" t="s">
        <v>25</v>
      </c>
      <c r="O537" s="10" t="str">
        <f t="shared" ref="O537" si="104">N537</f>
        <v>XBB</v>
      </c>
      <c r="P537" t="s">
        <v>25</v>
      </c>
      <c r="Q537" s="10">
        <v>19</v>
      </c>
      <c r="R537" s="10">
        <v>24</v>
      </c>
      <c r="T537" s="10">
        <v>147</v>
      </c>
      <c r="U537" s="10">
        <v>100</v>
      </c>
      <c r="X537" t="s">
        <v>118</v>
      </c>
      <c r="Y537" s="5" t="b">
        <v>1</v>
      </c>
      <c r="AA537" t="b">
        <f t="shared" si="68"/>
        <v>1</v>
      </c>
    </row>
    <row r="538" spans="1:27" x14ac:dyDescent="0.2">
      <c r="A538">
        <v>9</v>
      </c>
      <c r="B538" s="5">
        <v>560</v>
      </c>
      <c r="C538" t="str">
        <f t="shared" si="88"/>
        <v>WangCell</v>
      </c>
      <c r="D538" s="7" t="s">
        <v>211</v>
      </c>
      <c r="E538" s="10">
        <v>1</v>
      </c>
      <c r="F538" s="10">
        <v>3</v>
      </c>
      <c r="G538" s="10">
        <v>3</v>
      </c>
      <c r="H538" s="10" t="s">
        <v>44</v>
      </c>
      <c r="I538" s="10">
        <v>0</v>
      </c>
      <c r="J538" s="5" t="s">
        <v>60</v>
      </c>
      <c r="K538" s="10" t="s">
        <v>14</v>
      </c>
      <c r="L538" s="5" t="s">
        <v>14</v>
      </c>
      <c r="M538" s="5" t="s">
        <v>28</v>
      </c>
      <c r="N538" s="10" t="s">
        <v>92</v>
      </c>
      <c r="O538" s="10" t="str">
        <f t="shared" ref="O538" si="105">N538</f>
        <v>XBB.1</v>
      </c>
      <c r="P538" t="s">
        <v>25</v>
      </c>
      <c r="Q538" s="10">
        <v>19</v>
      </c>
      <c r="R538" s="10">
        <v>24</v>
      </c>
      <c r="T538" s="10">
        <v>137</v>
      </c>
      <c r="U538" s="10">
        <v>100</v>
      </c>
      <c r="X538" t="s">
        <v>118</v>
      </c>
      <c r="Y538" s="5" t="b">
        <v>1</v>
      </c>
      <c r="AA538" t="b">
        <f t="shared" si="68"/>
        <v>1</v>
      </c>
    </row>
    <row r="539" spans="1:27" x14ac:dyDescent="0.2">
      <c r="A539">
        <v>9</v>
      </c>
      <c r="B539" s="5">
        <v>561</v>
      </c>
      <c r="C539" t="str">
        <f t="shared" si="88"/>
        <v>WangCell</v>
      </c>
      <c r="D539" s="7" t="s">
        <v>211</v>
      </c>
      <c r="E539" s="10">
        <v>1</v>
      </c>
      <c r="F539" s="10">
        <v>3</v>
      </c>
      <c r="G539" s="10">
        <v>3</v>
      </c>
      <c r="H539" s="10" t="s">
        <v>44</v>
      </c>
      <c r="I539" s="10">
        <v>0</v>
      </c>
      <c r="J539" s="5" t="s">
        <v>60</v>
      </c>
      <c r="K539" s="10" t="s">
        <v>86</v>
      </c>
      <c r="L539" s="5" t="s">
        <v>10</v>
      </c>
      <c r="M539" s="5" t="s">
        <v>27</v>
      </c>
      <c r="N539" s="10" t="s">
        <v>56</v>
      </c>
      <c r="O539" s="10" t="s">
        <v>14</v>
      </c>
      <c r="P539" t="s">
        <v>14</v>
      </c>
      <c r="Q539" s="10">
        <v>21</v>
      </c>
      <c r="R539" s="10">
        <v>26</v>
      </c>
      <c r="T539" s="10">
        <v>13736</v>
      </c>
      <c r="U539" s="10">
        <v>100</v>
      </c>
      <c r="X539" t="s">
        <v>118</v>
      </c>
      <c r="Y539" s="5" t="b">
        <v>1</v>
      </c>
      <c r="AA539" t="b">
        <f t="shared" si="68"/>
        <v>1</v>
      </c>
    </row>
    <row r="540" spans="1:27" x14ac:dyDescent="0.2">
      <c r="A540">
        <v>9</v>
      </c>
      <c r="B540" s="5">
        <v>562</v>
      </c>
      <c r="C540" t="str">
        <f t="shared" si="88"/>
        <v>WangCell</v>
      </c>
      <c r="D540" s="7" t="s">
        <v>211</v>
      </c>
      <c r="E540" s="10">
        <v>1</v>
      </c>
      <c r="F540" s="10">
        <v>3</v>
      </c>
      <c r="G540" s="10">
        <v>3</v>
      </c>
      <c r="H540" s="10" t="s">
        <v>44</v>
      </c>
      <c r="I540" s="10">
        <v>0</v>
      </c>
      <c r="J540" s="5" t="s">
        <v>60</v>
      </c>
      <c r="K540" s="10" t="s">
        <v>86</v>
      </c>
      <c r="L540" s="5" t="s">
        <v>10</v>
      </c>
      <c r="M540" s="5" t="s">
        <v>27</v>
      </c>
      <c r="N540" s="10" t="s">
        <v>10</v>
      </c>
      <c r="O540" s="10" t="str">
        <f t="shared" ref="O540" si="106">N540</f>
        <v>BA.5</v>
      </c>
      <c r="P540" t="s">
        <v>10</v>
      </c>
      <c r="Q540" s="10">
        <v>21</v>
      </c>
      <c r="R540" s="10">
        <v>26</v>
      </c>
      <c r="T540" s="10">
        <v>1688</v>
      </c>
      <c r="U540" s="10">
        <v>100</v>
      </c>
      <c r="X540" t="s">
        <v>118</v>
      </c>
      <c r="Y540" s="5" t="b">
        <v>1</v>
      </c>
      <c r="AA540" t="b">
        <f t="shared" si="68"/>
        <v>1</v>
      </c>
    </row>
    <row r="541" spans="1:27" x14ac:dyDescent="0.2">
      <c r="A541">
        <v>9</v>
      </c>
      <c r="B541" s="5">
        <v>563</v>
      </c>
      <c r="C541" t="str">
        <f t="shared" si="88"/>
        <v>WangCell</v>
      </c>
      <c r="D541" s="7" t="s">
        <v>211</v>
      </c>
      <c r="E541" s="10">
        <v>1</v>
      </c>
      <c r="F541" s="10">
        <v>3</v>
      </c>
      <c r="G541" s="10">
        <v>3</v>
      </c>
      <c r="H541" s="10" t="s">
        <v>44</v>
      </c>
      <c r="I541" s="10">
        <v>0</v>
      </c>
      <c r="J541" s="5" t="s">
        <v>60</v>
      </c>
      <c r="K541" s="10" t="s">
        <v>86</v>
      </c>
      <c r="L541" s="5" t="s">
        <v>10</v>
      </c>
      <c r="M541" s="5" t="s">
        <v>27</v>
      </c>
      <c r="N541" s="10" t="s">
        <v>70</v>
      </c>
      <c r="O541" s="10" t="str">
        <f t="shared" ref="O541" si="107">N541</f>
        <v>BQ.1.1</v>
      </c>
      <c r="P541" t="s">
        <v>218</v>
      </c>
      <c r="Q541" s="10">
        <v>21</v>
      </c>
      <c r="R541" s="10">
        <v>26</v>
      </c>
      <c r="T541" s="10">
        <v>337</v>
      </c>
      <c r="U541" s="10">
        <v>100</v>
      </c>
      <c r="X541" t="s">
        <v>118</v>
      </c>
      <c r="Y541" s="5" t="b">
        <v>1</v>
      </c>
      <c r="AA541" t="b">
        <f t="shared" si="68"/>
        <v>1</v>
      </c>
    </row>
    <row r="542" spans="1:27" x14ac:dyDescent="0.2">
      <c r="A542">
        <v>9</v>
      </c>
      <c r="B542" s="5">
        <v>564</v>
      </c>
      <c r="C542" t="str">
        <f t="shared" si="88"/>
        <v>WangCell</v>
      </c>
      <c r="D542" s="7" t="s">
        <v>211</v>
      </c>
      <c r="E542" s="10">
        <v>1</v>
      </c>
      <c r="F542" s="10">
        <v>3</v>
      </c>
      <c r="G542" s="10">
        <v>3</v>
      </c>
      <c r="H542" s="10" t="s">
        <v>44</v>
      </c>
      <c r="I542" s="10">
        <v>0</v>
      </c>
      <c r="J542" s="5" t="s">
        <v>60</v>
      </c>
      <c r="K542" s="10" t="s">
        <v>86</v>
      </c>
      <c r="L542" s="5" t="s">
        <v>10</v>
      </c>
      <c r="M542" s="5" t="s">
        <v>27</v>
      </c>
      <c r="N542" s="10" t="s">
        <v>25</v>
      </c>
      <c r="O542" s="10" t="str">
        <f t="shared" ref="O542" si="108">N542</f>
        <v>XBB</v>
      </c>
      <c r="P542" t="s">
        <v>25</v>
      </c>
      <c r="Q542" s="10">
        <v>21</v>
      </c>
      <c r="R542" s="10">
        <v>26</v>
      </c>
      <c r="T542" s="10">
        <v>209</v>
      </c>
      <c r="U542" s="10">
        <v>100</v>
      </c>
      <c r="X542" t="s">
        <v>118</v>
      </c>
      <c r="Y542" s="5" t="b">
        <v>1</v>
      </c>
      <c r="AA542" t="b">
        <f t="shared" si="68"/>
        <v>1</v>
      </c>
    </row>
    <row r="543" spans="1:27" x14ac:dyDescent="0.2">
      <c r="A543">
        <v>9</v>
      </c>
      <c r="B543" s="5">
        <v>565</v>
      </c>
      <c r="C543" t="str">
        <f t="shared" si="88"/>
        <v>WangCell</v>
      </c>
      <c r="D543" s="7" t="s">
        <v>211</v>
      </c>
      <c r="E543" s="10">
        <v>1</v>
      </c>
      <c r="F543" s="10">
        <v>3</v>
      </c>
      <c r="G543" s="10">
        <v>3</v>
      </c>
      <c r="H543" s="10" t="s">
        <v>44</v>
      </c>
      <c r="I543" s="10">
        <v>0</v>
      </c>
      <c r="J543" s="5" t="s">
        <v>60</v>
      </c>
      <c r="K543" s="10" t="s">
        <v>86</v>
      </c>
      <c r="L543" s="5" t="s">
        <v>10</v>
      </c>
      <c r="M543" s="5" t="s">
        <v>27</v>
      </c>
      <c r="N543" s="10" t="s">
        <v>92</v>
      </c>
      <c r="O543" s="10" t="str">
        <f t="shared" ref="O543" si="109">N543</f>
        <v>XBB.1</v>
      </c>
      <c r="P543" t="s">
        <v>25</v>
      </c>
      <c r="Q543" s="10">
        <v>21</v>
      </c>
      <c r="R543" s="10">
        <v>26</v>
      </c>
      <c r="T543" s="10">
        <v>162</v>
      </c>
      <c r="U543" s="10">
        <v>100</v>
      </c>
      <c r="X543" t="s">
        <v>118</v>
      </c>
      <c r="Y543" s="5" t="b">
        <v>1</v>
      </c>
      <c r="AA543" t="b">
        <f t="shared" si="68"/>
        <v>1</v>
      </c>
    </row>
    <row r="544" spans="1:27" x14ac:dyDescent="0.2">
      <c r="A544">
        <v>1</v>
      </c>
      <c r="B544">
        <v>3001</v>
      </c>
      <c r="C544" t="str">
        <f t="shared" si="88"/>
        <v>BrancheNatMed</v>
      </c>
      <c r="D544" t="s">
        <v>197</v>
      </c>
      <c r="E544">
        <v>1</v>
      </c>
      <c r="F544" s="10">
        <v>3</v>
      </c>
      <c r="G544">
        <v>3</v>
      </c>
      <c r="H544" t="s">
        <v>44</v>
      </c>
      <c r="I544">
        <v>0</v>
      </c>
      <c r="J544" t="s">
        <v>117</v>
      </c>
      <c r="K544" t="s">
        <v>14</v>
      </c>
      <c r="L544" t="s">
        <v>14</v>
      </c>
      <c r="M544" t="s">
        <v>28</v>
      </c>
      <c r="N544" t="s">
        <v>56</v>
      </c>
      <c r="O544" t="s">
        <v>14</v>
      </c>
      <c r="P544" t="s">
        <v>14</v>
      </c>
      <c r="Q544">
        <v>73</v>
      </c>
      <c r="R544">
        <v>29</v>
      </c>
      <c r="S544">
        <v>2228</v>
      </c>
      <c r="T544">
        <v>12600</v>
      </c>
      <c r="U544">
        <v>40</v>
      </c>
      <c r="X544" t="s">
        <v>190</v>
      </c>
      <c r="Y544" s="5" t="b">
        <v>1</v>
      </c>
      <c r="AA544" t="b">
        <f t="shared" si="68"/>
        <v>1</v>
      </c>
    </row>
    <row r="545" spans="1:27" x14ac:dyDescent="0.2">
      <c r="A545">
        <v>1</v>
      </c>
      <c r="B545">
        <v>3002</v>
      </c>
      <c r="C545" t="str">
        <f t="shared" si="88"/>
        <v>BrancheNatMed</v>
      </c>
      <c r="D545" t="s">
        <v>197</v>
      </c>
      <c r="E545">
        <v>1</v>
      </c>
      <c r="F545" s="10">
        <v>3</v>
      </c>
      <c r="G545">
        <v>3</v>
      </c>
      <c r="H545" t="s">
        <v>44</v>
      </c>
      <c r="I545">
        <v>0</v>
      </c>
      <c r="J545" t="s">
        <v>117</v>
      </c>
      <c r="K545" t="s">
        <v>14</v>
      </c>
      <c r="L545" t="s">
        <v>14</v>
      </c>
      <c r="M545" t="s">
        <v>28</v>
      </c>
      <c r="N545" t="s">
        <v>55</v>
      </c>
      <c r="O545" t="s">
        <v>55</v>
      </c>
      <c r="P545" t="s">
        <v>55</v>
      </c>
      <c r="Q545">
        <v>73</v>
      </c>
      <c r="R545">
        <v>29</v>
      </c>
      <c r="S545">
        <v>164</v>
      </c>
      <c r="T545">
        <v>1343</v>
      </c>
      <c r="U545">
        <v>40</v>
      </c>
      <c r="X545" t="s">
        <v>190</v>
      </c>
      <c r="Y545" s="5" t="b">
        <v>1</v>
      </c>
      <c r="AA545" t="b">
        <f t="shared" si="68"/>
        <v>1</v>
      </c>
    </row>
    <row r="546" spans="1:27" x14ac:dyDescent="0.2">
      <c r="A546">
        <v>1</v>
      </c>
      <c r="B546">
        <v>3003</v>
      </c>
      <c r="C546" t="str">
        <f t="shared" si="88"/>
        <v>BrancheNatMed</v>
      </c>
      <c r="D546" t="s">
        <v>197</v>
      </c>
      <c r="E546">
        <v>1</v>
      </c>
      <c r="F546" s="10">
        <v>3</v>
      </c>
      <c r="G546">
        <v>3</v>
      </c>
      <c r="H546" t="s">
        <v>44</v>
      </c>
      <c r="I546">
        <v>0</v>
      </c>
      <c r="J546" t="s">
        <v>117</v>
      </c>
      <c r="K546" t="s">
        <v>14</v>
      </c>
      <c r="L546" t="s">
        <v>14</v>
      </c>
      <c r="M546" t="s">
        <v>28</v>
      </c>
      <c r="N546" t="s">
        <v>79</v>
      </c>
      <c r="O546" t="s">
        <v>10</v>
      </c>
      <c r="P546" t="s">
        <v>10</v>
      </c>
      <c r="Q546">
        <v>73</v>
      </c>
      <c r="R546">
        <v>29</v>
      </c>
      <c r="S546">
        <v>94</v>
      </c>
      <c r="T546">
        <v>722</v>
      </c>
      <c r="U546">
        <v>40</v>
      </c>
      <c r="X546" t="s">
        <v>190</v>
      </c>
      <c r="Y546" s="5" t="b">
        <v>1</v>
      </c>
      <c r="AA546" t="b">
        <f t="shared" si="68"/>
        <v>1</v>
      </c>
    </row>
    <row r="547" spans="1:27" x14ac:dyDescent="0.2">
      <c r="A547">
        <v>1</v>
      </c>
      <c r="B547">
        <v>3004</v>
      </c>
      <c r="C547" t="str">
        <f t="shared" si="88"/>
        <v>BrancheNatMed</v>
      </c>
      <c r="D547" t="s">
        <v>197</v>
      </c>
      <c r="E547">
        <v>1</v>
      </c>
      <c r="F547" s="10">
        <v>3</v>
      </c>
      <c r="G547">
        <v>3</v>
      </c>
      <c r="H547" t="s">
        <v>44</v>
      </c>
      <c r="I547">
        <v>0</v>
      </c>
      <c r="J547" t="s">
        <v>117</v>
      </c>
      <c r="K547" t="s">
        <v>14</v>
      </c>
      <c r="L547" t="s">
        <v>14</v>
      </c>
      <c r="M547" t="s">
        <v>28</v>
      </c>
      <c r="N547" t="s">
        <v>81</v>
      </c>
      <c r="O547" t="s">
        <v>81</v>
      </c>
      <c r="P547" t="s">
        <v>82</v>
      </c>
      <c r="Q547">
        <v>73</v>
      </c>
      <c r="R547">
        <v>29</v>
      </c>
      <c r="S547">
        <v>519</v>
      </c>
      <c r="T547">
        <v>3535</v>
      </c>
      <c r="U547">
        <v>40</v>
      </c>
      <c r="X547" t="s">
        <v>190</v>
      </c>
      <c r="Y547" s="5" t="b">
        <v>1</v>
      </c>
      <c r="AA547" t="b">
        <f t="shared" si="68"/>
        <v>1</v>
      </c>
    </row>
    <row r="548" spans="1:27" x14ac:dyDescent="0.2">
      <c r="A548">
        <v>1</v>
      </c>
      <c r="B548">
        <v>3005</v>
      </c>
      <c r="C548" t="str">
        <f t="shared" si="88"/>
        <v>BrancheNatMed</v>
      </c>
      <c r="D548" t="s">
        <v>197</v>
      </c>
      <c r="E548">
        <v>1</v>
      </c>
      <c r="F548" s="10">
        <v>3</v>
      </c>
      <c r="G548">
        <v>3</v>
      </c>
      <c r="H548" t="s">
        <v>44</v>
      </c>
      <c r="I548">
        <v>0</v>
      </c>
      <c r="J548" t="s">
        <v>117</v>
      </c>
      <c r="K548" t="s">
        <v>14</v>
      </c>
      <c r="L548" t="s">
        <v>14</v>
      </c>
      <c r="M548" t="s">
        <v>28</v>
      </c>
      <c r="N548" t="s">
        <v>84</v>
      </c>
      <c r="O548" t="s">
        <v>84</v>
      </c>
      <c r="P548" t="s">
        <v>82</v>
      </c>
      <c r="Q548">
        <v>73</v>
      </c>
      <c r="R548">
        <v>29</v>
      </c>
      <c r="S548">
        <v>1095</v>
      </c>
      <c r="T548">
        <v>6181</v>
      </c>
      <c r="U548">
        <v>40</v>
      </c>
      <c r="X548" t="s">
        <v>190</v>
      </c>
      <c r="Y548" s="5" t="b">
        <v>1</v>
      </c>
      <c r="AA548" t="b">
        <f t="shared" si="68"/>
        <v>1</v>
      </c>
    </row>
    <row r="549" spans="1:27" x14ac:dyDescent="0.2">
      <c r="A549">
        <v>1</v>
      </c>
      <c r="B549">
        <v>3006</v>
      </c>
      <c r="C549" t="str">
        <f t="shared" si="88"/>
        <v>BrancheNatMed</v>
      </c>
      <c r="D549" t="s">
        <v>197</v>
      </c>
      <c r="E549">
        <v>1</v>
      </c>
      <c r="F549" s="10">
        <v>3</v>
      </c>
      <c r="G549">
        <v>3</v>
      </c>
      <c r="H549" t="s">
        <v>44</v>
      </c>
      <c r="I549">
        <v>0</v>
      </c>
      <c r="J549" t="s">
        <v>212</v>
      </c>
      <c r="K549" t="s">
        <v>136</v>
      </c>
      <c r="L549" t="s">
        <v>55</v>
      </c>
      <c r="M549" t="s">
        <v>29</v>
      </c>
      <c r="N549" t="s">
        <v>56</v>
      </c>
      <c r="O549" t="s">
        <v>14</v>
      </c>
      <c r="P549" t="s">
        <v>14</v>
      </c>
      <c r="Q549">
        <v>154</v>
      </c>
      <c r="R549">
        <v>29</v>
      </c>
      <c r="S549">
        <v>2872</v>
      </c>
      <c r="T549">
        <v>12277</v>
      </c>
      <c r="U549">
        <v>40</v>
      </c>
      <c r="X549" t="s">
        <v>190</v>
      </c>
      <c r="Y549" s="5" t="b">
        <v>1</v>
      </c>
      <c r="AA549" t="b">
        <f t="shared" si="68"/>
        <v>1</v>
      </c>
    </row>
    <row r="550" spans="1:27" x14ac:dyDescent="0.2">
      <c r="A550">
        <v>1</v>
      </c>
      <c r="B550">
        <v>3007</v>
      </c>
      <c r="C550" t="str">
        <f t="shared" si="88"/>
        <v>BrancheNatMed</v>
      </c>
      <c r="D550" t="s">
        <v>197</v>
      </c>
      <c r="E550">
        <v>1</v>
      </c>
      <c r="F550" s="10">
        <v>3</v>
      </c>
      <c r="G550">
        <v>3</v>
      </c>
      <c r="H550" t="s">
        <v>44</v>
      </c>
      <c r="I550">
        <v>0</v>
      </c>
      <c r="J550" t="s">
        <v>212</v>
      </c>
      <c r="K550" t="s">
        <v>136</v>
      </c>
      <c r="L550" t="s">
        <v>55</v>
      </c>
      <c r="M550" t="s">
        <v>29</v>
      </c>
      <c r="N550" t="s">
        <v>55</v>
      </c>
      <c r="O550" t="s">
        <v>55</v>
      </c>
      <c r="P550" t="s">
        <v>55</v>
      </c>
      <c r="Q550">
        <v>154</v>
      </c>
      <c r="R550">
        <v>29</v>
      </c>
      <c r="S550">
        <v>199</v>
      </c>
      <c r="T550">
        <v>2827</v>
      </c>
      <c r="U550">
        <v>40</v>
      </c>
      <c r="X550" t="s">
        <v>190</v>
      </c>
      <c r="Y550" s="5" t="b">
        <v>1</v>
      </c>
      <c r="AA550" t="b">
        <f t="shared" si="68"/>
        <v>1</v>
      </c>
    </row>
    <row r="551" spans="1:27" x14ac:dyDescent="0.2">
      <c r="A551">
        <v>1</v>
      </c>
      <c r="B551">
        <v>3008</v>
      </c>
      <c r="C551" t="str">
        <f t="shared" si="88"/>
        <v>BrancheNatMed</v>
      </c>
      <c r="D551" t="s">
        <v>197</v>
      </c>
      <c r="E551">
        <v>1</v>
      </c>
      <c r="F551" s="10">
        <v>3</v>
      </c>
      <c r="G551">
        <v>3</v>
      </c>
      <c r="H551" t="s">
        <v>44</v>
      </c>
      <c r="I551">
        <v>0</v>
      </c>
      <c r="J551" t="s">
        <v>212</v>
      </c>
      <c r="K551" t="s">
        <v>136</v>
      </c>
      <c r="L551" t="s">
        <v>55</v>
      </c>
      <c r="M551" t="s">
        <v>29</v>
      </c>
      <c r="N551" t="s">
        <v>79</v>
      </c>
      <c r="O551" t="s">
        <v>10</v>
      </c>
      <c r="P551" t="s">
        <v>10</v>
      </c>
      <c r="Q551">
        <v>154</v>
      </c>
      <c r="R551">
        <v>29</v>
      </c>
      <c r="S551">
        <v>105</v>
      </c>
      <c r="T551">
        <v>1240</v>
      </c>
      <c r="U551">
        <v>40</v>
      </c>
      <c r="X551" t="s">
        <v>190</v>
      </c>
      <c r="Y551" s="5" t="b">
        <v>1</v>
      </c>
      <c r="AA551" t="b">
        <f t="shared" si="68"/>
        <v>1</v>
      </c>
    </row>
    <row r="552" spans="1:27" x14ac:dyDescent="0.2">
      <c r="A552">
        <v>1</v>
      </c>
      <c r="B552">
        <v>3009</v>
      </c>
      <c r="C552" t="str">
        <f t="shared" si="88"/>
        <v>BrancheNatMed</v>
      </c>
      <c r="D552" t="s">
        <v>197</v>
      </c>
      <c r="E552">
        <v>1</v>
      </c>
      <c r="F552" s="10">
        <v>3</v>
      </c>
      <c r="G552">
        <v>3</v>
      </c>
      <c r="H552" t="s">
        <v>44</v>
      </c>
      <c r="I552">
        <v>0</v>
      </c>
      <c r="J552" t="s">
        <v>212</v>
      </c>
      <c r="K552" t="s">
        <v>136</v>
      </c>
      <c r="L552" t="s">
        <v>55</v>
      </c>
      <c r="M552" t="s">
        <v>29</v>
      </c>
      <c r="N552" t="s">
        <v>81</v>
      </c>
      <c r="O552" t="s">
        <v>81</v>
      </c>
      <c r="P552" t="s">
        <v>82</v>
      </c>
      <c r="Q552">
        <v>154</v>
      </c>
      <c r="R552">
        <v>29</v>
      </c>
      <c r="S552">
        <v>694</v>
      </c>
      <c r="T552">
        <v>7016</v>
      </c>
      <c r="U552">
        <v>40</v>
      </c>
      <c r="X552" t="s">
        <v>190</v>
      </c>
      <c r="Y552" s="5" t="b">
        <v>1</v>
      </c>
      <c r="AA552" t="b">
        <f t="shared" si="68"/>
        <v>1</v>
      </c>
    </row>
    <row r="553" spans="1:27" x14ac:dyDescent="0.2">
      <c r="A553">
        <v>1</v>
      </c>
      <c r="B553">
        <v>3010</v>
      </c>
      <c r="C553" t="str">
        <f t="shared" si="88"/>
        <v>BrancheNatMed</v>
      </c>
      <c r="D553" t="s">
        <v>197</v>
      </c>
      <c r="E553">
        <v>1</v>
      </c>
      <c r="F553" s="10">
        <v>3</v>
      </c>
      <c r="G553">
        <v>3</v>
      </c>
      <c r="H553" t="s">
        <v>44</v>
      </c>
      <c r="I553">
        <v>0</v>
      </c>
      <c r="J553" t="s">
        <v>212</v>
      </c>
      <c r="K553" t="s">
        <v>136</v>
      </c>
      <c r="L553" t="s">
        <v>55</v>
      </c>
      <c r="M553" t="s">
        <v>29</v>
      </c>
      <c r="N553" t="s">
        <v>84</v>
      </c>
      <c r="O553" t="s">
        <v>84</v>
      </c>
      <c r="P553" t="s">
        <v>82</v>
      </c>
      <c r="Q553">
        <v>154</v>
      </c>
      <c r="R553">
        <v>29</v>
      </c>
      <c r="S553">
        <v>1354</v>
      </c>
      <c r="T553">
        <v>7076</v>
      </c>
      <c r="U553">
        <v>40</v>
      </c>
      <c r="X553" t="s">
        <v>190</v>
      </c>
      <c r="Y553" s="5" t="b">
        <v>1</v>
      </c>
      <c r="AA553" t="b">
        <f t="shared" ref="AA553:AA616" si="110">F553=G553</f>
        <v>1</v>
      </c>
    </row>
    <row r="554" spans="1:27" x14ac:dyDescent="0.2">
      <c r="A554">
        <v>1</v>
      </c>
      <c r="B554">
        <v>3011</v>
      </c>
      <c r="C554" t="str">
        <f t="shared" si="88"/>
        <v>BrancheNatMed</v>
      </c>
      <c r="D554" t="s">
        <v>197</v>
      </c>
      <c r="E554">
        <v>1</v>
      </c>
      <c r="F554" s="10">
        <v>3</v>
      </c>
      <c r="G554">
        <v>3</v>
      </c>
      <c r="H554" t="s">
        <v>44</v>
      </c>
      <c r="I554">
        <v>0</v>
      </c>
      <c r="J554" t="s">
        <v>213</v>
      </c>
      <c r="K554" t="s">
        <v>137</v>
      </c>
      <c r="L554" t="s">
        <v>55</v>
      </c>
      <c r="M554" t="s">
        <v>29</v>
      </c>
      <c r="N554" t="s">
        <v>56</v>
      </c>
      <c r="O554" t="s">
        <v>14</v>
      </c>
      <c r="P554" t="s">
        <v>14</v>
      </c>
      <c r="Q554">
        <v>79</v>
      </c>
      <c r="R554">
        <v>29</v>
      </c>
      <c r="S554">
        <v>2812</v>
      </c>
      <c r="T554">
        <v>16001</v>
      </c>
      <c r="U554">
        <v>40</v>
      </c>
      <c r="X554" t="s">
        <v>190</v>
      </c>
      <c r="Y554" s="5" t="b">
        <v>1</v>
      </c>
      <c r="AA554" t="b">
        <f t="shared" si="110"/>
        <v>1</v>
      </c>
    </row>
    <row r="555" spans="1:27" x14ac:dyDescent="0.2">
      <c r="A555">
        <v>1</v>
      </c>
      <c r="B555">
        <v>3012</v>
      </c>
      <c r="C555" t="str">
        <f t="shared" si="88"/>
        <v>BrancheNatMed</v>
      </c>
      <c r="D555" t="s">
        <v>197</v>
      </c>
      <c r="E555">
        <v>1</v>
      </c>
      <c r="F555" s="10">
        <v>3</v>
      </c>
      <c r="G555">
        <v>3</v>
      </c>
      <c r="H555" t="s">
        <v>44</v>
      </c>
      <c r="I555">
        <v>0</v>
      </c>
      <c r="J555" t="s">
        <v>213</v>
      </c>
      <c r="K555" t="s">
        <v>137</v>
      </c>
      <c r="L555" t="s">
        <v>55</v>
      </c>
      <c r="M555" t="s">
        <v>29</v>
      </c>
      <c r="N555" t="s">
        <v>55</v>
      </c>
      <c r="O555" t="s">
        <v>55</v>
      </c>
      <c r="P555" t="s">
        <v>55</v>
      </c>
      <c r="Q555">
        <v>79</v>
      </c>
      <c r="R555">
        <v>29</v>
      </c>
      <c r="S555">
        <v>213</v>
      </c>
      <c r="T555">
        <v>2684</v>
      </c>
      <c r="U555">
        <v>40</v>
      </c>
      <c r="X555" t="s">
        <v>190</v>
      </c>
      <c r="Y555" s="5" t="b">
        <v>1</v>
      </c>
      <c r="AA555" t="b">
        <f t="shared" si="110"/>
        <v>1</v>
      </c>
    </row>
    <row r="556" spans="1:27" x14ac:dyDescent="0.2">
      <c r="A556">
        <v>1</v>
      </c>
      <c r="B556">
        <v>3013</v>
      </c>
      <c r="C556" t="str">
        <f t="shared" si="88"/>
        <v>BrancheNatMed</v>
      </c>
      <c r="D556" t="s">
        <v>197</v>
      </c>
      <c r="E556">
        <v>1</v>
      </c>
      <c r="F556" s="10">
        <v>3</v>
      </c>
      <c r="G556">
        <v>3</v>
      </c>
      <c r="H556" t="s">
        <v>44</v>
      </c>
      <c r="I556">
        <v>0</v>
      </c>
      <c r="J556" t="s">
        <v>213</v>
      </c>
      <c r="K556" t="s">
        <v>137</v>
      </c>
      <c r="L556" t="s">
        <v>55</v>
      </c>
      <c r="M556" t="s">
        <v>29</v>
      </c>
      <c r="N556" t="s">
        <v>79</v>
      </c>
      <c r="O556" t="s">
        <v>10</v>
      </c>
      <c r="P556" t="s">
        <v>10</v>
      </c>
      <c r="Q556">
        <v>79</v>
      </c>
      <c r="R556">
        <v>29</v>
      </c>
      <c r="S556">
        <v>108</v>
      </c>
      <c r="T556">
        <v>1384</v>
      </c>
      <c r="U556">
        <v>40</v>
      </c>
      <c r="X556" t="s">
        <v>190</v>
      </c>
      <c r="Y556" s="5" t="b">
        <v>1</v>
      </c>
      <c r="AA556" t="b">
        <f t="shared" si="110"/>
        <v>1</v>
      </c>
    </row>
    <row r="557" spans="1:27" x14ac:dyDescent="0.2">
      <c r="A557">
        <v>1</v>
      </c>
      <c r="B557">
        <v>3014</v>
      </c>
      <c r="C557" t="str">
        <f t="shared" si="88"/>
        <v>BrancheNatMed</v>
      </c>
      <c r="D557" t="s">
        <v>197</v>
      </c>
      <c r="E557">
        <v>1</v>
      </c>
      <c r="F557" s="10">
        <v>3</v>
      </c>
      <c r="G557">
        <v>3</v>
      </c>
      <c r="H557" t="s">
        <v>44</v>
      </c>
      <c r="I557">
        <v>0</v>
      </c>
      <c r="J557" t="s">
        <v>213</v>
      </c>
      <c r="K557" t="s">
        <v>137</v>
      </c>
      <c r="L557" t="s">
        <v>55</v>
      </c>
      <c r="M557" t="s">
        <v>29</v>
      </c>
      <c r="N557" t="s">
        <v>81</v>
      </c>
      <c r="O557" t="s">
        <v>81</v>
      </c>
      <c r="P557" t="s">
        <v>82</v>
      </c>
      <c r="Q557">
        <v>79</v>
      </c>
      <c r="R557">
        <v>29</v>
      </c>
      <c r="S557">
        <v>670</v>
      </c>
      <c r="T557">
        <v>5783</v>
      </c>
      <c r="U557">
        <v>40</v>
      </c>
      <c r="X557" t="s">
        <v>190</v>
      </c>
      <c r="Y557" s="5" t="b">
        <v>1</v>
      </c>
      <c r="AA557" t="b">
        <f t="shared" si="110"/>
        <v>1</v>
      </c>
    </row>
    <row r="558" spans="1:27" x14ac:dyDescent="0.2">
      <c r="A558">
        <v>1</v>
      </c>
      <c r="B558">
        <v>3015</v>
      </c>
      <c r="C558" t="str">
        <f t="shared" si="88"/>
        <v>BrancheNatMed</v>
      </c>
      <c r="D558" t="s">
        <v>197</v>
      </c>
      <c r="E558">
        <v>1</v>
      </c>
      <c r="F558" s="10">
        <v>3</v>
      </c>
      <c r="G558">
        <v>3</v>
      </c>
      <c r="H558" t="s">
        <v>44</v>
      </c>
      <c r="I558">
        <v>0</v>
      </c>
      <c r="J558" t="s">
        <v>213</v>
      </c>
      <c r="K558" t="s">
        <v>137</v>
      </c>
      <c r="L558" t="s">
        <v>55</v>
      </c>
      <c r="M558" t="s">
        <v>29</v>
      </c>
      <c r="N558" t="s">
        <v>84</v>
      </c>
      <c r="O558" t="s">
        <v>84</v>
      </c>
      <c r="P558" t="s">
        <v>82</v>
      </c>
      <c r="Q558">
        <v>79</v>
      </c>
      <c r="R558">
        <v>29</v>
      </c>
      <c r="S558">
        <v>1403</v>
      </c>
      <c r="T558">
        <v>9342</v>
      </c>
      <c r="U558">
        <v>40</v>
      </c>
      <c r="X558" t="s">
        <v>190</v>
      </c>
      <c r="Y558" s="5" t="b">
        <v>1</v>
      </c>
      <c r="AA558" t="b">
        <f t="shared" si="110"/>
        <v>1</v>
      </c>
    </row>
    <row r="559" spans="1:27" x14ac:dyDescent="0.2">
      <c r="A559">
        <v>1</v>
      </c>
      <c r="B559">
        <v>3016</v>
      </c>
      <c r="C559" t="str">
        <f t="shared" si="88"/>
        <v>BrancheNatMed</v>
      </c>
      <c r="D559" t="s">
        <v>197</v>
      </c>
      <c r="E559">
        <v>1</v>
      </c>
      <c r="F559" s="10">
        <v>3</v>
      </c>
      <c r="G559">
        <v>3</v>
      </c>
      <c r="H559" t="s">
        <v>44</v>
      </c>
      <c r="I559">
        <v>0</v>
      </c>
      <c r="J559" t="s">
        <v>124</v>
      </c>
      <c r="K559" t="s">
        <v>125</v>
      </c>
      <c r="L559" t="s">
        <v>55</v>
      </c>
      <c r="M559" t="s">
        <v>28</v>
      </c>
      <c r="N559" t="s">
        <v>56</v>
      </c>
      <c r="O559" t="s">
        <v>14</v>
      </c>
      <c r="P559" t="s">
        <v>14</v>
      </c>
      <c r="Q559">
        <v>72</v>
      </c>
      <c r="R559">
        <v>29</v>
      </c>
      <c r="S559">
        <v>2853</v>
      </c>
      <c r="T559">
        <v>11963</v>
      </c>
      <c r="U559">
        <v>40</v>
      </c>
      <c r="X559" t="s">
        <v>190</v>
      </c>
      <c r="Y559" s="5" t="b">
        <v>1</v>
      </c>
      <c r="AA559" t="b">
        <f t="shared" si="110"/>
        <v>1</v>
      </c>
    </row>
    <row r="560" spans="1:27" x14ac:dyDescent="0.2">
      <c r="A560">
        <v>1</v>
      </c>
      <c r="B560">
        <v>3017</v>
      </c>
      <c r="C560" t="str">
        <f t="shared" si="88"/>
        <v>BrancheNatMed</v>
      </c>
      <c r="D560" t="s">
        <v>197</v>
      </c>
      <c r="E560">
        <v>1</v>
      </c>
      <c r="F560" s="10">
        <v>3</v>
      </c>
      <c r="G560">
        <v>3</v>
      </c>
      <c r="H560" t="s">
        <v>44</v>
      </c>
      <c r="I560">
        <v>0</v>
      </c>
      <c r="J560" t="s">
        <v>124</v>
      </c>
      <c r="K560" t="s">
        <v>125</v>
      </c>
      <c r="L560" t="s">
        <v>55</v>
      </c>
      <c r="M560" t="s">
        <v>28</v>
      </c>
      <c r="N560" t="s">
        <v>55</v>
      </c>
      <c r="O560" t="s">
        <v>55</v>
      </c>
      <c r="P560" t="s">
        <v>55</v>
      </c>
      <c r="Q560">
        <v>72</v>
      </c>
      <c r="R560">
        <v>29</v>
      </c>
      <c r="S560">
        <v>206</v>
      </c>
      <c r="T560">
        <v>3005</v>
      </c>
      <c r="U560">
        <v>40</v>
      </c>
      <c r="X560" t="s">
        <v>190</v>
      </c>
      <c r="Y560" s="5" t="b">
        <v>1</v>
      </c>
      <c r="AA560" t="b">
        <f t="shared" si="110"/>
        <v>1</v>
      </c>
    </row>
    <row r="561" spans="1:27" x14ac:dyDescent="0.2">
      <c r="A561">
        <v>1</v>
      </c>
      <c r="B561">
        <v>3018</v>
      </c>
      <c r="C561" t="str">
        <f t="shared" si="88"/>
        <v>BrancheNatMed</v>
      </c>
      <c r="D561" t="s">
        <v>197</v>
      </c>
      <c r="E561">
        <v>1</v>
      </c>
      <c r="F561" s="10">
        <v>3</v>
      </c>
      <c r="G561">
        <v>3</v>
      </c>
      <c r="H561" t="s">
        <v>44</v>
      </c>
      <c r="I561">
        <v>0</v>
      </c>
      <c r="J561" t="s">
        <v>124</v>
      </c>
      <c r="K561" t="s">
        <v>125</v>
      </c>
      <c r="L561" t="s">
        <v>55</v>
      </c>
      <c r="M561" t="s">
        <v>28</v>
      </c>
      <c r="N561" t="s">
        <v>79</v>
      </c>
      <c r="O561" t="s">
        <v>10</v>
      </c>
      <c r="P561" t="s">
        <v>10</v>
      </c>
      <c r="Q561">
        <v>72</v>
      </c>
      <c r="R561">
        <v>29</v>
      </c>
      <c r="S561">
        <v>118</v>
      </c>
      <c r="T561">
        <v>1190</v>
      </c>
      <c r="U561">
        <v>40</v>
      </c>
      <c r="X561" t="s">
        <v>190</v>
      </c>
      <c r="Y561" s="5" t="b">
        <v>1</v>
      </c>
      <c r="AA561" t="b">
        <f t="shared" si="110"/>
        <v>1</v>
      </c>
    </row>
    <row r="562" spans="1:27" x14ac:dyDescent="0.2">
      <c r="A562">
        <v>1</v>
      </c>
      <c r="B562">
        <v>3019</v>
      </c>
      <c r="C562" t="str">
        <f t="shared" si="88"/>
        <v>BrancheNatMed</v>
      </c>
      <c r="D562" t="s">
        <v>197</v>
      </c>
      <c r="E562">
        <v>1</v>
      </c>
      <c r="F562" s="10">
        <v>3</v>
      </c>
      <c r="G562">
        <v>3</v>
      </c>
      <c r="H562" t="s">
        <v>44</v>
      </c>
      <c r="I562">
        <v>0</v>
      </c>
      <c r="J562" t="s">
        <v>124</v>
      </c>
      <c r="K562" t="s">
        <v>125</v>
      </c>
      <c r="L562" t="s">
        <v>55</v>
      </c>
      <c r="M562" t="s">
        <v>28</v>
      </c>
      <c r="N562" t="s">
        <v>81</v>
      </c>
      <c r="O562" t="s">
        <v>81</v>
      </c>
      <c r="P562" t="s">
        <v>82</v>
      </c>
      <c r="Q562">
        <v>72</v>
      </c>
      <c r="R562">
        <v>29</v>
      </c>
      <c r="S562">
        <v>583</v>
      </c>
      <c r="T562">
        <v>5792</v>
      </c>
      <c r="U562">
        <v>40</v>
      </c>
      <c r="X562" t="s">
        <v>190</v>
      </c>
      <c r="Y562" s="5" t="b">
        <v>1</v>
      </c>
      <c r="AA562" t="b">
        <f t="shared" si="110"/>
        <v>1</v>
      </c>
    </row>
    <row r="563" spans="1:27" x14ac:dyDescent="0.2">
      <c r="A563">
        <v>1</v>
      </c>
      <c r="B563">
        <v>3020</v>
      </c>
      <c r="C563" t="str">
        <f t="shared" si="88"/>
        <v>BrancheNatMed</v>
      </c>
      <c r="D563" t="s">
        <v>197</v>
      </c>
      <c r="E563">
        <v>1</v>
      </c>
      <c r="F563" s="10">
        <v>3</v>
      </c>
      <c r="G563">
        <v>3</v>
      </c>
      <c r="H563" t="s">
        <v>44</v>
      </c>
      <c r="I563">
        <v>0</v>
      </c>
      <c r="J563" t="s">
        <v>124</v>
      </c>
      <c r="K563" t="s">
        <v>125</v>
      </c>
      <c r="L563" t="s">
        <v>55</v>
      </c>
      <c r="M563" t="s">
        <v>28</v>
      </c>
      <c r="N563" t="s">
        <v>84</v>
      </c>
      <c r="O563" t="s">
        <v>84</v>
      </c>
      <c r="P563" t="s">
        <v>82</v>
      </c>
      <c r="Q563">
        <v>72</v>
      </c>
      <c r="R563">
        <v>29</v>
      </c>
      <c r="S563">
        <v>1382</v>
      </c>
      <c r="T563">
        <v>6902</v>
      </c>
      <c r="U563">
        <v>40</v>
      </c>
      <c r="X563" t="s">
        <v>190</v>
      </c>
      <c r="Y563" s="5" t="b">
        <v>1</v>
      </c>
      <c r="AA563" t="b">
        <f t="shared" si="110"/>
        <v>1</v>
      </c>
    </row>
    <row r="564" spans="1:27" x14ac:dyDescent="0.2">
      <c r="A564">
        <v>1</v>
      </c>
      <c r="B564">
        <v>3021</v>
      </c>
      <c r="C564" t="str">
        <f t="shared" si="88"/>
        <v>BrancheNatMed</v>
      </c>
      <c r="D564" t="s">
        <v>197</v>
      </c>
      <c r="E564">
        <v>1</v>
      </c>
      <c r="F564" s="10">
        <v>3</v>
      </c>
      <c r="G564">
        <v>3</v>
      </c>
      <c r="H564" t="s">
        <v>44</v>
      </c>
      <c r="I564">
        <v>0</v>
      </c>
      <c r="J564" t="s">
        <v>61</v>
      </c>
      <c r="K564" t="s">
        <v>77</v>
      </c>
      <c r="L564" t="s">
        <v>55</v>
      </c>
      <c r="M564" t="s">
        <v>27</v>
      </c>
      <c r="N564" t="s">
        <v>56</v>
      </c>
      <c r="O564" t="s">
        <v>14</v>
      </c>
      <c r="P564" t="s">
        <v>14</v>
      </c>
      <c r="Q564">
        <v>70</v>
      </c>
      <c r="R564">
        <v>29</v>
      </c>
      <c r="S564">
        <v>2586</v>
      </c>
      <c r="T564">
        <v>15635</v>
      </c>
      <c r="U564">
        <v>40</v>
      </c>
      <c r="X564" t="s">
        <v>190</v>
      </c>
      <c r="Y564" s="5" t="b">
        <v>1</v>
      </c>
      <c r="AA564" t="b">
        <f t="shared" si="110"/>
        <v>1</v>
      </c>
    </row>
    <row r="565" spans="1:27" x14ac:dyDescent="0.2">
      <c r="A565">
        <v>2</v>
      </c>
      <c r="B565">
        <v>3022</v>
      </c>
      <c r="C565" t="str">
        <f t="shared" si="88"/>
        <v>BrancheNatMed</v>
      </c>
      <c r="D565" t="s">
        <v>197</v>
      </c>
      <c r="E565">
        <v>1</v>
      </c>
      <c r="F565" s="10">
        <v>3</v>
      </c>
      <c r="G565">
        <v>3</v>
      </c>
      <c r="H565" t="s">
        <v>44</v>
      </c>
      <c r="I565">
        <v>0</v>
      </c>
      <c r="J565" t="s">
        <v>61</v>
      </c>
      <c r="K565" t="s">
        <v>77</v>
      </c>
      <c r="L565" t="s">
        <v>55</v>
      </c>
      <c r="M565" t="s">
        <v>27</v>
      </c>
      <c r="N565" t="s">
        <v>55</v>
      </c>
      <c r="O565" t="s">
        <v>55</v>
      </c>
      <c r="P565" t="s">
        <v>55</v>
      </c>
      <c r="Q565">
        <v>70</v>
      </c>
      <c r="R565">
        <v>29</v>
      </c>
      <c r="S565">
        <v>225</v>
      </c>
      <c r="T565">
        <v>2928</v>
      </c>
      <c r="U565">
        <v>40</v>
      </c>
      <c r="X565" t="s">
        <v>190</v>
      </c>
      <c r="Y565" s="5" t="b">
        <v>1</v>
      </c>
      <c r="AA565" t="b">
        <f t="shared" si="110"/>
        <v>1</v>
      </c>
    </row>
    <row r="566" spans="1:27" x14ac:dyDescent="0.2">
      <c r="A566">
        <v>1</v>
      </c>
      <c r="B566">
        <v>3023</v>
      </c>
      <c r="C566" t="str">
        <f t="shared" si="88"/>
        <v>BrancheNatMed</v>
      </c>
      <c r="D566" t="s">
        <v>197</v>
      </c>
      <c r="E566">
        <v>1</v>
      </c>
      <c r="F566" s="10">
        <v>3</v>
      </c>
      <c r="G566">
        <v>3</v>
      </c>
      <c r="H566" t="s">
        <v>44</v>
      </c>
      <c r="I566">
        <v>0</v>
      </c>
      <c r="J566" t="s">
        <v>61</v>
      </c>
      <c r="K566" t="s">
        <v>77</v>
      </c>
      <c r="L566" t="s">
        <v>55</v>
      </c>
      <c r="M566" t="s">
        <v>27</v>
      </c>
      <c r="N566" t="s">
        <v>79</v>
      </c>
      <c r="O566" t="s">
        <v>10</v>
      </c>
      <c r="P566" t="s">
        <v>10</v>
      </c>
      <c r="Q566">
        <v>70</v>
      </c>
      <c r="R566">
        <v>29</v>
      </c>
      <c r="S566">
        <v>103</v>
      </c>
      <c r="T566">
        <v>1322</v>
      </c>
      <c r="U566">
        <v>40</v>
      </c>
      <c r="X566" t="s">
        <v>190</v>
      </c>
      <c r="Y566" s="5" t="b">
        <v>1</v>
      </c>
      <c r="AA566" t="b">
        <f t="shared" si="110"/>
        <v>1</v>
      </c>
    </row>
    <row r="567" spans="1:27" x14ac:dyDescent="0.2">
      <c r="A567">
        <v>1</v>
      </c>
      <c r="B567">
        <v>3024</v>
      </c>
      <c r="C567" t="str">
        <f t="shared" si="88"/>
        <v>BrancheNatMed</v>
      </c>
      <c r="D567" t="s">
        <v>197</v>
      </c>
      <c r="E567">
        <v>1</v>
      </c>
      <c r="F567" s="10">
        <v>3</v>
      </c>
      <c r="G567">
        <v>3</v>
      </c>
      <c r="H567" t="s">
        <v>44</v>
      </c>
      <c r="I567">
        <v>0</v>
      </c>
      <c r="J567" t="s">
        <v>61</v>
      </c>
      <c r="K567" t="s">
        <v>77</v>
      </c>
      <c r="L567" t="s">
        <v>55</v>
      </c>
      <c r="M567" t="s">
        <v>27</v>
      </c>
      <c r="N567" t="s">
        <v>81</v>
      </c>
      <c r="O567" t="s">
        <v>81</v>
      </c>
      <c r="P567" t="s">
        <v>82</v>
      </c>
      <c r="Q567">
        <v>70</v>
      </c>
      <c r="R567">
        <v>29</v>
      </c>
      <c r="S567">
        <v>640</v>
      </c>
      <c r="T567">
        <v>5744</v>
      </c>
      <c r="U567">
        <v>40</v>
      </c>
      <c r="X567" t="s">
        <v>190</v>
      </c>
      <c r="Y567" s="5" t="b">
        <v>1</v>
      </c>
      <c r="AA567" t="b">
        <f t="shared" si="110"/>
        <v>1</v>
      </c>
    </row>
    <row r="568" spans="1:27" x14ac:dyDescent="0.2">
      <c r="A568">
        <v>1</v>
      </c>
      <c r="B568">
        <v>3025</v>
      </c>
      <c r="C568" t="str">
        <f t="shared" si="88"/>
        <v>BrancheNatMed</v>
      </c>
      <c r="D568" t="s">
        <v>197</v>
      </c>
      <c r="E568">
        <v>1</v>
      </c>
      <c r="F568" s="10">
        <v>3</v>
      </c>
      <c r="G568">
        <v>3</v>
      </c>
      <c r="H568" t="s">
        <v>44</v>
      </c>
      <c r="I568">
        <v>0</v>
      </c>
      <c r="J568" t="s">
        <v>61</v>
      </c>
      <c r="K568" t="s">
        <v>77</v>
      </c>
      <c r="L568" t="s">
        <v>55</v>
      </c>
      <c r="M568" t="s">
        <v>27</v>
      </c>
      <c r="N568" t="s">
        <v>84</v>
      </c>
      <c r="O568" t="s">
        <v>84</v>
      </c>
      <c r="P568" t="s">
        <v>82</v>
      </c>
      <c r="Q568">
        <v>70</v>
      </c>
      <c r="R568">
        <v>29</v>
      </c>
      <c r="S568">
        <v>1289</v>
      </c>
      <c r="T568">
        <v>8175</v>
      </c>
      <c r="U568">
        <v>40</v>
      </c>
      <c r="X568" t="s">
        <v>190</v>
      </c>
      <c r="Y568" s="5" t="b">
        <v>1</v>
      </c>
      <c r="AA568" t="b">
        <f t="shared" si="110"/>
        <v>1</v>
      </c>
    </row>
    <row r="569" spans="1:27" x14ac:dyDescent="0.2">
      <c r="A569">
        <v>1</v>
      </c>
      <c r="B569">
        <v>3026</v>
      </c>
      <c r="C569" t="str">
        <f t="shared" si="88"/>
        <v>BrancheNatMed</v>
      </c>
      <c r="D569" t="s">
        <v>197</v>
      </c>
      <c r="E569">
        <v>1</v>
      </c>
      <c r="F569" s="10">
        <v>3</v>
      </c>
      <c r="G569">
        <v>3</v>
      </c>
      <c r="H569" t="s">
        <v>45</v>
      </c>
      <c r="I569">
        <v>1</v>
      </c>
      <c r="J569" t="s">
        <v>117</v>
      </c>
      <c r="K569" t="s">
        <v>14</v>
      </c>
      <c r="L569" t="s">
        <v>14</v>
      </c>
      <c r="M569" t="s">
        <v>28</v>
      </c>
      <c r="N569" t="s">
        <v>56</v>
      </c>
      <c r="O569" t="s">
        <v>14</v>
      </c>
      <c r="P569" t="s">
        <v>14</v>
      </c>
      <c r="Q569">
        <v>21</v>
      </c>
      <c r="R569">
        <v>29</v>
      </c>
      <c r="S569">
        <v>13117</v>
      </c>
      <c r="T569">
        <v>31104</v>
      </c>
      <c r="U569">
        <v>40</v>
      </c>
      <c r="X569" t="s">
        <v>191</v>
      </c>
      <c r="Y569" s="5" t="b">
        <v>1</v>
      </c>
      <c r="AA569" t="b">
        <f t="shared" si="110"/>
        <v>1</v>
      </c>
    </row>
    <row r="570" spans="1:27" x14ac:dyDescent="0.2">
      <c r="A570">
        <v>1</v>
      </c>
      <c r="B570">
        <v>3027</v>
      </c>
      <c r="C570" t="str">
        <f t="shared" si="88"/>
        <v>BrancheNatMed</v>
      </c>
      <c r="D570" t="s">
        <v>197</v>
      </c>
      <c r="E570">
        <v>1</v>
      </c>
      <c r="F570" s="10">
        <v>3</v>
      </c>
      <c r="G570">
        <v>3</v>
      </c>
      <c r="H570" t="s">
        <v>45</v>
      </c>
      <c r="I570">
        <v>1</v>
      </c>
      <c r="J570" t="s">
        <v>117</v>
      </c>
      <c r="K570" t="s">
        <v>14</v>
      </c>
      <c r="L570" t="s">
        <v>14</v>
      </c>
      <c r="M570" t="s">
        <v>28</v>
      </c>
      <c r="N570" t="s">
        <v>55</v>
      </c>
      <c r="O570" t="s">
        <v>55</v>
      </c>
      <c r="P570" t="s">
        <v>55</v>
      </c>
      <c r="Q570">
        <v>21</v>
      </c>
      <c r="R570">
        <v>29</v>
      </c>
      <c r="S570">
        <v>1573</v>
      </c>
      <c r="T570">
        <v>4486</v>
      </c>
      <c r="U570">
        <v>40</v>
      </c>
      <c r="X570" t="s">
        <v>191</v>
      </c>
      <c r="Y570" s="5" t="b">
        <v>1</v>
      </c>
      <c r="AA570" t="b">
        <f t="shared" si="110"/>
        <v>1</v>
      </c>
    </row>
    <row r="571" spans="1:27" x14ac:dyDescent="0.2">
      <c r="A571">
        <v>1</v>
      </c>
      <c r="B571">
        <v>3028</v>
      </c>
      <c r="C571" t="str">
        <f t="shared" si="88"/>
        <v>BrancheNatMed</v>
      </c>
      <c r="D571" t="s">
        <v>197</v>
      </c>
      <c r="E571">
        <v>1</v>
      </c>
      <c r="F571" s="10">
        <v>3</v>
      </c>
      <c r="G571">
        <v>3</v>
      </c>
      <c r="H571" t="s">
        <v>45</v>
      </c>
      <c r="I571">
        <v>1</v>
      </c>
      <c r="J571" t="s">
        <v>117</v>
      </c>
      <c r="K571" t="s">
        <v>14</v>
      </c>
      <c r="L571" t="s">
        <v>14</v>
      </c>
      <c r="M571" t="s">
        <v>28</v>
      </c>
      <c r="N571" t="s">
        <v>79</v>
      </c>
      <c r="O571" t="s">
        <v>10</v>
      </c>
      <c r="P571" t="s">
        <v>10</v>
      </c>
      <c r="Q571">
        <v>21</v>
      </c>
      <c r="R571">
        <v>29</v>
      </c>
      <c r="S571">
        <v>990</v>
      </c>
      <c r="T571">
        <v>2997</v>
      </c>
      <c r="U571">
        <v>40</v>
      </c>
      <c r="X571" t="s">
        <v>191</v>
      </c>
      <c r="Y571" s="5" t="b">
        <v>1</v>
      </c>
      <c r="AA571" t="b">
        <f t="shared" si="110"/>
        <v>1</v>
      </c>
    </row>
    <row r="572" spans="1:27" x14ac:dyDescent="0.2">
      <c r="A572">
        <v>1</v>
      </c>
      <c r="B572">
        <v>3029</v>
      </c>
      <c r="C572" t="str">
        <f t="shared" si="88"/>
        <v>BrancheNatMed</v>
      </c>
      <c r="D572" t="s">
        <v>197</v>
      </c>
      <c r="E572">
        <v>1</v>
      </c>
      <c r="F572" s="10">
        <v>3</v>
      </c>
      <c r="G572">
        <v>3</v>
      </c>
      <c r="H572" t="s">
        <v>45</v>
      </c>
      <c r="I572">
        <v>1</v>
      </c>
      <c r="J572" t="s">
        <v>117</v>
      </c>
      <c r="K572" t="s">
        <v>14</v>
      </c>
      <c r="L572" t="s">
        <v>14</v>
      </c>
      <c r="M572" t="s">
        <v>28</v>
      </c>
      <c r="N572" t="s">
        <v>81</v>
      </c>
      <c r="O572" t="s">
        <v>81</v>
      </c>
      <c r="P572" t="s">
        <v>82</v>
      </c>
      <c r="Q572">
        <v>21</v>
      </c>
      <c r="R572">
        <v>29</v>
      </c>
      <c r="S572">
        <v>4262</v>
      </c>
      <c r="T572">
        <v>10588</v>
      </c>
      <c r="U572">
        <v>40</v>
      </c>
      <c r="X572" t="s">
        <v>191</v>
      </c>
      <c r="Y572" s="5" t="b">
        <v>1</v>
      </c>
      <c r="AA572" t="b">
        <f t="shared" si="110"/>
        <v>1</v>
      </c>
    </row>
    <row r="573" spans="1:27" x14ac:dyDescent="0.2">
      <c r="A573">
        <v>1</v>
      </c>
      <c r="B573">
        <v>3030</v>
      </c>
      <c r="C573" t="str">
        <f t="shared" si="88"/>
        <v>BrancheNatMed</v>
      </c>
      <c r="D573" t="s">
        <v>197</v>
      </c>
      <c r="E573">
        <v>1</v>
      </c>
      <c r="F573" s="10">
        <v>3</v>
      </c>
      <c r="G573">
        <v>3</v>
      </c>
      <c r="H573" t="s">
        <v>45</v>
      </c>
      <c r="I573">
        <v>1</v>
      </c>
      <c r="J573" t="s">
        <v>117</v>
      </c>
      <c r="K573" t="s">
        <v>14</v>
      </c>
      <c r="L573" t="s">
        <v>14</v>
      </c>
      <c r="M573" t="s">
        <v>28</v>
      </c>
      <c r="N573" t="s">
        <v>84</v>
      </c>
      <c r="O573" t="s">
        <v>84</v>
      </c>
      <c r="P573" t="s">
        <v>82</v>
      </c>
      <c r="Q573">
        <v>21</v>
      </c>
      <c r="R573">
        <v>29</v>
      </c>
      <c r="S573">
        <v>6586</v>
      </c>
      <c r="T573">
        <v>15165</v>
      </c>
      <c r="U573">
        <v>40</v>
      </c>
      <c r="X573" t="s">
        <v>191</v>
      </c>
      <c r="Y573" s="5" t="b">
        <v>1</v>
      </c>
      <c r="AA573" t="b">
        <f t="shared" si="110"/>
        <v>1</v>
      </c>
    </row>
    <row r="574" spans="1:27" x14ac:dyDescent="0.2">
      <c r="A574">
        <v>1</v>
      </c>
      <c r="B574">
        <v>3031</v>
      </c>
      <c r="C574" t="str">
        <f t="shared" si="88"/>
        <v>BrancheNatMed</v>
      </c>
      <c r="D574" t="s">
        <v>197</v>
      </c>
      <c r="E574">
        <v>1</v>
      </c>
      <c r="F574" s="10">
        <v>3</v>
      </c>
      <c r="G574">
        <v>3</v>
      </c>
      <c r="H574" t="s">
        <v>45</v>
      </c>
      <c r="I574">
        <v>1</v>
      </c>
      <c r="J574" t="s">
        <v>212</v>
      </c>
      <c r="K574" t="s">
        <v>136</v>
      </c>
      <c r="L574" t="s">
        <v>55</v>
      </c>
      <c r="M574" t="s">
        <v>29</v>
      </c>
      <c r="N574" t="s">
        <v>56</v>
      </c>
      <c r="O574" t="s">
        <v>14</v>
      </c>
      <c r="P574" t="s">
        <v>14</v>
      </c>
      <c r="Q574">
        <v>37</v>
      </c>
      <c r="R574">
        <v>29</v>
      </c>
      <c r="S574">
        <v>10923</v>
      </c>
      <c r="T574">
        <v>31745</v>
      </c>
      <c r="U574">
        <v>40</v>
      </c>
      <c r="X574" t="s">
        <v>191</v>
      </c>
      <c r="Y574" s="5" t="b">
        <v>1</v>
      </c>
      <c r="AA574" t="b">
        <f t="shared" si="110"/>
        <v>1</v>
      </c>
    </row>
    <row r="575" spans="1:27" x14ac:dyDescent="0.2">
      <c r="A575">
        <v>1</v>
      </c>
      <c r="B575">
        <v>3032</v>
      </c>
      <c r="C575" t="str">
        <f t="shared" si="88"/>
        <v>BrancheNatMed</v>
      </c>
      <c r="D575" t="s">
        <v>197</v>
      </c>
      <c r="E575">
        <v>1</v>
      </c>
      <c r="F575" s="10">
        <v>3</v>
      </c>
      <c r="G575">
        <v>3</v>
      </c>
      <c r="H575" t="s">
        <v>45</v>
      </c>
      <c r="I575">
        <v>1</v>
      </c>
      <c r="J575" t="s">
        <v>212</v>
      </c>
      <c r="K575" t="s">
        <v>136</v>
      </c>
      <c r="L575" t="s">
        <v>55</v>
      </c>
      <c r="M575" t="s">
        <v>29</v>
      </c>
      <c r="N575" t="s">
        <v>55</v>
      </c>
      <c r="O575" t="s">
        <v>55</v>
      </c>
      <c r="P575" t="s">
        <v>55</v>
      </c>
      <c r="Q575">
        <v>37</v>
      </c>
      <c r="R575">
        <v>29</v>
      </c>
      <c r="S575">
        <v>1348</v>
      </c>
      <c r="T575">
        <v>10055</v>
      </c>
      <c r="U575">
        <v>40</v>
      </c>
      <c r="X575" t="s">
        <v>191</v>
      </c>
      <c r="Y575" s="5" t="b">
        <v>1</v>
      </c>
      <c r="AA575" t="b">
        <f t="shared" si="110"/>
        <v>1</v>
      </c>
    </row>
    <row r="576" spans="1:27" x14ac:dyDescent="0.2">
      <c r="A576">
        <v>1</v>
      </c>
      <c r="B576">
        <v>3033</v>
      </c>
      <c r="C576" t="str">
        <f t="shared" si="88"/>
        <v>BrancheNatMed</v>
      </c>
      <c r="D576" t="s">
        <v>197</v>
      </c>
      <c r="E576">
        <v>1</v>
      </c>
      <c r="F576" s="10">
        <v>3</v>
      </c>
      <c r="G576">
        <v>3</v>
      </c>
      <c r="H576" t="s">
        <v>45</v>
      </c>
      <c r="I576">
        <v>1</v>
      </c>
      <c r="J576" t="s">
        <v>212</v>
      </c>
      <c r="K576" t="s">
        <v>136</v>
      </c>
      <c r="L576" t="s">
        <v>55</v>
      </c>
      <c r="M576" t="s">
        <v>29</v>
      </c>
      <c r="N576" t="s">
        <v>79</v>
      </c>
      <c r="O576" t="s">
        <v>10</v>
      </c>
      <c r="P576" t="s">
        <v>10</v>
      </c>
      <c r="Q576">
        <v>37</v>
      </c>
      <c r="R576">
        <v>29</v>
      </c>
      <c r="S576">
        <v>791</v>
      </c>
      <c r="T576">
        <v>5074</v>
      </c>
      <c r="U576">
        <v>40</v>
      </c>
      <c r="X576" t="s">
        <v>191</v>
      </c>
      <c r="Y576" s="5" t="b">
        <v>1</v>
      </c>
      <c r="AA576" t="b">
        <f t="shared" si="110"/>
        <v>1</v>
      </c>
    </row>
    <row r="577" spans="1:27" x14ac:dyDescent="0.2">
      <c r="A577">
        <v>1</v>
      </c>
      <c r="B577">
        <v>3034</v>
      </c>
      <c r="C577" t="str">
        <f t="shared" si="88"/>
        <v>BrancheNatMed</v>
      </c>
      <c r="D577" t="s">
        <v>197</v>
      </c>
      <c r="E577">
        <v>1</v>
      </c>
      <c r="F577" s="10">
        <v>3</v>
      </c>
      <c r="G577">
        <v>3</v>
      </c>
      <c r="H577" t="s">
        <v>45</v>
      </c>
      <c r="I577">
        <v>1</v>
      </c>
      <c r="J577" t="s">
        <v>212</v>
      </c>
      <c r="K577" t="s">
        <v>136</v>
      </c>
      <c r="L577" t="s">
        <v>55</v>
      </c>
      <c r="M577" t="s">
        <v>29</v>
      </c>
      <c r="N577" t="s">
        <v>81</v>
      </c>
      <c r="O577" t="s">
        <v>81</v>
      </c>
      <c r="P577" t="s">
        <v>82</v>
      </c>
      <c r="Q577">
        <v>37</v>
      </c>
      <c r="R577">
        <v>29</v>
      </c>
      <c r="S577">
        <v>4327</v>
      </c>
      <c r="T577">
        <v>22727</v>
      </c>
      <c r="U577">
        <v>40</v>
      </c>
      <c r="X577" t="s">
        <v>191</v>
      </c>
      <c r="Y577" s="5" t="b">
        <v>1</v>
      </c>
      <c r="AA577" t="b">
        <f t="shared" si="110"/>
        <v>1</v>
      </c>
    </row>
    <row r="578" spans="1:27" x14ac:dyDescent="0.2">
      <c r="A578">
        <v>1</v>
      </c>
      <c r="B578">
        <v>3035</v>
      </c>
      <c r="C578" t="str">
        <f t="shared" si="88"/>
        <v>BrancheNatMed</v>
      </c>
      <c r="D578" t="s">
        <v>197</v>
      </c>
      <c r="E578">
        <v>1</v>
      </c>
      <c r="F578" s="10">
        <v>3</v>
      </c>
      <c r="G578">
        <v>3</v>
      </c>
      <c r="H578" t="s">
        <v>45</v>
      </c>
      <c r="I578">
        <v>1</v>
      </c>
      <c r="J578" t="s">
        <v>212</v>
      </c>
      <c r="K578" t="s">
        <v>136</v>
      </c>
      <c r="L578" t="s">
        <v>55</v>
      </c>
      <c r="M578" t="s">
        <v>29</v>
      </c>
      <c r="N578" t="s">
        <v>84</v>
      </c>
      <c r="O578" t="s">
        <v>84</v>
      </c>
      <c r="P578" t="s">
        <v>82</v>
      </c>
      <c r="Q578">
        <v>37</v>
      </c>
      <c r="R578">
        <v>29</v>
      </c>
      <c r="S578">
        <v>4819</v>
      </c>
      <c r="T578">
        <v>19793</v>
      </c>
      <c r="U578">
        <v>40</v>
      </c>
      <c r="X578" t="s">
        <v>191</v>
      </c>
      <c r="Y578" s="5" t="b">
        <v>1</v>
      </c>
      <c r="AA578" t="b">
        <f t="shared" si="110"/>
        <v>1</v>
      </c>
    </row>
    <row r="579" spans="1:27" x14ac:dyDescent="0.2">
      <c r="A579">
        <v>1</v>
      </c>
      <c r="B579">
        <v>3036</v>
      </c>
      <c r="C579" t="str">
        <f t="shared" ref="C579:C642" si="111">D579</f>
        <v>BrancheNatMed</v>
      </c>
      <c r="D579" t="s">
        <v>197</v>
      </c>
      <c r="E579">
        <v>1</v>
      </c>
      <c r="F579" s="10">
        <v>3</v>
      </c>
      <c r="G579">
        <v>3</v>
      </c>
      <c r="H579" t="s">
        <v>45</v>
      </c>
      <c r="I579">
        <v>1</v>
      </c>
      <c r="J579" t="s">
        <v>213</v>
      </c>
      <c r="K579" t="s">
        <v>137</v>
      </c>
      <c r="L579" t="s">
        <v>55</v>
      </c>
      <c r="M579" t="s">
        <v>29</v>
      </c>
      <c r="N579" t="s">
        <v>56</v>
      </c>
      <c r="O579" t="s">
        <v>14</v>
      </c>
      <c r="P579" t="s">
        <v>14</v>
      </c>
      <c r="Q579">
        <v>16</v>
      </c>
      <c r="R579">
        <v>29</v>
      </c>
      <c r="S579">
        <v>10999</v>
      </c>
      <c r="T579">
        <v>28982</v>
      </c>
      <c r="U579">
        <v>40</v>
      </c>
      <c r="X579" t="s">
        <v>191</v>
      </c>
      <c r="Y579" s="5" t="b">
        <v>1</v>
      </c>
      <c r="AA579" t="b">
        <f t="shared" si="110"/>
        <v>1</v>
      </c>
    </row>
    <row r="580" spans="1:27" x14ac:dyDescent="0.2">
      <c r="A580">
        <v>1</v>
      </c>
      <c r="B580">
        <v>3037</v>
      </c>
      <c r="C580" t="str">
        <f t="shared" si="111"/>
        <v>BrancheNatMed</v>
      </c>
      <c r="D580" t="s">
        <v>197</v>
      </c>
      <c r="E580">
        <v>1</v>
      </c>
      <c r="F580" s="10">
        <v>3</v>
      </c>
      <c r="G580">
        <v>3</v>
      </c>
      <c r="H580" t="s">
        <v>45</v>
      </c>
      <c r="I580">
        <v>1</v>
      </c>
      <c r="J580" t="s">
        <v>213</v>
      </c>
      <c r="K580" t="s">
        <v>137</v>
      </c>
      <c r="L580" t="s">
        <v>55</v>
      </c>
      <c r="M580" t="s">
        <v>29</v>
      </c>
      <c r="N580" t="s">
        <v>55</v>
      </c>
      <c r="O580" t="s">
        <v>55</v>
      </c>
      <c r="P580" t="s">
        <v>55</v>
      </c>
      <c r="Q580">
        <v>16</v>
      </c>
      <c r="R580">
        <v>29</v>
      </c>
      <c r="S580">
        <v>1032</v>
      </c>
      <c r="T580">
        <v>6909</v>
      </c>
      <c r="U580">
        <v>40</v>
      </c>
      <c r="X580" t="s">
        <v>191</v>
      </c>
      <c r="Y580" s="5" t="b">
        <v>1</v>
      </c>
      <c r="AA580" t="b">
        <f t="shared" si="110"/>
        <v>1</v>
      </c>
    </row>
    <row r="581" spans="1:27" x14ac:dyDescent="0.2">
      <c r="A581">
        <v>1</v>
      </c>
      <c r="B581">
        <v>3038</v>
      </c>
      <c r="C581" t="str">
        <f t="shared" si="111"/>
        <v>BrancheNatMed</v>
      </c>
      <c r="D581" t="s">
        <v>197</v>
      </c>
      <c r="E581">
        <v>1</v>
      </c>
      <c r="F581" s="10">
        <v>3</v>
      </c>
      <c r="G581">
        <v>3</v>
      </c>
      <c r="H581" t="s">
        <v>45</v>
      </c>
      <c r="I581">
        <v>1</v>
      </c>
      <c r="J581" t="s">
        <v>213</v>
      </c>
      <c r="K581" t="s">
        <v>137</v>
      </c>
      <c r="L581" t="s">
        <v>55</v>
      </c>
      <c r="M581" t="s">
        <v>29</v>
      </c>
      <c r="N581" t="s">
        <v>79</v>
      </c>
      <c r="O581" t="s">
        <v>10</v>
      </c>
      <c r="P581" t="s">
        <v>10</v>
      </c>
      <c r="Q581">
        <v>16</v>
      </c>
      <c r="R581">
        <v>29</v>
      </c>
      <c r="S581">
        <v>813</v>
      </c>
      <c r="T581">
        <v>5355</v>
      </c>
      <c r="U581">
        <v>40</v>
      </c>
      <c r="X581" t="s">
        <v>191</v>
      </c>
      <c r="Y581" s="5" t="b">
        <v>1</v>
      </c>
      <c r="AA581" t="b">
        <f t="shared" si="110"/>
        <v>1</v>
      </c>
    </row>
    <row r="582" spans="1:27" x14ac:dyDescent="0.2">
      <c r="A582">
        <v>1</v>
      </c>
      <c r="B582">
        <v>3039</v>
      </c>
      <c r="C582" t="str">
        <f t="shared" si="111"/>
        <v>BrancheNatMed</v>
      </c>
      <c r="D582" t="s">
        <v>197</v>
      </c>
      <c r="E582">
        <v>1</v>
      </c>
      <c r="F582" s="10">
        <v>3</v>
      </c>
      <c r="G582">
        <v>3</v>
      </c>
      <c r="H582" t="s">
        <v>45</v>
      </c>
      <c r="I582">
        <v>1</v>
      </c>
      <c r="J582" t="s">
        <v>213</v>
      </c>
      <c r="K582" t="s">
        <v>137</v>
      </c>
      <c r="L582" t="s">
        <v>55</v>
      </c>
      <c r="M582" t="s">
        <v>29</v>
      </c>
      <c r="N582" t="s">
        <v>81</v>
      </c>
      <c r="O582" t="s">
        <v>81</v>
      </c>
      <c r="P582" t="s">
        <v>82</v>
      </c>
      <c r="Q582">
        <v>16</v>
      </c>
      <c r="R582">
        <v>29</v>
      </c>
      <c r="S582">
        <v>3013</v>
      </c>
      <c r="T582">
        <v>13357</v>
      </c>
      <c r="U582">
        <v>40</v>
      </c>
      <c r="X582" t="s">
        <v>191</v>
      </c>
      <c r="Y582" s="5" t="b">
        <v>1</v>
      </c>
      <c r="AA582" t="b">
        <f t="shared" si="110"/>
        <v>1</v>
      </c>
    </row>
    <row r="583" spans="1:27" x14ac:dyDescent="0.2">
      <c r="A583">
        <v>1</v>
      </c>
      <c r="B583">
        <v>3040</v>
      </c>
      <c r="C583" t="str">
        <f t="shared" si="111"/>
        <v>BrancheNatMed</v>
      </c>
      <c r="D583" t="s">
        <v>197</v>
      </c>
      <c r="E583">
        <v>1</v>
      </c>
      <c r="F583" s="10">
        <v>3</v>
      </c>
      <c r="G583">
        <v>3</v>
      </c>
      <c r="H583" t="s">
        <v>45</v>
      </c>
      <c r="I583">
        <v>1</v>
      </c>
      <c r="J583" t="s">
        <v>213</v>
      </c>
      <c r="K583" t="s">
        <v>137</v>
      </c>
      <c r="L583" t="s">
        <v>55</v>
      </c>
      <c r="M583" t="s">
        <v>29</v>
      </c>
      <c r="N583" t="s">
        <v>84</v>
      </c>
      <c r="O583" t="s">
        <v>84</v>
      </c>
      <c r="P583" t="s">
        <v>82</v>
      </c>
      <c r="Q583">
        <v>16</v>
      </c>
      <c r="R583">
        <v>29</v>
      </c>
      <c r="S583">
        <v>5831</v>
      </c>
      <c r="T583">
        <v>20227</v>
      </c>
      <c r="U583">
        <v>40</v>
      </c>
      <c r="X583" t="s">
        <v>191</v>
      </c>
      <c r="Y583" s="5" t="b">
        <v>1</v>
      </c>
      <c r="AA583" t="b">
        <f t="shared" si="110"/>
        <v>1</v>
      </c>
    </row>
    <row r="584" spans="1:27" x14ac:dyDescent="0.2">
      <c r="A584">
        <v>1</v>
      </c>
      <c r="B584">
        <v>3041</v>
      </c>
      <c r="C584" t="str">
        <f t="shared" si="111"/>
        <v>BrancheNatMed</v>
      </c>
      <c r="D584" t="s">
        <v>197</v>
      </c>
      <c r="E584">
        <v>1</v>
      </c>
      <c r="F584" s="10">
        <v>3</v>
      </c>
      <c r="G584">
        <v>3</v>
      </c>
      <c r="H584" t="s">
        <v>45</v>
      </c>
      <c r="I584">
        <v>1</v>
      </c>
      <c r="J584" t="s">
        <v>124</v>
      </c>
      <c r="K584" t="s">
        <v>125</v>
      </c>
      <c r="L584" t="s">
        <v>55</v>
      </c>
      <c r="M584" t="s">
        <v>28</v>
      </c>
      <c r="N584" t="s">
        <v>56</v>
      </c>
      <c r="O584" t="s">
        <v>14</v>
      </c>
      <c r="P584" t="s">
        <v>14</v>
      </c>
      <c r="Q584">
        <v>23</v>
      </c>
      <c r="R584">
        <v>29</v>
      </c>
      <c r="S584">
        <v>10645</v>
      </c>
      <c r="T584">
        <v>23170</v>
      </c>
      <c r="U584">
        <v>40</v>
      </c>
      <c r="X584" t="s">
        <v>191</v>
      </c>
      <c r="Y584" s="5" t="b">
        <v>1</v>
      </c>
      <c r="AA584" t="b">
        <f t="shared" si="110"/>
        <v>1</v>
      </c>
    </row>
    <row r="585" spans="1:27" x14ac:dyDescent="0.2">
      <c r="A585">
        <v>1</v>
      </c>
      <c r="B585">
        <v>3042</v>
      </c>
      <c r="C585" t="str">
        <f t="shared" si="111"/>
        <v>BrancheNatMed</v>
      </c>
      <c r="D585" t="s">
        <v>197</v>
      </c>
      <c r="E585">
        <v>1</v>
      </c>
      <c r="F585" s="10">
        <v>3</v>
      </c>
      <c r="G585">
        <v>3</v>
      </c>
      <c r="H585" t="s">
        <v>45</v>
      </c>
      <c r="I585">
        <v>1</v>
      </c>
      <c r="J585" t="s">
        <v>124</v>
      </c>
      <c r="K585" t="s">
        <v>125</v>
      </c>
      <c r="L585" t="s">
        <v>55</v>
      </c>
      <c r="M585" t="s">
        <v>28</v>
      </c>
      <c r="N585" t="s">
        <v>55</v>
      </c>
      <c r="O585" t="s">
        <v>55</v>
      </c>
      <c r="P585" t="s">
        <v>55</v>
      </c>
      <c r="Q585">
        <v>22</v>
      </c>
      <c r="R585">
        <v>29</v>
      </c>
      <c r="S585">
        <v>1860</v>
      </c>
      <c r="T585">
        <v>9359</v>
      </c>
      <c r="U585">
        <v>40</v>
      </c>
      <c r="X585" t="s">
        <v>191</v>
      </c>
      <c r="Y585" s="5" t="b">
        <v>1</v>
      </c>
      <c r="AA585" t="b">
        <f t="shared" si="110"/>
        <v>1</v>
      </c>
    </row>
    <row r="586" spans="1:27" x14ac:dyDescent="0.2">
      <c r="A586">
        <v>1</v>
      </c>
      <c r="B586">
        <v>3043</v>
      </c>
      <c r="C586" t="str">
        <f t="shared" si="111"/>
        <v>BrancheNatMed</v>
      </c>
      <c r="D586" t="s">
        <v>197</v>
      </c>
      <c r="E586">
        <v>1</v>
      </c>
      <c r="F586" s="10">
        <v>3</v>
      </c>
      <c r="G586">
        <v>3</v>
      </c>
      <c r="H586" t="s">
        <v>45</v>
      </c>
      <c r="I586">
        <v>1</v>
      </c>
      <c r="J586" t="s">
        <v>124</v>
      </c>
      <c r="K586" t="s">
        <v>125</v>
      </c>
      <c r="L586" t="s">
        <v>55</v>
      </c>
      <c r="M586" t="s">
        <v>28</v>
      </c>
      <c r="N586" t="s">
        <v>79</v>
      </c>
      <c r="O586" t="s">
        <v>10</v>
      </c>
      <c r="P586" t="s">
        <v>10</v>
      </c>
      <c r="Q586">
        <v>23</v>
      </c>
      <c r="R586">
        <v>29</v>
      </c>
      <c r="S586">
        <v>1031</v>
      </c>
      <c r="T586">
        <v>3691</v>
      </c>
      <c r="U586">
        <v>40</v>
      </c>
      <c r="X586" t="s">
        <v>191</v>
      </c>
      <c r="Y586" s="5" t="b">
        <v>1</v>
      </c>
      <c r="AA586" t="b">
        <f t="shared" si="110"/>
        <v>1</v>
      </c>
    </row>
    <row r="587" spans="1:27" x14ac:dyDescent="0.2">
      <c r="A587">
        <v>1</v>
      </c>
      <c r="B587">
        <v>3044</v>
      </c>
      <c r="C587" t="str">
        <f t="shared" si="111"/>
        <v>BrancheNatMed</v>
      </c>
      <c r="D587" t="s">
        <v>197</v>
      </c>
      <c r="E587">
        <v>1</v>
      </c>
      <c r="F587" s="10">
        <v>3</v>
      </c>
      <c r="G587">
        <v>3</v>
      </c>
      <c r="H587" t="s">
        <v>45</v>
      </c>
      <c r="I587">
        <v>1</v>
      </c>
      <c r="J587" t="s">
        <v>124</v>
      </c>
      <c r="K587" t="s">
        <v>125</v>
      </c>
      <c r="L587" t="s">
        <v>55</v>
      </c>
      <c r="M587" t="s">
        <v>28</v>
      </c>
      <c r="N587" t="s">
        <v>81</v>
      </c>
      <c r="O587" t="s">
        <v>81</v>
      </c>
      <c r="P587" t="s">
        <v>82</v>
      </c>
      <c r="Q587">
        <v>23</v>
      </c>
      <c r="R587">
        <v>29</v>
      </c>
      <c r="S587">
        <v>4416</v>
      </c>
      <c r="T587">
        <v>16174</v>
      </c>
      <c r="U587">
        <v>40</v>
      </c>
      <c r="X587" t="s">
        <v>191</v>
      </c>
      <c r="Y587" s="5" t="b">
        <v>1</v>
      </c>
      <c r="AA587" t="b">
        <f t="shared" si="110"/>
        <v>1</v>
      </c>
    </row>
    <row r="588" spans="1:27" x14ac:dyDescent="0.2">
      <c r="A588">
        <v>1</v>
      </c>
      <c r="B588">
        <v>3045</v>
      </c>
      <c r="C588" t="str">
        <f t="shared" si="111"/>
        <v>BrancheNatMed</v>
      </c>
      <c r="D588" t="s">
        <v>197</v>
      </c>
      <c r="E588">
        <v>1</v>
      </c>
      <c r="F588" s="10">
        <v>3</v>
      </c>
      <c r="G588">
        <v>3</v>
      </c>
      <c r="H588" t="s">
        <v>45</v>
      </c>
      <c r="I588">
        <v>1</v>
      </c>
      <c r="J588" t="s">
        <v>124</v>
      </c>
      <c r="K588" t="s">
        <v>125</v>
      </c>
      <c r="L588" t="s">
        <v>55</v>
      </c>
      <c r="M588" t="s">
        <v>28</v>
      </c>
      <c r="N588" t="s">
        <v>84</v>
      </c>
      <c r="O588" t="s">
        <v>84</v>
      </c>
      <c r="P588" t="s">
        <v>82</v>
      </c>
      <c r="Q588">
        <v>23</v>
      </c>
      <c r="R588">
        <v>29</v>
      </c>
      <c r="S588">
        <v>5421</v>
      </c>
      <c r="T588">
        <v>13243</v>
      </c>
      <c r="U588">
        <v>40</v>
      </c>
      <c r="X588" t="s">
        <v>191</v>
      </c>
      <c r="Y588" s="5" t="b">
        <v>1</v>
      </c>
      <c r="AA588" t="b">
        <f t="shared" si="110"/>
        <v>1</v>
      </c>
    </row>
    <row r="589" spans="1:27" x14ac:dyDescent="0.2">
      <c r="A589">
        <v>1</v>
      </c>
      <c r="B589">
        <v>3046</v>
      </c>
      <c r="C589" t="str">
        <f t="shared" si="111"/>
        <v>BrancheNatMed</v>
      </c>
      <c r="D589" t="s">
        <v>197</v>
      </c>
      <c r="E589">
        <v>1</v>
      </c>
      <c r="F589" s="10">
        <v>3</v>
      </c>
      <c r="G589">
        <v>3</v>
      </c>
      <c r="H589" t="s">
        <v>45</v>
      </c>
      <c r="I589">
        <v>1</v>
      </c>
      <c r="J589" t="s">
        <v>61</v>
      </c>
      <c r="K589" t="s">
        <v>77</v>
      </c>
      <c r="L589" t="s">
        <v>55</v>
      </c>
      <c r="M589" t="s">
        <v>27</v>
      </c>
      <c r="N589" t="s">
        <v>56</v>
      </c>
      <c r="O589" t="s">
        <v>14</v>
      </c>
      <c r="P589" t="s">
        <v>14</v>
      </c>
      <c r="Q589">
        <v>19</v>
      </c>
      <c r="R589">
        <v>29</v>
      </c>
      <c r="S589">
        <v>10902</v>
      </c>
      <c r="T589">
        <v>37270</v>
      </c>
      <c r="U589">
        <v>40</v>
      </c>
      <c r="X589" t="s">
        <v>191</v>
      </c>
      <c r="Y589" s="5" t="b">
        <v>1</v>
      </c>
      <c r="AA589" t="b">
        <f t="shared" si="110"/>
        <v>1</v>
      </c>
    </row>
    <row r="590" spans="1:27" x14ac:dyDescent="0.2">
      <c r="A590">
        <v>1</v>
      </c>
      <c r="B590">
        <v>3047</v>
      </c>
      <c r="C590" t="str">
        <f t="shared" si="111"/>
        <v>BrancheNatMed</v>
      </c>
      <c r="D590" t="s">
        <v>197</v>
      </c>
      <c r="E590">
        <v>1</v>
      </c>
      <c r="F590" s="10">
        <v>3</v>
      </c>
      <c r="G590">
        <v>3</v>
      </c>
      <c r="H590" t="s">
        <v>45</v>
      </c>
      <c r="I590">
        <v>1</v>
      </c>
      <c r="J590" t="s">
        <v>61</v>
      </c>
      <c r="K590" t="s">
        <v>77</v>
      </c>
      <c r="L590" t="s">
        <v>55</v>
      </c>
      <c r="M590" t="s">
        <v>27</v>
      </c>
      <c r="N590" t="s">
        <v>55</v>
      </c>
      <c r="O590" t="s">
        <v>55</v>
      </c>
      <c r="P590" t="s">
        <v>55</v>
      </c>
      <c r="Q590">
        <v>19</v>
      </c>
      <c r="R590">
        <v>29</v>
      </c>
      <c r="S590">
        <v>1763</v>
      </c>
      <c r="T590">
        <v>9201</v>
      </c>
      <c r="U590">
        <v>40</v>
      </c>
      <c r="X590" t="s">
        <v>191</v>
      </c>
      <c r="Y590" s="5" t="b">
        <v>1</v>
      </c>
      <c r="AA590" t="b">
        <f t="shared" si="110"/>
        <v>1</v>
      </c>
    </row>
    <row r="591" spans="1:27" x14ac:dyDescent="0.2">
      <c r="A591">
        <v>1</v>
      </c>
      <c r="B591">
        <v>3048</v>
      </c>
      <c r="C591" t="str">
        <f t="shared" si="111"/>
        <v>BrancheNatMed</v>
      </c>
      <c r="D591" t="s">
        <v>197</v>
      </c>
      <c r="E591">
        <v>1</v>
      </c>
      <c r="F591" s="10">
        <v>3</v>
      </c>
      <c r="G591">
        <v>3</v>
      </c>
      <c r="H591" t="s">
        <v>45</v>
      </c>
      <c r="I591">
        <v>1</v>
      </c>
      <c r="J591" t="s">
        <v>61</v>
      </c>
      <c r="K591" t="s">
        <v>77</v>
      </c>
      <c r="L591" t="s">
        <v>55</v>
      </c>
      <c r="M591" t="s">
        <v>27</v>
      </c>
      <c r="N591" t="s">
        <v>79</v>
      </c>
      <c r="O591" t="s">
        <v>10</v>
      </c>
      <c r="P591" t="s">
        <v>10</v>
      </c>
      <c r="Q591">
        <v>19</v>
      </c>
      <c r="R591">
        <v>29</v>
      </c>
      <c r="S591">
        <v>1111</v>
      </c>
      <c r="T591">
        <v>4419</v>
      </c>
      <c r="U591">
        <v>40</v>
      </c>
      <c r="X591" t="s">
        <v>191</v>
      </c>
      <c r="Y591" s="5" t="b">
        <v>1</v>
      </c>
      <c r="AA591" t="b">
        <f t="shared" si="110"/>
        <v>1</v>
      </c>
    </row>
    <row r="592" spans="1:27" x14ac:dyDescent="0.2">
      <c r="A592">
        <v>1</v>
      </c>
      <c r="B592">
        <v>3049</v>
      </c>
      <c r="C592" t="str">
        <f t="shared" si="111"/>
        <v>BrancheNatMed</v>
      </c>
      <c r="D592" t="s">
        <v>197</v>
      </c>
      <c r="E592">
        <v>1</v>
      </c>
      <c r="F592" s="10">
        <v>3</v>
      </c>
      <c r="G592">
        <v>3</v>
      </c>
      <c r="H592" t="s">
        <v>45</v>
      </c>
      <c r="I592">
        <v>1</v>
      </c>
      <c r="J592" t="s">
        <v>61</v>
      </c>
      <c r="K592" t="s">
        <v>77</v>
      </c>
      <c r="L592" t="s">
        <v>55</v>
      </c>
      <c r="M592" t="s">
        <v>27</v>
      </c>
      <c r="N592" t="s">
        <v>81</v>
      </c>
      <c r="O592" t="s">
        <v>81</v>
      </c>
      <c r="P592" t="s">
        <v>82</v>
      </c>
      <c r="Q592">
        <v>19</v>
      </c>
      <c r="R592">
        <v>29</v>
      </c>
      <c r="S592">
        <v>4165</v>
      </c>
      <c r="T592">
        <v>16575</v>
      </c>
      <c r="U592">
        <v>40</v>
      </c>
      <c r="X592" t="s">
        <v>191</v>
      </c>
      <c r="Y592" s="5" t="b">
        <v>1</v>
      </c>
      <c r="AA592" t="b">
        <f t="shared" si="110"/>
        <v>1</v>
      </c>
    </row>
    <row r="593" spans="1:27" x14ac:dyDescent="0.2">
      <c r="A593">
        <v>1</v>
      </c>
      <c r="B593">
        <v>3050</v>
      </c>
      <c r="C593" t="str">
        <f t="shared" si="111"/>
        <v>BrancheNatMed</v>
      </c>
      <c r="D593" t="s">
        <v>197</v>
      </c>
      <c r="E593">
        <v>1</v>
      </c>
      <c r="F593" s="10">
        <v>3</v>
      </c>
      <c r="G593">
        <v>3</v>
      </c>
      <c r="H593" t="s">
        <v>45</v>
      </c>
      <c r="I593">
        <v>1</v>
      </c>
      <c r="J593" t="s">
        <v>61</v>
      </c>
      <c r="K593" t="s">
        <v>77</v>
      </c>
      <c r="L593" t="s">
        <v>55</v>
      </c>
      <c r="M593" t="s">
        <v>27</v>
      </c>
      <c r="N593" t="s">
        <v>84</v>
      </c>
      <c r="O593" t="s">
        <v>84</v>
      </c>
      <c r="P593" t="s">
        <v>82</v>
      </c>
      <c r="Q593">
        <v>19</v>
      </c>
      <c r="R593">
        <v>29</v>
      </c>
      <c r="S593">
        <v>5370</v>
      </c>
      <c r="T593">
        <v>23677</v>
      </c>
      <c r="U593">
        <v>40</v>
      </c>
      <c r="X593" t="s">
        <v>191</v>
      </c>
      <c r="Y593" s="5" t="b">
        <v>1</v>
      </c>
      <c r="AA593" t="b">
        <f t="shared" si="110"/>
        <v>1</v>
      </c>
    </row>
    <row r="594" spans="1:27" x14ac:dyDescent="0.2">
      <c r="A594">
        <v>1</v>
      </c>
      <c r="B594">
        <v>3051</v>
      </c>
      <c r="C594" t="str">
        <f t="shared" si="111"/>
        <v>BrancheNatMed</v>
      </c>
      <c r="D594" t="s">
        <v>197</v>
      </c>
      <c r="E594">
        <v>2</v>
      </c>
      <c r="F594" s="10">
        <v>3</v>
      </c>
      <c r="G594">
        <v>3</v>
      </c>
      <c r="H594" t="s">
        <v>44</v>
      </c>
      <c r="I594">
        <v>0</v>
      </c>
      <c r="J594" t="s">
        <v>105</v>
      </c>
      <c r="K594" t="s">
        <v>14</v>
      </c>
      <c r="L594" t="s">
        <v>14</v>
      </c>
      <c r="M594" t="s">
        <v>28</v>
      </c>
      <c r="N594" t="s">
        <v>56</v>
      </c>
      <c r="O594" t="s">
        <v>14</v>
      </c>
      <c r="P594" t="s">
        <v>14</v>
      </c>
      <c r="Q594">
        <v>32</v>
      </c>
      <c r="R594">
        <v>29</v>
      </c>
      <c r="S594">
        <v>2195</v>
      </c>
      <c r="T594">
        <v>11600</v>
      </c>
      <c r="U594">
        <v>40</v>
      </c>
      <c r="X594" t="s">
        <v>214</v>
      </c>
      <c r="Y594" s="5" t="b">
        <v>1</v>
      </c>
      <c r="AA594" t="b">
        <f t="shared" si="110"/>
        <v>1</v>
      </c>
    </row>
    <row r="595" spans="1:27" x14ac:dyDescent="0.2">
      <c r="A595">
        <v>1</v>
      </c>
      <c r="B595">
        <v>3052</v>
      </c>
      <c r="C595" t="str">
        <f t="shared" si="111"/>
        <v>BrancheNatMed</v>
      </c>
      <c r="D595" t="s">
        <v>197</v>
      </c>
      <c r="E595">
        <v>2</v>
      </c>
      <c r="F595" s="10">
        <v>3</v>
      </c>
      <c r="G595">
        <v>3</v>
      </c>
      <c r="H595" t="s">
        <v>44</v>
      </c>
      <c r="I595">
        <v>0</v>
      </c>
      <c r="J595" t="s">
        <v>105</v>
      </c>
      <c r="K595" t="s">
        <v>14</v>
      </c>
      <c r="L595" t="s">
        <v>14</v>
      </c>
      <c r="M595" t="s">
        <v>28</v>
      </c>
      <c r="N595" t="s">
        <v>55</v>
      </c>
      <c r="O595" t="s">
        <v>55</v>
      </c>
      <c r="P595" t="s">
        <v>55</v>
      </c>
      <c r="Q595">
        <v>32</v>
      </c>
      <c r="R595">
        <v>29</v>
      </c>
      <c r="S595">
        <v>137</v>
      </c>
      <c r="T595">
        <v>888</v>
      </c>
      <c r="U595">
        <v>40</v>
      </c>
      <c r="X595" t="s">
        <v>214</v>
      </c>
      <c r="Y595" s="5" t="b">
        <v>1</v>
      </c>
      <c r="AA595" t="b">
        <f t="shared" si="110"/>
        <v>1</v>
      </c>
    </row>
    <row r="596" spans="1:27" x14ac:dyDescent="0.2">
      <c r="A596">
        <v>1</v>
      </c>
      <c r="B596">
        <v>3053</v>
      </c>
      <c r="C596" t="str">
        <f t="shared" si="111"/>
        <v>BrancheNatMed</v>
      </c>
      <c r="D596" t="s">
        <v>197</v>
      </c>
      <c r="E596">
        <v>2</v>
      </c>
      <c r="F596" s="10">
        <v>3</v>
      </c>
      <c r="G596">
        <v>3</v>
      </c>
      <c r="H596" t="s">
        <v>44</v>
      </c>
      <c r="I596">
        <v>0</v>
      </c>
      <c r="J596" t="s">
        <v>105</v>
      </c>
      <c r="K596" t="s">
        <v>14</v>
      </c>
      <c r="L596" t="s">
        <v>14</v>
      </c>
      <c r="M596" t="s">
        <v>28</v>
      </c>
      <c r="N596" t="s">
        <v>79</v>
      </c>
      <c r="O596" t="s">
        <v>10</v>
      </c>
      <c r="P596" t="s">
        <v>10</v>
      </c>
      <c r="Q596">
        <v>32</v>
      </c>
      <c r="R596">
        <v>29</v>
      </c>
      <c r="S596">
        <v>81</v>
      </c>
      <c r="T596">
        <v>485</v>
      </c>
      <c r="U596">
        <v>40</v>
      </c>
      <c r="X596" t="s">
        <v>214</v>
      </c>
      <c r="Y596" s="5" t="b">
        <v>1</v>
      </c>
      <c r="AA596" t="b">
        <f t="shared" si="110"/>
        <v>1</v>
      </c>
    </row>
    <row r="597" spans="1:27" x14ac:dyDescent="0.2">
      <c r="A597">
        <v>1</v>
      </c>
      <c r="B597">
        <v>3054</v>
      </c>
      <c r="C597" t="str">
        <f t="shared" si="111"/>
        <v>BrancheNatMed</v>
      </c>
      <c r="D597" t="s">
        <v>197</v>
      </c>
      <c r="E597">
        <v>2</v>
      </c>
      <c r="F597" s="10">
        <v>3</v>
      </c>
      <c r="G597">
        <v>3</v>
      </c>
      <c r="H597" t="s">
        <v>44</v>
      </c>
      <c r="I597">
        <v>0</v>
      </c>
      <c r="J597" t="s">
        <v>105</v>
      </c>
      <c r="K597" t="s">
        <v>14</v>
      </c>
      <c r="L597" t="s">
        <v>14</v>
      </c>
      <c r="M597" t="s">
        <v>28</v>
      </c>
      <c r="N597" t="s">
        <v>81</v>
      </c>
      <c r="O597" t="s">
        <v>81</v>
      </c>
      <c r="P597" t="s">
        <v>82</v>
      </c>
      <c r="Q597">
        <v>32</v>
      </c>
      <c r="R597">
        <v>29</v>
      </c>
      <c r="S597">
        <v>452</v>
      </c>
      <c r="T597">
        <v>3313</v>
      </c>
      <c r="U597">
        <v>40</v>
      </c>
      <c r="X597" t="s">
        <v>214</v>
      </c>
      <c r="Y597" s="5" t="b">
        <v>1</v>
      </c>
      <c r="AA597" t="b">
        <f t="shared" si="110"/>
        <v>1</v>
      </c>
    </row>
    <row r="598" spans="1:27" x14ac:dyDescent="0.2">
      <c r="A598">
        <v>1</v>
      </c>
      <c r="B598">
        <v>3055</v>
      </c>
      <c r="C598" t="str">
        <f t="shared" si="111"/>
        <v>BrancheNatMed</v>
      </c>
      <c r="D598" t="s">
        <v>197</v>
      </c>
      <c r="E598">
        <v>2</v>
      </c>
      <c r="F598" s="10">
        <v>3</v>
      </c>
      <c r="G598">
        <v>3</v>
      </c>
      <c r="H598" t="s">
        <v>44</v>
      </c>
      <c r="I598">
        <v>0</v>
      </c>
      <c r="J598" t="s">
        <v>105</v>
      </c>
      <c r="K598" t="s">
        <v>14</v>
      </c>
      <c r="L598" t="s">
        <v>14</v>
      </c>
      <c r="M598" t="s">
        <v>28</v>
      </c>
      <c r="N598" t="s">
        <v>84</v>
      </c>
      <c r="O598" t="s">
        <v>84</v>
      </c>
      <c r="P598" t="s">
        <v>82</v>
      </c>
      <c r="Q598">
        <v>32</v>
      </c>
      <c r="R598">
        <v>29</v>
      </c>
      <c r="S598">
        <v>995</v>
      </c>
      <c r="T598">
        <v>5890</v>
      </c>
      <c r="U598">
        <v>40</v>
      </c>
      <c r="X598" t="s">
        <v>214</v>
      </c>
      <c r="Y598" s="5" t="b">
        <v>1</v>
      </c>
      <c r="AA598" t="b">
        <f t="shared" si="110"/>
        <v>1</v>
      </c>
    </row>
    <row r="599" spans="1:27" x14ac:dyDescent="0.2">
      <c r="A599">
        <v>1</v>
      </c>
      <c r="B599">
        <v>3056</v>
      </c>
      <c r="C599" t="str">
        <f t="shared" si="111"/>
        <v>BrancheNatMed</v>
      </c>
      <c r="D599" t="s">
        <v>197</v>
      </c>
      <c r="E599">
        <v>2</v>
      </c>
      <c r="F599" s="10">
        <v>3</v>
      </c>
      <c r="G599">
        <v>3</v>
      </c>
      <c r="H599" t="s">
        <v>44</v>
      </c>
      <c r="I599">
        <v>0</v>
      </c>
      <c r="J599" t="s">
        <v>215</v>
      </c>
      <c r="K599" t="s">
        <v>136</v>
      </c>
      <c r="L599" t="s">
        <v>55</v>
      </c>
      <c r="M599" t="s">
        <v>29</v>
      </c>
      <c r="N599" t="s">
        <v>56</v>
      </c>
      <c r="O599" t="s">
        <v>14</v>
      </c>
      <c r="P599" t="s">
        <v>14</v>
      </c>
      <c r="Q599">
        <v>32</v>
      </c>
      <c r="R599">
        <v>29</v>
      </c>
      <c r="S599">
        <v>2246</v>
      </c>
      <c r="T599">
        <v>12284</v>
      </c>
      <c r="U599">
        <v>40</v>
      </c>
      <c r="X599" t="s">
        <v>214</v>
      </c>
      <c r="Y599" s="5" t="b">
        <v>1</v>
      </c>
      <c r="AA599" t="b">
        <f t="shared" si="110"/>
        <v>1</v>
      </c>
    </row>
    <row r="600" spans="1:27" x14ac:dyDescent="0.2">
      <c r="A600">
        <v>1</v>
      </c>
      <c r="B600">
        <v>3057</v>
      </c>
      <c r="C600" t="str">
        <f t="shared" si="111"/>
        <v>BrancheNatMed</v>
      </c>
      <c r="D600" t="s">
        <v>197</v>
      </c>
      <c r="E600">
        <v>2</v>
      </c>
      <c r="F600" s="10">
        <v>3</v>
      </c>
      <c r="G600">
        <v>3</v>
      </c>
      <c r="H600" t="s">
        <v>44</v>
      </c>
      <c r="I600">
        <v>0</v>
      </c>
      <c r="J600" t="s">
        <v>215</v>
      </c>
      <c r="K600" t="s">
        <v>136</v>
      </c>
      <c r="L600" t="s">
        <v>55</v>
      </c>
      <c r="M600" t="s">
        <v>29</v>
      </c>
      <c r="N600" t="s">
        <v>55</v>
      </c>
      <c r="O600" t="s">
        <v>55</v>
      </c>
      <c r="P600" t="s">
        <v>55</v>
      </c>
      <c r="Q600">
        <v>32</v>
      </c>
      <c r="R600">
        <v>29</v>
      </c>
      <c r="S600">
        <v>128</v>
      </c>
      <c r="T600">
        <v>1653</v>
      </c>
      <c r="U600">
        <v>40</v>
      </c>
      <c r="X600" t="s">
        <v>214</v>
      </c>
      <c r="Y600" s="5" t="b">
        <v>1</v>
      </c>
      <c r="AA600" t="b">
        <f t="shared" si="110"/>
        <v>1</v>
      </c>
    </row>
    <row r="601" spans="1:27" x14ac:dyDescent="0.2">
      <c r="A601">
        <v>1</v>
      </c>
      <c r="B601">
        <v>3058</v>
      </c>
      <c r="C601" t="str">
        <f t="shared" si="111"/>
        <v>BrancheNatMed</v>
      </c>
      <c r="D601" t="s">
        <v>197</v>
      </c>
      <c r="E601">
        <v>2</v>
      </c>
      <c r="F601" s="10">
        <v>3</v>
      </c>
      <c r="G601">
        <v>3</v>
      </c>
      <c r="H601" t="s">
        <v>44</v>
      </c>
      <c r="I601">
        <v>0</v>
      </c>
      <c r="J601" t="s">
        <v>215</v>
      </c>
      <c r="K601" t="s">
        <v>136</v>
      </c>
      <c r="L601" t="s">
        <v>55</v>
      </c>
      <c r="M601" t="s">
        <v>29</v>
      </c>
      <c r="N601" t="s">
        <v>79</v>
      </c>
      <c r="O601" t="s">
        <v>10</v>
      </c>
      <c r="P601" t="s">
        <v>10</v>
      </c>
      <c r="Q601">
        <v>32</v>
      </c>
      <c r="R601">
        <v>29</v>
      </c>
      <c r="S601">
        <v>67</v>
      </c>
      <c r="T601">
        <v>839</v>
      </c>
      <c r="U601">
        <v>40</v>
      </c>
      <c r="X601" t="s">
        <v>214</v>
      </c>
      <c r="Y601" s="5" t="b">
        <v>1</v>
      </c>
      <c r="AA601" t="b">
        <f t="shared" si="110"/>
        <v>1</v>
      </c>
    </row>
    <row r="602" spans="1:27" x14ac:dyDescent="0.2">
      <c r="A602">
        <v>1</v>
      </c>
      <c r="B602">
        <v>3059</v>
      </c>
      <c r="C602" t="str">
        <f t="shared" si="111"/>
        <v>BrancheNatMed</v>
      </c>
      <c r="D602" t="s">
        <v>197</v>
      </c>
      <c r="E602">
        <v>2</v>
      </c>
      <c r="F602" s="10">
        <v>3</v>
      </c>
      <c r="G602">
        <v>3</v>
      </c>
      <c r="H602" t="s">
        <v>44</v>
      </c>
      <c r="I602">
        <v>0</v>
      </c>
      <c r="J602" t="s">
        <v>215</v>
      </c>
      <c r="K602" t="s">
        <v>136</v>
      </c>
      <c r="L602" t="s">
        <v>55</v>
      </c>
      <c r="M602" t="s">
        <v>29</v>
      </c>
      <c r="N602" t="s">
        <v>81</v>
      </c>
      <c r="O602" t="s">
        <v>81</v>
      </c>
      <c r="P602" t="s">
        <v>82</v>
      </c>
      <c r="Q602">
        <v>32</v>
      </c>
      <c r="R602">
        <v>29</v>
      </c>
      <c r="S602">
        <v>502</v>
      </c>
      <c r="T602">
        <v>6071</v>
      </c>
      <c r="U602">
        <v>40</v>
      </c>
      <c r="X602" t="s">
        <v>214</v>
      </c>
      <c r="Y602" s="5" t="b">
        <v>1</v>
      </c>
      <c r="AA602" t="b">
        <f t="shared" si="110"/>
        <v>1</v>
      </c>
    </row>
    <row r="603" spans="1:27" x14ac:dyDescent="0.2">
      <c r="A603">
        <v>1</v>
      </c>
      <c r="B603">
        <v>3060</v>
      </c>
      <c r="C603" t="str">
        <f t="shared" si="111"/>
        <v>BrancheNatMed</v>
      </c>
      <c r="D603" t="s">
        <v>197</v>
      </c>
      <c r="E603">
        <v>2</v>
      </c>
      <c r="F603" s="10">
        <v>3</v>
      </c>
      <c r="G603">
        <v>3</v>
      </c>
      <c r="H603" t="s">
        <v>44</v>
      </c>
      <c r="I603">
        <v>0</v>
      </c>
      <c r="J603" t="s">
        <v>215</v>
      </c>
      <c r="K603" t="s">
        <v>136</v>
      </c>
      <c r="L603" t="s">
        <v>55</v>
      </c>
      <c r="M603" t="s">
        <v>29</v>
      </c>
      <c r="N603" t="s">
        <v>84</v>
      </c>
      <c r="O603" t="s">
        <v>84</v>
      </c>
      <c r="P603" t="s">
        <v>82</v>
      </c>
      <c r="Q603">
        <v>32</v>
      </c>
      <c r="R603">
        <v>29</v>
      </c>
      <c r="S603">
        <v>966</v>
      </c>
      <c r="T603">
        <v>6492</v>
      </c>
      <c r="U603">
        <v>40</v>
      </c>
      <c r="X603" t="s">
        <v>214</v>
      </c>
      <c r="Y603" s="5" t="b">
        <v>1</v>
      </c>
      <c r="AA603" t="b">
        <f t="shared" si="110"/>
        <v>1</v>
      </c>
    </row>
    <row r="604" spans="1:27" x14ac:dyDescent="0.2">
      <c r="A604">
        <v>1</v>
      </c>
      <c r="B604">
        <v>3061</v>
      </c>
      <c r="C604" t="str">
        <f t="shared" si="111"/>
        <v>BrancheNatMed</v>
      </c>
      <c r="D604" t="s">
        <v>197</v>
      </c>
      <c r="E604">
        <v>2</v>
      </c>
      <c r="F604" s="10">
        <v>3</v>
      </c>
      <c r="G604">
        <v>3</v>
      </c>
      <c r="H604" t="s">
        <v>44</v>
      </c>
      <c r="I604">
        <v>0</v>
      </c>
      <c r="J604" t="s">
        <v>126</v>
      </c>
      <c r="K604" t="s">
        <v>125</v>
      </c>
      <c r="L604" t="s">
        <v>55</v>
      </c>
      <c r="M604" t="s">
        <v>28</v>
      </c>
      <c r="N604" t="s">
        <v>56</v>
      </c>
      <c r="O604" t="s">
        <v>14</v>
      </c>
      <c r="P604" t="s">
        <v>14</v>
      </c>
      <c r="Q604">
        <v>33</v>
      </c>
      <c r="R604">
        <v>29</v>
      </c>
      <c r="S604">
        <v>2533</v>
      </c>
      <c r="T604">
        <v>10951</v>
      </c>
      <c r="U604">
        <v>40</v>
      </c>
      <c r="X604" t="s">
        <v>214</v>
      </c>
      <c r="Y604" s="5" t="b">
        <v>1</v>
      </c>
      <c r="AA604" t="b">
        <f t="shared" si="110"/>
        <v>1</v>
      </c>
    </row>
    <row r="605" spans="1:27" x14ac:dyDescent="0.2">
      <c r="A605">
        <v>1</v>
      </c>
      <c r="B605">
        <v>3062</v>
      </c>
      <c r="C605" t="str">
        <f t="shared" si="111"/>
        <v>BrancheNatMed</v>
      </c>
      <c r="D605" t="s">
        <v>197</v>
      </c>
      <c r="E605">
        <v>2</v>
      </c>
      <c r="F605" s="10">
        <v>3</v>
      </c>
      <c r="G605">
        <v>3</v>
      </c>
      <c r="H605" t="s">
        <v>44</v>
      </c>
      <c r="I605">
        <v>0</v>
      </c>
      <c r="J605" t="s">
        <v>126</v>
      </c>
      <c r="K605" t="s">
        <v>125</v>
      </c>
      <c r="L605" t="s">
        <v>55</v>
      </c>
      <c r="M605" t="s">
        <v>28</v>
      </c>
      <c r="N605" t="s">
        <v>55</v>
      </c>
      <c r="O605" t="s">
        <v>55</v>
      </c>
      <c r="P605" t="s">
        <v>55</v>
      </c>
      <c r="Q605">
        <v>33</v>
      </c>
      <c r="R605">
        <v>29</v>
      </c>
      <c r="S605">
        <v>162</v>
      </c>
      <c r="T605">
        <v>2480</v>
      </c>
      <c r="U605">
        <v>40</v>
      </c>
      <c r="X605" t="s">
        <v>214</v>
      </c>
      <c r="Y605" s="5" t="b">
        <v>1</v>
      </c>
      <c r="AA605" t="b">
        <f t="shared" si="110"/>
        <v>1</v>
      </c>
    </row>
    <row r="606" spans="1:27" x14ac:dyDescent="0.2">
      <c r="A606">
        <v>1</v>
      </c>
      <c r="B606">
        <v>3063</v>
      </c>
      <c r="C606" t="str">
        <f t="shared" si="111"/>
        <v>BrancheNatMed</v>
      </c>
      <c r="D606" t="s">
        <v>197</v>
      </c>
      <c r="E606">
        <v>2</v>
      </c>
      <c r="F606" s="10">
        <v>3</v>
      </c>
      <c r="G606">
        <v>3</v>
      </c>
      <c r="H606" t="s">
        <v>44</v>
      </c>
      <c r="I606">
        <v>0</v>
      </c>
      <c r="J606" t="s">
        <v>126</v>
      </c>
      <c r="K606" t="s">
        <v>125</v>
      </c>
      <c r="L606" t="s">
        <v>55</v>
      </c>
      <c r="M606" t="s">
        <v>28</v>
      </c>
      <c r="N606" t="s">
        <v>79</v>
      </c>
      <c r="O606" t="s">
        <v>10</v>
      </c>
      <c r="P606" t="s">
        <v>10</v>
      </c>
      <c r="Q606">
        <v>33</v>
      </c>
      <c r="R606">
        <v>29</v>
      </c>
      <c r="S606">
        <v>86</v>
      </c>
      <c r="T606">
        <v>1054</v>
      </c>
      <c r="U606">
        <v>40</v>
      </c>
      <c r="X606" t="s">
        <v>214</v>
      </c>
      <c r="Y606" s="5" t="b">
        <v>1</v>
      </c>
      <c r="AA606" t="b">
        <f t="shared" si="110"/>
        <v>1</v>
      </c>
    </row>
    <row r="607" spans="1:27" x14ac:dyDescent="0.2">
      <c r="A607">
        <v>1</v>
      </c>
      <c r="B607">
        <v>3064</v>
      </c>
      <c r="C607" t="str">
        <f t="shared" si="111"/>
        <v>BrancheNatMed</v>
      </c>
      <c r="D607" t="s">
        <v>197</v>
      </c>
      <c r="E607">
        <v>2</v>
      </c>
      <c r="F607" s="10">
        <v>3</v>
      </c>
      <c r="G607">
        <v>3</v>
      </c>
      <c r="H607" t="s">
        <v>44</v>
      </c>
      <c r="I607">
        <v>0</v>
      </c>
      <c r="J607" t="s">
        <v>126</v>
      </c>
      <c r="K607" t="s">
        <v>125</v>
      </c>
      <c r="L607" t="s">
        <v>55</v>
      </c>
      <c r="M607" t="s">
        <v>28</v>
      </c>
      <c r="N607" t="s">
        <v>81</v>
      </c>
      <c r="O607" t="s">
        <v>81</v>
      </c>
      <c r="P607" t="s">
        <v>82</v>
      </c>
      <c r="Q607">
        <v>33</v>
      </c>
      <c r="R607">
        <v>29</v>
      </c>
      <c r="S607">
        <v>489</v>
      </c>
      <c r="T607">
        <v>6253</v>
      </c>
      <c r="U607">
        <v>40</v>
      </c>
      <c r="X607" t="s">
        <v>214</v>
      </c>
      <c r="Y607" s="5" t="b">
        <v>1</v>
      </c>
      <c r="AA607" t="b">
        <f t="shared" si="110"/>
        <v>1</v>
      </c>
    </row>
    <row r="608" spans="1:27" x14ac:dyDescent="0.2">
      <c r="A608">
        <v>1</v>
      </c>
      <c r="B608">
        <v>3065</v>
      </c>
      <c r="C608" t="str">
        <f t="shared" si="111"/>
        <v>BrancheNatMed</v>
      </c>
      <c r="D608" t="s">
        <v>197</v>
      </c>
      <c r="E608">
        <v>2</v>
      </c>
      <c r="F608" s="10">
        <v>3</v>
      </c>
      <c r="G608">
        <v>3</v>
      </c>
      <c r="H608" t="s">
        <v>44</v>
      </c>
      <c r="I608">
        <v>0</v>
      </c>
      <c r="J608" t="s">
        <v>126</v>
      </c>
      <c r="K608" t="s">
        <v>125</v>
      </c>
      <c r="L608" t="s">
        <v>55</v>
      </c>
      <c r="M608" t="s">
        <v>28</v>
      </c>
      <c r="N608" t="s">
        <v>84</v>
      </c>
      <c r="O608" t="s">
        <v>84</v>
      </c>
      <c r="P608" t="s">
        <v>82</v>
      </c>
      <c r="Q608">
        <v>33</v>
      </c>
      <c r="R608">
        <v>29</v>
      </c>
      <c r="S608">
        <v>1090</v>
      </c>
      <c r="T608">
        <v>6002</v>
      </c>
      <c r="U608">
        <v>40</v>
      </c>
      <c r="X608" t="s">
        <v>214</v>
      </c>
      <c r="Y608" s="5" t="b">
        <v>1</v>
      </c>
      <c r="AA608" t="b">
        <f t="shared" si="110"/>
        <v>1</v>
      </c>
    </row>
    <row r="609" spans="1:27" x14ac:dyDescent="0.2">
      <c r="A609">
        <v>1</v>
      </c>
      <c r="B609">
        <v>3066</v>
      </c>
      <c r="C609" t="str">
        <f t="shared" si="111"/>
        <v>BrancheNatMed</v>
      </c>
      <c r="D609" t="s">
        <v>197</v>
      </c>
      <c r="E609">
        <v>2</v>
      </c>
      <c r="F609" s="10">
        <v>3</v>
      </c>
      <c r="G609">
        <v>3</v>
      </c>
      <c r="H609" t="s">
        <v>44</v>
      </c>
      <c r="I609">
        <v>0</v>
      </c>
      <c r="J609" t="s">
        <v>129</v>
      </c>
      <c r="K609" t="s">
        <v>81</v>
      </c>
      <c r="L609" t="s">
        <v>82</v>
      </c>
      <c r="M609" t="s">
        <v>28</v>
      </c>
      <c r="N609" t="s">
        <v>56</v>
      </c>
      <c r="O609" t="s">
        <v>14</v>
      </c>
      <c r="P609" t="s">
        <v>14</v>
      </c>
      <c r="Q609">
        <v>31</v>
      </c>
      <c r="R609">
        <v>29</v>
      </c>
      <c r="S609">
        <v>2231</v>
      </c>
      <c r="T609">
        <v>11335</v>
      </c>
      <c r="U609">
        <v>40</v>
      </c>
      <c r="X609" t="s">
        <v>214</v>
      </c>
      <c r="Y609" s="5" t="b">
        <v>1</v>
      </c>
      <c r="AA609" t="b">
        <f t="shared" si="110"/>
        <v>1</v>
      </c>
    </row>
    <row r="610" spans="1:27" x14ac:dyDescent="0.2">
      <c r="A610">
        <v>1</v>
      </c>
      <c r="B610">
        <v>3067</v>
      </c>
      <c r="C610" t="str">
        <f t="shared" si="111"/>
        <v>BrancheNatMed</v>
      </c>
      <c r="D610" t="s">
        <v>197</v>
      </c>
      <c r="E610">
        <v>2</v>
      </c>
      <c r="F610" s="10">
        <v>3</v>
      </c>
      <c r="G610">
        <v>3</v>
      </c>
      <c r="H610" t="s">
        <v>44</v>
      </c>
      <c r="I610">
        <v>0</v>
      </c>
      <c r="J610" t="s">
        <v>129</v>
      </c>
      <c r="K610" t="s">
        <v>81</v>
      </c>
      <c r="L610" t="s">
        <v>82</v>
      </c>
      <c r="M610" t="s">
        <v>28</v>
      </c>
      <c r="N610" t="s">
        <v>55</v>
      </c>
      <c r="O610" t="s">
        <v>55</v>
      </c>
      <c r="P610" t="s">
        <v>55</v>
      </c>
      <c r="Q610">
        <v>31</v>
      </c>
      <c r="R610">
        <v>29</v>
      </c>
      <c r="S610">
        <v>122</v>
      </c>
      <c r="T610">
        <v>1411</v>
      </c>
      <c r="U610">
        <v>40</v>
      </c>
      <c r="X610" t="s">
        <v>214</v>
      </c>
      <c r="Y610" s="5" t="b">
        <v>1</v>
      </c>
      <c r="AA610" t="b">
        <f t="shared" si="110"/>
        <v>1</v>
      </c>
    </row>
    <row r="611" spans="1:27" x14ac:dyDescent="0.2">
      <c r="A611">
        <v>1</v>
      </c>
      <c r="B611">
        <v>3068</v>
      </c>
      <c r="C611" t="str">
        <f t="shared" si="111"/>
        <v>BrancheNatMed</v>
      </c>
      <c r="D611" t="s">
        <v>197</v>
      </c>
      <c r="E611">
        <v>2</v>
      </c>
      <c r="F611" s="10">
        <v>3</v>
      </c>
      <c r="G611">
        <v>3</v>
      </c>
      <c r="H611" t="s">
        <v>44</v>
      </c>
      <c r="I611">
        <v>0</v>
      </c>
      <c r="J611" t="s">
        <v>129</v>
      </c>
      <c r="K611" t="s">
        <v>81</v>
      </c>
      <c r="L611" t="s">
        <v>82</v>
      </c>
      <c r="M611" t="s">
        <v>28</v>
      </c>
      <c r="N611" t="s">
        <v>79</v>
      </c>
      <c r="O611" t="s">
        <v>10</v>
      </c>
      <c r="P611" t="s">
        <v>10</v>
      </c>
      <c r="Q611">
        <v>31</v>
      </c>
      <c r="R611">
        <v>29</v>
      </c>
      <c r="S611">
        <v>77</v>
      </c>
      <c r="T611">
        <v>914</v>
      </c>
      <c r="U611">
        <v>40</v>
      </c>
      <c r="X611" t="s">
        <v>214</v>
      </c>
      <c r="Y611" s="5" t="b">
        <v>1</v>
      </c>
      <c r="AA611" t="b">
        <f t="shared" si="110"/>
        <v>1</v>
      </c>
    </row>
    <row r="612" spans="1:27" x14ac:dyDescent="0.2">
      <c r="A612">
        <v>1</v>
      </c>
      <c r="B612">
        <v>3069</v>
      </c>
      <c r="C612" t="str">
        <f t="shared" si="111"/>
        <v>BrancheNatMed</v>
      </c>
      <c r="D612" t="s">
        <v>197</v>
      </c>
      <c r="E612">
        <v>2</v>
      </c>
      <c r="F612" s="10">
        <v>3</v>
      </c>
      <c r="G612">
        <v>3</v>
      </c>
      <c r="H612" t="s">
        <v>44</v>
      </c>
      <c r="I612">
        <v>0</v>
      </c>
      <c r="J612" t="s">
        <v>129</v>
      </c>
      <c r="K612" t="s">
        <v>81</v>
      </c>
      <c r="L612" t="s">
        <v>82</v>
      </c>
      <c r="M612" t="s">
        <v>28</v>
      </c>
      <c r="N612" t="s">
        <v>81</v>
      </c>
      <c r="O612" t="s">
        <v>81</v>
      </c>
      <c r="P612" t="s">
        <v>82</v>
      </c>
      <c r="Q612">
        <v>31</v>
      </c>
      <c r="R612">
        <v>29</v>
      </c>
      <c r="S612">
        <v>502</v>
      </c>
      <c r="T612">
        <v>6247</v>
      </c>
      <c r="U612">
        <v>40</v>
      </c>
      <c r="X612" t="s">
        <v>214</v>
      </c>
      <c r="Y612" s="5" t="b">
        <v>1</v>
      </c>
      <c r="AA612" t="b">
        <f t="shared" si="110"/>
        <v>1</v>
      </c>
    </row>
    <row r="613" spans="1:27" x14ac:dyDescent="0.2">
      <c r="A613">
        <v>9</v>
      </c>
      <c r="B613">
        <v>3070</v>
      </c>
      <c r="C613" t="str">
        <f t="shared" si="111"/>
        <v>BrancheNatMed</v>
      </c>
      <c r="D613" t="s">
        <v>197</v>
      </c>
      <c r="E613">
        <v>2</v>
      </c>
      <c r="F613" s="10">
        <v>3</v>
      </c>
      <c r="G613">
        <v>3</v>
      </c>
      <c r="H613" t="s">
        <v>44</v>
      </c>
      <c r="I613">
        <v>0</v>
      </c>
      <c r="J613" t="s">
        <v>129</v>
      </c>
      <c r="K613" t="s">
        <v>81</v>
      </c>
      <c r="L613" t="s">
        <v>82</v>
      </c>
      <c r="M613" t="s">
        <v>28</v>
      </c>
      <c r="N613" t="s">
        <v>84</v>
      </c>
      <c r="O613" t="s">
        <v>84</v>
      </c>
      <c r="P613" t="s">
        <v>82</v>
      </c>
      <c r="Q613">
        <v>31</v>
      </c>
      <c r="R613">
        <v>29</v>
      </c>
      <c r="S613">
        <v>1015</v>
      </c>
      <c r="T613">
        <v>6355</v>
      </c>
      <c r="U613">
        <v>40</v>
      </c>
      <c r="X613" t="s">
        <v>214</v>
      </c>
      <c r="Y613" s="5" t="b">
        <v>1</v>
      </c>
      <c r="AA613" t="b">
        <f t="shared" si="110"/>
        <v>1</v>
      </c>
    </row>
    <row r="614" spans="1:27" x14ac:dyDescent="0.2">
      <c r="A614">
        <v>1</v>
      </c>
      <c r="B614">
        <v>3071</v>
      </c>
      <c r="C614" t="str">
        <f t="shared" si="111"/>
        <v>BrancheNatMed</v>
      </c>
      <c r="D614" t="s">
        <v>197</v>
      </c>
      <c r="E614">
        <v>2</v>
      </c>
      <c r="F614" s="10">
        <v>3</v>
      </c>
      <c r="G614">
        <v>3</v>
      </c>
      <c r="H614" t="s">
        <v>44</v>
      </c>
      <c r="I614">
        <v>0</v>
      </c>
      <c r="J614" t="s">
        <v>127</v>
      </c>
      <c r="K614" t="s">
        <v>128</v>
      </c>
      <c r="L614" t="s">
        <v>82</v>
      </c>
      <c r="M614" t="s">
        <v>27</v>
      </c>
      <c r="N614" t="s">
        <v>56</v>
      </c>
      <c r="O614" t="s">
        <v>14</v>
      </c>
      <c r="P614" t="s">
        <v>14</v>
      </c>
      <c r="Q614">
        <v>35</v>
      </c>
      <c r="R614">
        <v>29</v>
      </c>
      <c r="S614">
        <v>3088</v>
      </c>
      <c r="T614">
        <v>15659</v>
      </c>
      <c r="U614">
        <v>40</v>
      </c>
      <c r="X614" t="s">
        <v>214</v>
      </c>
      <c r="Y614" s="5" t="b">
        <v>1</v>
      </c>
      <c r="AA614" t="b">
        <f t="shared" si="110"/>
        <v>1</v>
      </c>
    </row>
    <row r="615" spans="1:27" x14ac:dyDescent="0.2">
      <c r="A615">
        <v>1</v>
      </c>
      <c r="B615">
        <v>3072</v>
      </c>
      <c r="C615" t="str">
        <f t="shared" si="111"/>
        <v>BrancheNatMed</v>
      </c>
      <c r="D615" t="s">
        <v>197</v>
      </c>
      <c r="E615">
        <v>2</v>
      </c>
      <c r="F615" s="10">
        <v>3</v>
      </c>
      <c r="G615">
        <v>3</v>
      </c>
      <c r="H615" t="s">
        <v>44</v>
      </c>
      <c r="I615">
        <v>0</v>
      </c>
      <c r="J615" t="s">
        <v>127</v>
      </c>
      <c r="K615" t="s">
        <v>128</v>
      </c>
      <c r="L615" t="s">
        <v>82</v>
      </c>
      <c r="M615" t="s">
        <v>27</v>
      </c>
      <c r="N615" t="s">
        <v>55</v>
      </c>
      <c r="O615" t="s">
        <v>55</v>
      </c>
      <c r="P615" t="s">
        <v>55</v>
      </c>
      <c r="Q615">
        <v>35</v>
      </c>
      <c r="R615">
        <v>29</v>
      </c>
      <c r="S615">
        <v>174</v>
      </c>
      <c r="T615">
        <v>1635</v>
      </c>
      <c r="U615">
        <v>40</v>
      </c>
      <c r="X615" t="s">
        <v>214</v>
      </c>
      <c r="Y615" s="5" t="b">
        <v>1</v>
      </c>
      <c r="AA615" t="b">
        <f t="shared" si="110"/>
        <v>1</v>
      </c>
    </row>
    <row r="616" spans="1:27" x14ac:dyDescent="0.2">
      <c r="A616">
        <v>1</v>
      </c>
      <c r="B616">
        <v>3073</v>
      </c>
      <c r="C616" t="str">
        <f t="shared" si="111"/>
        <v>BrancheNatMed</v>
      </c>
      <c r="D616" t="s">
        <v>197</v>
      </c>
      <c r="E616">
        <v>2</v>
      </c>
      <c r="F616" s="10">
        <v>3</v>
      </c>
      <c r="G616">
        <v>3</v>
      </c>
      <c r="H616" t="s">
        <v>44</v>
      </c>
      <c r="I616">
        <v>0</v>
      </c>
      <c r="J616" t="s">
        <v>127</v>
      </c>
      <c r="K616" t="s">
        <v>128</v>
      </c>
      <c r="L616" t="s">
        <v>82</v>
      </c>
      <c r="M616" t="s">
        <v>27</v>
      </c>
      <c r="N616" t="s">
        <v>79</v>
      </c>
      <c r="O616" t="s">
        <v>10</v>
      </c>
      <c r="P616" t="s">
        <v>10</v>
      </c>
      <c r="Q616">
        <v>35</v>
      </c>
      <c r="R616">
        <v>29</v>
      </c>
      <c r="S616">
        <v>71</v>
      </c>
      <c r="T616">
        <v>959</v>
      </c>
      <c r="U616">
        <v>40</v>
      </c>
      <c r="X616" t="s">
        <v>214</v>
      </c>
      <c r="Y616" s="5" t="b">
        <v>1</v>
      </c>
      <c r="AA616" t="b">
        <f t="shared" si="110"/>
        <v>1</v>
      </c>
    </row>
    <row r="617" spans="1:27" x14ac:dyDescent="0.2">
      <c r="A617">
        <v>1</v>
      </c>
      <c r="B617">
        <v>3074</v>
      </c>
      <c r="C617" t="str">
        <f t="shared" si="111"/>
        <v>BrancheNatMed</v>
      </c>
      <c r="D617" t="s">
        <v>197</v>
      </c>
      <c r="E617">
        <v>2</v>
      </c>
      <c r="F617" s="10">
        <v>3</v>
      </c>
      <c r="G617">
        <v>3</v>
      </c>
      <c r="H617" t="s">
        <v>44</v>
      </c>
      <c r="I617">
        <v>0</v>
      </c>
      <c r="J617" t="s">
        <v>127</v>
      </c>
      <c r="K617" t="s">
        <v>128</v>
      </c>
      <c r="L617" t="s">
        <v>82</v>
      </c>
      <c r="M617" t="s">
        <v>27</v>
      </c>
      <c r="N617" t="s">
        <v>81</v>
      </c>
      <c r="O617" t="s">
        <v>81</v>
      </c>
      <c r="P617" t="s">
        <v>82</v>
      </c>
      <c r="Q617">
        <v>35</v>
      </c>
      <c r="R617">
        <v>29</v>
      </c>
      <c r="S617">
        <v>653</v>
      </c>
      <c r="T617">
        <v>6018</v>
      </c>
      <c r="U617">
        <v>40</v>
      </c>
      <c r="X617" t="s">
        <v>214</v>
      </c>
      <c r="Y617" s="5" t="b">
        <v>1</v>
      </c>
      <c r="AA617" t="b">
        <f t="shared" ref="AA617:AA680" si="112">F617=G617</f>
        <v>1</v>
      </c>
    </row>
    <row r="618" spans="1:27" x14ac:dyDescent="0.2">
      <c r="A618">
        <v>1</v>
      </c>
      <c r="B618">
        <v>3075</v>
      </c>
      <c r="C618" t="str">
        <f t="shared" si="111"/>
        <v>BrancheNatMed</v>
      </c>
      <c r="D618" t="s">
        <v>197</v>
      </c>
      <c r="E618">
        <v>2</v>
      </c>
      <c r="F618" s="10">
        <v>3</v>
      </c>
      <c r="G618">
        <v>3</v>
      </c>
      <c r="H618" t="s">
        <v>44</v>
      </c>
      <c r="I618">
        <v>0</v>
      </c>
      <c r="J618" t="s">
        <v>127</v>
      </c>
      <c r="K618" t="s">
        <v>128</v>
      </c>
      <c r="L618" t="s">
        <v>82</v>
      </c>
      <c r="M618" t="s">
        <v>27</v>
      </c>
      <c r="N618" t="s">
        <v>84</v>
      </c>
      <c r="O618" t="s">
        <v>84</v>
      </c>
      <c r="P618" t="s">
        <v>82</v>
      </c>
      <c r="Q618">
        <v>35</v>
      </c>
      <c r="R618">
        <v>29</v>
      </c>
      <c r="S618">
        <v>1400</v>
      </c>
      <c r="T618">
        <v>8335</v>
      </c>
      <c r="U618">
        <v>40</v>
      </c>
      <c r="X618" t="s">
        <v>214</v>
      </c>
      <c r="Y618" s="5" t="b">
        <v>1</v>
      </c>
      <c r="AA618" t="b">
        <f t="shared" si="112"/>
        <v>1</v>
      </c>
    </row>
    <row r="619" spans="1:27" x14ac:dyDescent="0.2">
      <c r="A619">
        <v>1</v>
      </c>
      <c r="B619">
        <v>3076</v>
      </c>
      <c r="C619" t="str">
        <f t="shared" si="111"/>
        <v>BrancheNatMed</v>
      </c>
      <c r="D619" t="s">
        <v>197</v>
      </c>
      <c r="E619">
        <v>2</v>
      </c>
      <c r="F619" s="10">
        <v>3</v>
      </c>
      <c r="G619">
        <v>3</v>
      </c>
      <c r="H619" t="s">
        <v>44</v>
      </c>
      <c r="I619">
        <v>0</v>
      </c>
      <c r="J619" t="s">
        <v>76</v>
      </c>
      <c r="K619" t="s">
        <v>77</v>
      </c>
      <c r="L619" t="s">
        <v>55</v>
      </c>
      <c r="M619" t="s">
        <v>27</v>
      </c>
      <c r="N619" t="s">
        <v>56</v>
      </c>
      <c r="O619" t="s">
        <v>14</v>
      </c>
      <c r="P619" t="s">
        <v>14</v>
      </c>
      <c r="Q619">
        <v>32</v>
      </c>
      <c r="R619">
        <v>29</v>
      </c>
      <c r="S619">
        <v>2572</v>
      </c>
      <c r="T619">
        <v>18093</v>
      </c>
      <c r="U619">
        <v>40</v>
      </c>
      <c r="X619" t="s">
        <v>214</v>
      </c>
      <c r="Y619" s="5" t="b">
        <v>1</v>
      </c>
      <c r="AA619" t="b">
        <f t="shared" si="112"/>
        <v>1</v>
      </c>
    </row>
    <row r="620" spans="1:27" x14ac:dyDescent="0.2">
      <c r="A620">
        <v>1</v>
      </c>
      <c r="B620">
        <v>3077</v>
      </c>
      <c r="C620" t="str">
        <f t="shared" si="111"/>
        <v>BrancheNatMed</v>
      </c>
      <c r="D620" t="s">
        <v>197</v>
      </c>
      <c r="E620">
        <v>2</v>
      </c>
      <c r="F620" s="10">
        <v>3</v>
      </c>
      <c r="G620">
        <v>3</v>
      </c>
      <c r="H620" t="s">
        <v>44</v>
      </c>
      <c r="I620">
        <v>0</v>
      </c>
      <c r="J620" t="s">
        <v>76</v>
      </c>
      <c r="K620" t="s">
        <v>77</v>
      </c>
      <c r="L620" t="s">
        <v>55</v>
      </c>
      <c r="M620" t="s">
        <v>27</v>
      </c>
      <c r="N620" t="s">
        <v>55</v>
      </c>
      <c r="O620" t="s">
        <v>55</v>
      </c>
      <c r="P620" t="s">
        <v>55</v>
      </c>
      <c r="Q620">
        <v>32</v>
      </c>
      <c r="R620">
        <v>29</v>
      </c>
      <c r="S620">
        <v>131</v>
      </c>
      <c r="T620">
        <v>2171</v>
      </c>
      <c r="U620">
        <v>40</v>
      </c>
      <c r="X620" t="s">
        <v>214</v>
      </c>
      <c r="Y620" s="5" t="b">
        <v>1</v>
      </c>
      <c r="AA620" t="b">
        <f t="shared" si="112"/>
        <v>1</v>
      </c>
    </row>
    <row r="621" spans="1:27" x14ac:dyDescent="0.2">
      <c r="A621">
        <v>1</v>
      </c>
      <c r="B621">
        <v>3078</v>
      </c>
      <c r="C621" t="str">
        <f t="shared" si="111"/>
        <v>BrancheNatMed</v>
      </c>
      <c r="D621" t="s">
        <v>197</v>
      </c>
      <c r="E621">
        <v>2</v>
      </c>
      <c r="F621" s="10">
        <v>3</v>
      </c>
      <c r="G621">
        <v>3</v>
      </c>
      <c r="H621" t="s">
        <v>44</v>
      </c>
      <c r="I621">
        <v>0</v>
      </c>
      <c r="J621" t="s">
        <v>76</v>
      </c>
      <c r="K621" t="s">
        <v>77</v>
      </c>
      <c r="L621" t="s">
        <v>55</v>
      </c>
      <c r="M621" t="s">
        <v>27</v>
      </c>
      <c r="N621" t="s">
        <v>79</v>
      </c>
      <c r="O621" t="s">
        <v>10</v>
      </c>
      <c r="P621" t="s">
        <v>10</v>
      </c>
      <c r="Q621">
        <v>32</v>
      </c>
      <c r="R621">
        <v>29</v>
      </c>
      <c r="S621">
        <v>84</v>
      </c>
      <c r="T621">
        <v>984</v>
      </c>
      <c r="U621">
        <v>40</v>
      </c>
      <c r="X621" t="s">
        <v>214</v>
      </c>
      <c r="Y621" s="5" t="b">
        <v>1</v>
      </c>
      <c r="AA621" t="b">
        <f t="shared" si="112"/>
        <v>1</v>
      </c>
    </row>
    <row r="622" spans="1:27" x14ac:dyDescent="0.2">
      <c r="A622">
        <v>1</v>
      </c>
      <c r="B622">
        <v>3079</v>
      </c>
      <c r="C622" t="str">
        <f t="shared" si="111"/>
        <v>BrancheNatMed</v>
      </c>
      <c r="D622" t="s">
        <v>197</v>
      </c>
      <c r="E622">
        <v>2</v>
      </c>
      <c r="F622" s="10">
        <v>3</v>
      </c>
      <c r="G622">
        <v>3</v>
      </c>
      <c r="H622" t="s">
        <v>44</v>
      </c>
      <c r="I622">
        <v>0</v>
      </c>
      <c r="J622" t="s">
        <v>76</v>
      </c>
      <c r="K622" t="s">
        <v>77</v>
      </c>
      <c r="L622" t="s">
        <v>55</v>
      </c>
      <c r="M622" t="s">
        <v>27</v>
      </c>
      <c r="N622" t="s">
        <v>81</v>
      </c>
      <c r="O622" t="s">
        <v>81</v>
      </c>
      <c r="P622" t="s">
        <v>82</v>
      </c>
      <c r="Q622">
        <v>32</v>
      </c>
      <c r="R622">
        <v>29</v>
      </c>
      <c r="S622">
        <v>454</v>
      </c>
      <c r="T622">
        <v>5664</v>
      </c>
      <c r="U622">
        <v>40</v>
      </c>
      <c r="X622" t="s">
        <v>214</v>
      </c>
      <c r="Y622" s="5" t="b">
        <v>1</v>
      </c>
      <c r="AA622" t="b">
        <f t="shared" si="112"/>
        <v>1</v>
      </c>
    </row>
    <row r="623" spans="1:27" x14ac:dyDescent="0.2">
      <c r="A623">
        <v>1</v>
      </c>
      <c r="B623">
        <v>3080</v>
      </c>
      <c r="C623" t="str">
        <f t="shared" si="111"/>
        <v>BrancheNatMed</v>
      </c>
      <c r="D623" t="s">
        <v>197</v>
      </c>
      <c r="E623">
        <v>2</v>
      </c>
      <c r="F623" s="10">
        <v>3</v>
      </c>
      <c r="G623">
        <v>3</v>
      </c>
      <c r="H623" t="s">
        <v>44</v>
      </c>
      <c r="I623">
        <v>0</v>
      </c>
      <c r="J623" t="s">
        <v>76</v>
      </c>
      <c r="K623" t="s">
        <v>77</v>
      </c>
      <c r="L623" t="s">
        <v>55</v>
      </c>
      <c r="M623" t="s">
        <v>27</v>
      </c>
      <c r="N623" t="s">
        <v>84</v>
      </c>
      <c r="O623" t="s">
        <v>84</v>
      </c>
      <c r="P623" t="s">
        <v>82</v>
      </c>
      <c r="Q623">
        <v>32</v>
      </c>
      <c r="R623">
        <v>29</v>
      </c>
      <c r="S623">
        <v>1041</v>
      </c>
      <c r="T623">
        <v>8721</v>
      </c>
      <c r="U623">
        <v>40</v>
      </c>
      <c r="X623" t="s">
        <v>214</v>
      </c>
      <c r="Y623" s="5" t="b">
        <v>1</v>
      </c>
      <c r="AA623" t="b">
        <f t="shared" si="112"/>
        <v>1</v>
      </c>
    </row>
    <row r="624" spans="1:27" x14ac:dyDescent="0.2">
      <c r="A624">
        <v>1</v>
      </c>
      <c r="B624">
        <v>3081</v>
      </c>
      <c r="C624" t="str">
        <f t="shared" si="111"/>
        <v>BrancheNatMed</v>
      </c>
      <c r="D624" t="s">
        <v>197</v>
      </c>
      <c r="E624">
        <v>2</v>
      </c>
      <c r="F624" s="10">
        <v>3</v>
      </c>
      <c r="G624">
        <v>3</v>
      </c>
      <c r="H624" t="s">
        <v>45</v>
      </c>
      <c r="I624">
        <v>1</v>
      </c>
      <c r="J624" t="s">
        <v>105</v>
      </c>
      <c r="K624" t="s">
        <v>14</v>
      </c>
      <c r="L624" t="s">
        <v>14</v>
      </c>
      <c r="M624" t="s">
        <v>28</v>
      </c>
      <c r="N624" t="s">
        <v>56</v>
      </c>
      <c r="O624" t="s">
        <v>14</v>
      </c>
      <c r="P624" t="s">
        <v>14</v>
      </c>
      <c r="Q624">
        <v>17</v>
      </c>
      <c r="R624">
        <v>29</v>
      </c>
      <c r="S624">
        <v>20596</v>
      </c>
      <c r="T624">
        <v>31701</v>
      </c>
      <c r="U624">
        <v>40</v>
      </c>
      <c r="X624" t="s">
        <v>216</v>
      </c>
      <c r="Y624" s="5" t="b">
        <v>1</v>
      </c>
      <c r="AA624" t="b">
        <f t="shared" si="112"/>
        <v>1</v>
      </c>
    </row>
    <row r="625" spans="1:27" x14ac:dyDescent="0.2">
      <c r="A625">
        <v>1</v>
      </c>
      <c r="B625">
        <v>3082</v>
      </c>
      <c r="C625" t="str">
        <f t="shared" si="111"/>
        <v>BrancheNatMed</v>
      </c>
      <c r="D625" t="s">
        <v>197</v>
      </c>
      <c r="E625">
        <v>2</v>
      </c>
      <c r="F625" s="10">
        <v>3</v>
      </c>
      <c r="G625">
        <v>3</v>
      </c>
      <c r="H625" t="s">
        <v>45</v>
      </c>
      <c r="I625">
        <v>1</v>
      </c>
      <c r="J625" t="s">
        <v>105</v>
      </c>
      <c r="K625" t="s">
        <v>14</v>
      </c>
      <c r="L625" t="s">
        <v>14</v>
      </c>
      <c r="M625" t="s">
        <v>28</v>
      </c>
      <c r="N625" t="s">
        <v>55</v>
      </c>
      <c r="O625" t="s">
        <v>55</v>
      </c>
      <c r="P625" t="s">
        <v>55</v>
      </c>
      <c r="Q625">
        <v>17</v>
      </c>
      <c r="R625">
        <v>29</v>
      </c>
      <c r="S625">
        <v>3428</v>
      </c>
      <c r="T625">
        <v>4860</v>
      </c>
      <c r="U625">
        <v>40</v>
      </c>
      <c r="X625" t="s">
        <v>216</v>
      </c>
      <c r="Y625" s="5" t="b">
        <v>1</v>
      </c>
      <c r="AA625" t="b">
        <f t="shared" si="112"/>
        <v>1</v>
      </c>
    </row>
    <row r="626" spans="1:27" x14ac:dyDescent="0.2">
      <c r="A626">
        <v>1</v>
      </c>
      <c r="B626">
        <v>3083</v>
      </c>
      <c r="C626" t="str">
        <f t="shared" si="111"/>
        <v>BrancheNatMed</v>
      </c>
      <c r="D626" t="s">
        <v>197</v>
      </c>
      <c r="E626">
        <v>2</v>
      </c>
      <c r="F626" s="10">
        <v>3</v>
      </c>
      <c r="G626">
        <v>3</v>
      </c>
      <c r="H626" t="s">
        <v>45</v>
      </c>
      <c r="I626">
        <v>1</v>
      </c>
      <c r="J626" t="s">
        <v>105</v>
      </c>
      <c r="K626" t="s">
        <v>14</v>
      </c>
      <c r="L626" t="s">
        <v>14</v>
      </c>
      <c r="M626" t="s">
        <v>28</v>
      </c>
      <c r="N626" t="s">
        <v>79</v>
      </c>
      <c r="O626" t="s">
        <v>10</v>
      </c>
      <c r="P626" t="s">
        <v>10</v>
      </c>
      <c r="Q626">
        <v>17</v>
      </c>
      <c r="R626">
        <v>29</v>
      </c>
      <c r="S626">
        <v>1276</v>
      </c>
      <c r="T626">
        <v>2621</v>
      </c>
      <c r="U626">
        <v>40</v>
      </c>
      <c r="X626" t="s">
        <v>216</v>
      </c>
      <c r="Y626" s="5" t="b">
        <v>1</v>
      </c>
      <c r="AA626" t="b">
        <f t="shared" si="112"/>
        <v>1</v>
      </c>
    </row>
    <row r="627" spans="1:27" x14ac:dyDescent="0.2">
      <c r="A627">
        <v>1</v>
      </c>
      <c r="B627">
        <v>3084</v>
      </c>
      <c r="C627" t="str">
        <f t="shared" si="111"/>
        <v>BrancheNatMed</v>
      </c>
      <c r="D627" t="s">
        <v>197</v>
      </c>
      <c r="E627">
        <v>2</v>
      </c>
      <c r="F627" s="10">
        <v>3</v>
      </c>
      <c r="G627">
        <v>3</v>
      </c>
      <c r="H627" t="s">
        <v>45</v>
      </c>
      <c r="I627">
        <v>1</v>
      </c>
      <c r="J627" t="s">
        <v>105</v>
      </c>
      <c r="K627" t="s">
        <v>14</v>
      </c>
      <c r="L627" t="s">
        <v>14</v>
      </c>
      <c r="M627" t="s">
        <v>28</v>
      </c>
      <c r="N627" t="s">
        <v>81</v>
      </c>
      <c r="O627" t="s">
        <v>81</v>
      </c>
      <c r="P627" t="s">
        <v>82</v>
      </c>
      <c r="Q627">
        <v>17</v>
      </c>
      <c r="R627">
        <v>29</v>
      </c>
      <c r="S627">
        <v>7981</v>
      </c>
      <c r="T627">
        <v>12601</v>
      </c>
      <c r="U627">
        <v>40</v>
      </c>
      <c r="X627" t="s">
        <v>216</v>
      </c>
      <c r="Y627" s="5" t="b">
        <v>1</v>
      </c>
      <c r="AA627" t="b">
        <f t="shared" si="112"/>
        <v>1</v>
      </c>
    </row>
    <row r="628" spans="1:27" x14ac:dyDescent="0.2">
      <c r="A628">
        <v>1</v>
      </c>
      <c r="B628">
        <v>3085</v>
      </c>
      <c r="C628" t="str">
        <f t="shared" si="111"/>
        <v>BrancheNatMed</v>
      </c>
      <c r="D628" t="s">
        <v>197</v>
      </c>
      <c r="E628">
        <v>2</v>
      </c>
      <c r="F628" s="10">
        <v>3</v>
      </c>
      <c r="G628">
        <v>3</v>
      </c>
      <c r="H628" t="s">
        <v>45</v>
      </c>
      <c r="I628">
        <v>1</v>
      </c>
      <c r="J628" t="s">
        <v>105</v>
      </c>
      <c r="K628" t="s">
        <v>14</v>
      </c>
      <c r="L628" t="s">
        <v>14</v>
      </c>
      <c r="M628" t="s">
        <v>28</v>
      </c>
      <c r="N628" t="s">
        <v>84</v>
      </c>
      <c r="O628" t="s">
        <v>84</v>
      </c>
      <c r="P628" t="s">
        <v>82</v>
      </c>
      <c r="Q628">
        <v>17</v>
      </c>
      <c r="R628">
        <v>29</v>
      </c>
      <c r="S628">
        <v>10635</v>
      </c>
      <c r="T628">
        <v>16637</v>
      </c>
      <c r="U628">
        <v>40</v>
      </c>
      <c r="X628" t="s">
        <v>216</v>
      </c>
      <c r="Y628" s="5" t="b">
        <v>1</v>
      </c>
      <c r="AA628" t="b">
        <f t="shared" si="112"/>
        <v>1</v>
      </c>
    </row>
    <row r="629" spans="1:27" x14ac:dyDescent="0.2">
      <c r="A629">
        <v>1</v>
      </c>
      <c r="B629">
        <v>3086</v>
      </c>
      <c r="C629" t="str">
        <f t="shared" si="111"/>
        <v>BrancheNatMed</v>
      </c>
      <c r="D629" t="s">
        <v>197</v>
      </c>
      <c r="E629">
        <v>2</v>
      </c>
      <c r="F629" s="10">
        <v>3</v>
      </c>
      <c r="G629">
        <v>3</v>
      </c>
      <c r="H629" t="s">
        <v>45</v>
      </c>
      <c r="I629">
        <v>1</v>
      </c>
      <c r="J629" t="s">
        <v>215</v>
      </c>
      <c r="K629" t="s">
        <v>136</v>
      </c>
      <c r="L629" t="s">
        <v>55</v>
      </c>
      <c r="M629" t="s">
        <v>29</v>
      </c>
      <c r="N629" t="s">
        <v>56</v>
      </c>
      <c r="O629" t="s">
        <v>14</v>
      </c>
      <c r="P629" t="s">
        <v>14</v>
      </c>
      <c r="Q629">
        <v>18</v>
      </c>
      <c r="R629">
        <v>29</v>
      </c>
      <c r="S629">
        <v>9650</v>
      </c>
      <c r="T629">
        <v>24962</v>
      </c>
      <c r="U629">
        <v>40</v>
      </c>
      <c r="X629" t="s">
        <v>216</v>
      </c>
      <c r="Y629" s="5" t="b">
        <v>1</v>
      </c>
      <c r="AA629" t="b">
        <f t="shared" si="112"/>
        <v>1</v>
      </c>
    </row>
    <row r="630" spans="1:27" x14ac:dyDescent="0.2">
      <c r="A630">
        <v>1</v>
      </c>
      <c r="B630">
        <v>3087</v>
      </c>
      <c r="C630" t="str">
        <f t="shared" si="111"/>
        <v>BrancheNatMed</v>
      </c>
      <c r="D630" t="s">
        <v>197</v>
      </c>
      <c r="E630">
        <v>2</v>
      </c>
      <c r="F630" s="10">
        <v>3</v>
      </c>
      <c r="G630">
        <v>3</v>
      </c>
      <c r="H630" t="s">
        <v>45</v>
      </c>
      <c r="I630">
        <v>1</v>
      </c>
      <c r="J630" t="s">
        <v>215</v>
      </c>
      <c r="K630" t="s">
        <v>136</v>
      </c>
      <c r="L630" t="s">
        <v>55</v>
      </c>
      <c r="M630" t="s">
        <v>29</v>
      </c>
      <c r="N630" t="s">
        <v>55</v>
      </c>
      <c r="O630" t="s">
        <v>55</v>
      </c>
      <c r="P630" t="s">
        <v>55</v>
      </c>
      <c r="Q630">
        <v>18</v>
      </c>
      <c r="R630">
        <v>29</v>
      </c>
      <c r="S630">
        <v>1599</v>
      </c>
      <c r="T630">
        <v>5684</v>
      </c>
      <c r="U630">
        <v>40</v>
      </c>
      <c r="X630" t="s">
        <v>216</v>
      </c>
      <c r="Y630" s="5" t="b">
        <v>1</v>
      </c>
      <c r="AA630" t="b">
        <f t="shared" si="112"/>
        <v>1</v>
      </c>
    </row>
    <row r="631" spans="1:27" x14ac:dyDescent="0.2">
      <c r="A631">
        <v>1</v>
      </c>
      <c r="B631">
        <v>3088</v>
      </c>
      <c r="C631" t="str">
        <f t="shared" si="111"/>
        <v>BrancheNatMed</v>
      </c>
      <c r="D631" t="s">
        <v>197</v>
      </c>
      <c r="E631">
        <v>2</v>
      </c>
      <c r="F631" s="10">
        <v>3</v>
      </c>
      <c r="G631">
        <v>3</v>
      </c>
      <c r="H631" t="s">
        <v>45</v>
      </c>
      <c r="I631">
        <v>1</v>
      </c>
      <c r="J631" t="s">
        <v>215</v>
      </c>
      <c r="K631" t="s">
        <v>136</v>
      </c>
      <c r="L631" t="s">
        <v>55</v>
      </c>
      <c r="M631" t="s">
        <v>29</v>
      </c>
      <c r="N631" t="s">
        <v>79</v>
      </c>
      <c r="O631" t="s">
        <v>10</v>
      </c>
      <c r="P631" t="s">
        <v>10</v>
      </c>
      <c r="Q631">
        <v>18</v>
      </c>
      <c r="R631">
        <v>29</v>
      </c>
      <c r="S631">
        <v>755</v>
      </c>
      <c r="T631">
        <v>2743</v>
      </c>
      <c r="U631">
        <v>40</v>
      </c>
      <c r="X631" t="s">
        <v>216</v>
      </c>
      <c r="Y631" s="5" t="b">
        <v>1</v>
      </c>
      <c r="AA631" t="b">
        <f t="shared" si="112"/>
        <v>1</v>
      </c>
    </row>
    <row r="632" spans="1:27" x14ac:dyDescent="0.2">
      <c r="A632">
        <v>1</v>
      </c>
      <c r="B632">
        <v>3089</v>
      </c>
      <c r="C632" t="str">
        <f t="shared" si="111"/>
        <v>BrancheNatMed</v>
      </c>
      <c r="D632" t="s">
        <v>197</v>
      </c>
      <c r="E632">
        <v>2</v>
      </c>
      <c r="F632" s="10">
        <v>3</v>
      </c>
      <c r="G632">
        <v>3</v>
      </c>
      <c r="H632" t="s">
        <v>45</v>
      </c>
      <c r="I632">
        <v>1</v>
      </c>
      <c r="J632" t="s">
        <v>215</v>
      </c>
      <c r="K632" t="s">
        <v>136</v>
      </c>
      <c r="L632" t="s">
        <v>55</v>
      </c>
      <c r="M632" t="s">
        <v>29</v>
      </c>
      <c r="N632" t="s">
        <v>81</v>
      </c>
      <c r="O632" t="s">
        <v>81</v>
      </c>
      <c r="P632" t="s">
        <v>82</v>
      </c>
      <c r="Q632">
        <v>18</v>
      </c>
      <c r="R632">
        <v>29</v>
      </c>
      <c r="S632">
        <v>4310</v>
      </c>
      <c r="T632">
        <v>12711</v>
      </c>
      <c r="U632">
        <v>40</v>
      </c>
      <c r="X632" t="s">
        <v>216</v>
      </c>
      <c r="Y632" s="5" t="b">
        <v>1</v>
      </c>
      <c r="AA632" t="b">
        <f t="shared" si="112"/>
        <v>1</v>
      </c>
    </row>
    <row r="633" spans="1:27" x14ac:dyDescent="0.2">
      <c r="A633">
        <v>1</v>
      </c>
      <c r="B633">
        <v>3090</v>
      </c>
      <c r="C633" t="str">
        <f t="shared" si="111"/>
        <v>BrancheNatMed</v>
      </c>
      <c r="D633" t="s">
        <v>197</v>
      </c>
      <c r="E633">
        <v>2</v>
      </c>
      <c r="F633" s="10">
        <v>3</v>
      </c>
      <c r="G633">
        <v>3</v>
      </c>
      <c r="H633" t="s">
        <v>45</v>
      </c>
      <c r="I633">
        <v>1</v>
      </c>
      <c r="J633" t="s">
        <v>215</v>
      </c>
      <c r="K633" t="s">
        <v>136</v>
      </c>
      <c r="L633" t="s">
        <v>55</v>
      </c>
      <c r="M633" t="s">
        <v>29</v>
      </c>
      <c r="N633" t="s">
        <v>84</v>
      </c>
      <c r="O633" t="s">
        <v>84</v>
      </c>
      <c r="P633" t="s">
        <v>82</v>
      </c>
      <c r="Q633">
        <v>18</v>
      </c>
      <c r="R633">
        <v>29</v>
      </c>
      <c r="S633">
        <v>5412</v>
      </c>
      <c r="T633">
        <v>16584</v>
      </c>
      <c r="U633">
        <v>40</v>
      </c>
      <c r="X633" t="s">
        <v>216</v>
      </c>
      <c r="Y633" s="5" t="b">
        <v>1</v>
      </c>
      <c r="AA633" t="b">
        <f t="shared" si="112"/>
        <v>1</v>
      </c>
    </row>
    <row r="634" spans="1:27" x14ac:dyDescent="0.2">
      <c r="A634">
        <v>1</v>
      </c>
      <c r="B634">
        <v>3091</v>
      </c>
      <c r="C634" t="str">
        <f t="shared" si="111"/>
        <v>BrancheNatMed</v>
      </c>
      <c r="D634" t="s">
        <v>197</v>
      </c>
      <c r="E634">
        <v>2</v>
      </c>
      <c r="F634" s="10">
        <v>3</v>
      </c>
      <c r="G634">
        <v>3</v>
      </c>
      <c r="H634" t="s">
        <v>45</v>
      </c>
      <c r="I634">
        <v>1</v>
      </c>
      <c r="J634" t="s">
        <v>126</v>
      </c>
      <c r="K634" t="s">
        <v>125</v>
      </c>
      <c r="L634" t="s">
        <v>55</v>
      </c>
      <c r="M634" t="s">
        <v>28</v>
      </c>
      <c r="N634" t="s">
        <v>56</v>
      </c>
      <c r="O634" t="s">
        <v>14</v>
      </c>
      <c r="P634" t="s">
        <v>14</v>
      </c>
      <c r="Q634">
        <v>16</v>
      </c>
      <c r="R634">
        <v>29</v>
      </c>
      <c r="S634">
        <v>9839</v>
      </c>
      <c r="T634">
        <v>29365</v>
      </c>
      <c r="U634">
        <v>40</v>
      </c>
      <c r="X634" t="s">
        <v>216</v>
      </c>
      <c r="Y634" s="5" t="b">
        <v>1</v>
      </c>
      <c r="AA634" t="b">
        <f t="shared" si="112"/>
        <v>1</v>
      </c>
    </row>
    <row r="635" spans="1:27" x14ac:dyDescent="0.2">
      <c r="A635">
        <v>1</v>
      </c>
      <c r="B635">
        <v>3092</v>
      </c>
      <c r="C635" t="str">
        <f t="shared" si="111"/>
        <v>BrancheNatMed</v>
      </c>
      <c r="D635" t="s">
        <v>197</v>
      </c>
      <c r="E635">
        <v>2</v>
      </c>
      <c r="F635" s="10">
        <v>3</v>
      </c>
      <c r="G635">
        <v>3</v>
      </c>
      <c r="H635" t="s">
        <v>45</v>
      </c>
      <c r="I635">
        <v>1</v>
      </c>
      <c r="J635" t="s">
        <v>126</v>
      </c>
      <c r="K635" t="s">
        <v>125</v>
      </c>
      <c r="L635" t="s">
        <v>55</v>
      </c>
      <c r="M635" t="s">
        <v>28</v>
      </c>
      <c r="N635" t="s">
        <v>55</v>
      </c>
      <c r="O635" t="s">
        <v>55</v>
      </c>
      <c r="P635" t="s">
        <v>55</v>
      </c>
      <c r="Q635">
        <v>16</v>
      </c>
      <c r="R635">
        <v>29</v>
      </c>
      <c r="S635">
        <v>1372</v>
      </c>
      <c r="T635">
        <v>8787</v>
      </c>
      <c r="U635">
        <v>40</v>
      </c>
      <c r="X635" t="s">
        <v>216</v>
      </c>
      <c r="Y635" s="5" t="b">
        <v>1</v>
      </c>
      <c r="AA635" t="b">
        <f t="shared" si="112"/>
        <v>1</v>
      </c>
    </row>
    <row r="636" spans="1:27" x14ac:dyDescent="0.2">
      <c r="A636">
        <v>1</v>
      </c>
      <c r="B636">
        <v>3093</v>
      </c>
      <c r="C636" t="str">
        <f t="shared" si="111"/>
        <v>BrancheNatMed</v>
      </c>
      <c r="D636" t="s">
        <v>197</v>
      </c>
      <c r="E636">
        <v>2</v>
      </c>
      <c r="F636" s="10">
        <v>3</v>
      </c>
      <c r="G636">
        <v>3</v>
      </c>
      <c r="H636" t="s">
        <v>45</v>
      </c>
      <c r="I636">
        <v>1</v>
      </c>
      <c r="J636" t="s">
        <v>126</v>
      </c>
      <c r="K636" t="s">
        <v>125</v>
      </c>
      <c r="L636" t="s">
        <v>55</v>
      </c>
      <c r="M636" t="s">
        <v>28</v>
      </c>
      <c r="N636" t="s">
        <v>79</v>
      </c>
      <c r="O636" t="s">
        <v>10</v>
      </c>
      <c r="P636" t="s">
        <v>10</v>
      </c>
      <c r="Q636">
        <v>16</v>
      </c>
      <c r="R636">
        <v>29</v>
      </c>
      <c r="S636">
        <v>833</v>
      </c>
      <c r="T636">
        <v>4356</v>
      </c>
      <c r="U636">
        <v>40</v>
      </c>
      <c r="X636" t="s">
        <v>216</v>
      </c>
      <c r="Y636" s="5" t="b">
        <v>1</v>
      </c>
      <c r="AA636" t="b">
        <f t="shared" si="112"/>
        <v>1</v>
      </c>
    </row>
    <row r="637" spans="1:27" x14ac:dyDescent="0.2">
      <c r="A637">
        <v>1</v>
      </c>
      <c r="B637">
        <v>3094</v>
      </c>
      <c r="C637" t="str">
        <f t="shared" si="111"/>
        <v>BrancheNatMed</v>
      </c>
      <c r="D637" t="s">
        <v>197</v>
      </c>
      <c r="E637">
        <v>2</v>
      </c>
      <c r="F637" s="10">
        <v>3</v>
      </c>
      <c r="G637">
        <v>3</v>
      </c>
      <c r="H637" t="s">
        <v>45</v>
      </c>
      <c r="I637">
        <v>1</v>
      </c>
      <c r="J637" t="s">
        <v>126</v>
      </c>
      <c r="K637" t="s">
        <v>125</v>
      </c>
      <c r="L637" t="s">
        <v>55</v>
      </c>
      <c r="M637" t="s">
        <v>28</v>
      </c>
      <c r="N637" t="s">
        <v>81</v>
      </c>
      <c r="O637" t="s">
        <v>81</v>
      </c>
      <c r="P637" t="s">
        <v>82</v>
      </c>
      <c r="Q637">
        <v>16</v>
      </c>
      <c r="R637">
        <v>29</v>
      </c>
      <c r="S637">
        <v>3284</v>
      </c>
      <c r="T637">
        <v>16215</v>
      </c>
      <c r="U637">
        <v>40</v>
      </c>
      <c r="X637" t="s">
        <v>216</v>
      </c>
      <c r="Y637" s="5" t="b">
        <v>1</v>
      </c>
      <c r="AA637" t="b">
        <f t="shared" si="112"/>
        <v>1</v>
      </c>
    </row>
    <row r="638" spans="1:27" x14ac:dyDescent="0.2">
      <c r="A638">
        <v>1</v>
      </c>
      <c r="B638">
        <v>3095</v>
      </c>
      <c r="C638" t="str">
        <f t="shared" si="111"/>
        <v>BrancheNatMed</v>
      </c>
      <c r="D638" t="s">
        <v>197</v>
      </c>
      <c r="E638">
        <v>2</v>
      </c>
      <c r="F638" s="10">
        <v>3</v>
      </c>
      <c r="G638">
        <v>3</v>
      </c>
      <c r="H638" t="s">
        <v>45</v>
      </c>
      <c r="I638">
        <v>1</v>
      </c>
      <c r="J638" t="s">
        <v>126</v>
      </c>
      <c r="K638" t="s">
        <v>125</v>
      </c>
      <c r="L638" t="s">
        <v>55</v>
      </c>
      <c r="M638" t="s">
        <v>28</v>
      </c>
      <c r="N638" t="s">
        <v>84</v>
      </c>
      <c r="O638" t="s">
        <v>84</v>
      </c>
      <c r="P638" t="s">
        <v>82</v>
      </c>
      <c r="Q638">
        <v>16</v>
      </c>
      <c r="R638">
        <v>29</v>
      </c>
      <c r="S638">
        <v>4713</v>
      </c>
      <c r="T638">
        <v>16722</v>
      </c>
      <c r="U638">
        <v>40</v>
      </c>
      <c r="X638" t="s">
        <v>216</v>
      </c>
      <c r="Y638" s="5" t="b">
        <v>1</v>
      </c>
      <c r="AA638" t="b">
        <f t="shared" si="112"/>
        <v>1</v>
      </c>
    </row>
    <row r="639" spans="1:27" x14ac:dyDescent="0.2">
      <c r="A639">
        <v>1</v>
      </c>
      <c r="B639">
        <v>3096</v>
      </c>
      <c r="C639" t="str">
        <f t="shared" si="111"/>
        <v>BrancheNatMed</v>
      </c>
      <c r="D639" t="s">
        <v>197</v>
      </c>
      <c r="E639">
        <v>2</v>
      </c>
      <c r="F639" s="10">
        <v>3</v>
      </c>
      <c r="G639">
        <v>3</v>
      </c>
      <c r="H639" t="s">
        <v>45</v>
      </c>
      <c r="I639">
        <v>1</v>
      </c>
      <c r="J639" t="s">
        <v>129</v>
      </c>
      <c r="K639" t="s">
        <v>81</v>
      </c>
      <c r="L639" t="s">
        <v>82</v>
      </c>
      <c r="M639" t="s">
        <v>28</v>
      </c>
      <c r="N639" t="s">
        <v>56</v>
      </c>
      <c r="O639" t="s">
        <v>14</v>
      </c>
      <c r="P639" t="s">
        <v>14</v>
      </c>
      <c r="Q639">
        <v>18</v>
      </c>
      <c r="R639">
        <v>29</v>
      </c>
      <c r="S639">
        <v>9262</v>
      </c>
      <c r="T639">
        <v>22096</v>
      </c>
      <c r="U639">
        <v>40</v>
      </c>
      <c r="X639" t="s">
        <v>216</v>
      </c>
      <c r="Y639" s="5" t="b">
        <v>1</v>
      </c>
      <c r="AA639" t="b">
        <f t="shared" si="112"/>
        <v>1</v>
      </c>
    </row>
    <row r="640" spans="1:27" x14ac:dyDescent="0.2">
      <c r="A640">
        <v>1</v>
      </c>
      <c r="B640">
        <v>3097</v>
      </c>
      <c r="C640" t="str">
        <f t="shared" si="111"/>
        <v>BrancheNatMed</v>
      </c>
      <c r="D640" t="s">
        <v>197</v>
      </c>
      <c r="E640">
        <v>2</v>
      </c>
      <c r="F640" s="10">
        <v>3</v>
      </c>
      <c r="G640">
        <v>3</v>
      </c>
      <c r="H640" t="s">
        <v>45</v>
      </c>
      <c r="I640">
        <v>1</v>
      </c>
      <c r="J640" t="s">
        <v>129</v>
      </c>
      <c r="K640" t="s">
        <v>81</v>
      </c>
      <c r="L640" t="s">
        <v>82</v>
      </c>
      <c r="M640" t="s">
        <v>28</v>
      </c>
      <c r="N640" t="s">
        <v>55</v>
      </c>
      <c r="O640" t="s">
        <v>55</v>
      </c>
      <c r="P640" t="s">
        <v>55</v>
      </c>
      <c r="Q640">
        <v>18</v>
      </c>
      <c r="R640">
        <v>29</v>
      </c>
      <c r="S640">
        <v>1178</v>
      </c>
      <c r="T640">
        <v>4232</v>
      </c>
      <c r="U640">
        <v>40</v>
      </c>
      <c r="X640" t="s">
        <v>216</v>
      </c>
      <c r="Y640" s="5" t="b">
        <v>1</v>
      </c>
      <c r="AA640" t="b">
        <f t="shared" si="112"/>
        <v>1</v>
      </c>
    </row>
    <row r="641" spans="1:27" x14ac:dyDescent="0.2">
      <c r="A641">
        <v>1</v>
      </c>
      <c r="B641">
        <v>3098</v>
      </c>
      <c r="C641" t="str">
        <f t="shared" si="111"/>
        <v>BrancheNatMed</v>
      </c>
      <c r="D641" t="s">
        <v>197</v>
      </c>
      <c r="E641">
        <v>2</v>
      </c>
      <c r="F641" s="10">
        <v>3</v>
      </c>
      <c r="G641">
        <v>3</v>
      </c>
      <c r="H641" t="s">
        <v>45</v>
      </c>
      <c r="I641">
        <v>1</v>
      </c>
      <c r="J641" t="s">
        <v>129</v>
      </c>
      <c r="K641" t="s">
        <v>81</v>
      </c>
      <c r="L641" t="s">
        <v>82</v>
      </c>
      <c r="M641" t="s">
        <v>28</v>
      </c>
      <c r="N641" t="s">
        <v>79</v>
      </c>
      <c r="O641" t="s">
        <v>10</v>
      </c>
      <c r="P641" t="s">
        <v>10</v>
      </c>
      <c r="Q641">
        <v>18</v>
      </c>
      <c r="R641">
        <v>29</v>
      </c>
      <c r="S641">
        <v>502</v>
      </c>
      <c r="T641">
        <v>2334</v>
      </c>
      <c r="U641">
        <v>40</v>
      </c>
      <c r="X641" t="s">
        <v>216</v>
      </c>
      <c r="Y641" s="5" t="b">
        <v>1</v>
      </c>
      <c r="AA641" t="b">
        <f t="shared" si="112"/>
        <v>1</v>
      </c>
    </row>
    <row r="642" spans="1:27" x14ac:dyDescent="0.2">
      <c r="A642">
        <v>1</v>
      </c>
      <c r="B642">
        <v>3099</v>
      </c>
      <c r="C642" t="str">
        <f t="shared" si="111"/>
        <v>BrancheNatMed</v>
      </c>
      <c r="D642" t="s">
        <v>197</v>
      </c>
      <c r="E642">
        <v>2</v>
      </c>
      <c r="F642" s="10">
        <v>3</v>
      </c>
      <c r="G642">
        <v>3</v>
      </c>
      <c r="H642" t="s">
        <v>45</v>
      </c>
      <c r="I642">
        <v>1</v>
      </c>
      <c r="J642" t="s">
        <v>129</v>
      </c>
      <c r="K642" t="s">
        <v>81</v>
      </c>
      <c r="L642" t="s">
        <v>82</v>
      </c>
      <c r="M642" t="s">
        <v>28</v>
      </c>
      <c r="N642" t="s">
        <v>81</v>
      </c>
      <c r="O642" t="s">
        <v>81</v>
      </c>
      <c r="P642" t="s">
        <v>82</v>
      </c>
      <c r="Q642">
        <v>18</v>
      </c>
      <c r="R642">
        <v>29</v>
      </c>
      <c r="S642">
        <v>3308</v>
      </c>
      <c r="T642">
        <v>13736</v>
      </c>
      <c r="U642">
        <v>40</v>
      </c>
      <c r="X642" t="s">
        <v>216</v>
      </c>
      <c r="Y642" s="5" t="b">
        <v>1</v>
      </c>
      <c r="AA642" t="b">
        <f t="shared" si="112"/>
        <v>1</v>
      </c>
    </row>
    <row r="643" spans="1:27" x14ac:dyDescent="0.2">
      <c r="A643">
        <v>1</v>
      </c>
      <c r="B643">
        <v>3100</v>
      </c>
      <c r="C643" t="str">
        <f t="shared" ref="C643:C706" si="113">D643</f>
        <v>BrancheNatMed</v>
      </c>
      <c r="D643" t="s">
        <v>197</v>
      </c>
      <c r="E643">
        <v>2</v>
      </c>
      <c r="F643" s="10">
        <v>3</v>
      </c>
      <c r="G643">
        <v>3</v>
      </c>
      <c r="H643" t="s">
        <v>45</v>
      </c>
      <c r="I643">
        <v>1</v>
      </c>
      <c r="J643" t="s">
        <v>129</v>
      </c>
      <c r="K643" t="s">
        <v>81</v>
      </c>
      <c r="L643" t="s">
        <v>82</v>
      </c>
      <c r="M643" t="s">
        <v>28</v>
      </c>
      <c r="N643" t="s">
        <v>84</v>
      </c>
      <c r="O643" t="s">
        <v>84</v>
      </c>
      <c r="P643" t="s">
        <v>82</v>
      </c>
      <c r="Q643">
        <v>18</v>
      </c>
      <c r="R643">
        <v>29</v>
      </c>
      <c r="S643">
        <v>5554</v>
      </c>
      <c r="T643">
        <v>13432</v>
      </c>
      <c r="U643">
        <v>40</v>
      </c>
      <c r="X643" t="s">
        <v>216</v>
      </c>
      <c r="Y643" s="5" t="b">
        <v>1</v>
      </c>
      <c r="AA643" t="b">
        <f t="shared" si="112"/>
        <v>1</v>
      </c>
    </row>
    <row r="644" spans="1:27" x14ac:dyDescent="0.2">
      <c r="A644">
        <v>1</v>
      </c>
      <c r="B644">
        <v>3101</v>
      </c>
      <c r="C644" t="str">
        <f t="shared" si="113"/>
        <v>BrancheNatMed</v>
      </c>
      <c r="D644" t="s">
        <v>197</v>
      </c>
      <c r="E644">
        <v>2</v>
      </c>
      <c r="F644" s="10">
        <v>3</v>
      </c>
      <c r="G644">
        <v>3</v>
      </c>
      <c r="H644" t="s">
        <v>45</v>
      </c>
      <c r="I644">
        <v>1</v>
      </c>
      <c r="J644" t="s">
        <v>127</v>
      </c>
      <c r="K644" t="s">
        <v>128</v>
      </c>
      <c r="L644" t="s">
        <v>82</v>
      </c>
      <c r="M644" t="s">
        <v>27</v>
      </c>
      <c r="N644" t="s">
        <v>56</v>
      </c>
      <c r="O644" t="s">
        <v>14</v>
      </c>
      <c r="P644" t="s">
        <v>14</v>
      </c>
      <c r="Q644">
        <v>15</v>
      </c>
      <c r="R644">
        <v>29</v>
      </c>
      <c r="S644">
        <v>10732</v>
      </c>
      <c r="T644">
        <v>30962</v>
      </c>
      <c r="U644">
        <v>40</v>
      </c>
      <c r="X644" t="s">
        <v>216</v>
      </c>
      <c r="Y644" s="5" t="b">
        <v>1</v>
      </c>
      <c r="AA644" t="b">
        <f t="shared" si="112"/>
        <v>1</v>
      </c>
    </row>
    <row r="645" spans="1:27" x14ac:dyDescent="0.2">
      <c r="A645">
        <v>1</v>
      </c>
      <c r="B645">
        <v>3102</v>
      </c>
      <c r="C645" t="str">
        <f t="shared" si="113"/>
        <v>BrancheNatMed</v>
      </c>
      <c r="D645" t="s">
        <v>197</v>
      </c>
      <c r="E645">
        <v>2</v>
      </c>
      <c r="F645" s="10">
        <v>3</v>
      </c>
      <c r="G645">
        <v>3</v>
      </c>
      <c r="H645" t="s">
        <v>45</v>
      </c>
      <c r="I645">
        <v>1</v>
      </c>
      <c r="J645" t="s">
        <v>127</v>
      </c>
      <c r="K645" t="s">
        <v>128</v>
      </c>
      <c r="L645" t="s">
        <v>82</v>
      </c>
      <c r="M645" t="s">
        <v>27</v>
      </c>
      <c r="N645" t="s">
        <v>55</v>
      </c>
      <c r="O645" t="s">
        <v>55</v>
      </c>
      <c r="P645" t="s">
        <v>55</v>
      </c>
      <c r="Q645">
        <v>15</v>
      </c>
      <c r="R645">
        <v>29</v>
      </c>
      <c r="S645">
        <v>2183</v>
      </c>
      <c r="T645">
        <v>6499</v>
      </c>
      <c r="U645">
        <v>40</v>
      </c>
      <c r="X645" t="s">
        <v>216</v>
      </c>
      <c r="Y645" s="5" t="b">
        <v>1</v>
      </c>
      <c r="AA645" t="b">
        <f t="shared" si="112"/>
        <v>1</v>
      </c>
    </row>
    <row r="646" spans="1:27" x14ac:dyDescent="0.2">
      <c r="A646">
        <v>1</v>
      </c>
      <c r="B646">
        <v>3103</v>
      </c>
      <c r="C646" t="str">
        <f t="shared" si="113"/>
        <v>BrancheNatMed</v>
      </c>
      <c r="D646" t="s">
        <v>197</v>
      </c>
      <c r="E646">
        <v>2</v>
      </c>
      <c r="F646" s="10">
        <v>3</v>
      </c>
      <c r="G646">
        <v>3</v>
      </c>
      <c r="H646" t="s">
        <v>45</v>
      </c>
      <c r="I646">
        <v>1</v>
      </c>
      <c r="J646" t="s">
        <v>127</v>
      </c>
      <c r="K646" t="s">
        <v>128</v>
      </c>
      <c r="L646" t="s">
        <v>82</v>
      </c>
      <c r="M646" t="s">
        <v>27</v>
      </c>
      <c r="N646" t="s">
        <v>79</v>
      </c>
      <c r="O646" t="s">
        <v>10</v>
      </c>
      <c r="P646" t="s">
        <v>10</v>
      </c>
      <c r="Q646">
        <v>15</v>
      </c>
      <c r="R646">
        <v>29</v>
      </c>
      <c r="S646">
        <v>966</v>
      </c>
      <c r="T646">
        <v>3448</v>
      </c>
      <c r="U646">
        <v>40</v>
      </c>
      <c r="X646" t="s">
        <v>216</v>
      </c>
      <c r="Y646" s="5" t="b">
        <v>1</v>
      </c>
      <c r="AA646" t="b">
        <f t="shared" si="112"/>
        <v>1</v>
      </c>
    </row>
    <row r="647" spans="1:27" x14ac:dyDescent="0.2">
      <c r="A647">
        <v>1</v>
      </c>
      <c r="B647">
        <v>3104</v>
      </c>
      <c r="C647" t="str">
        <f t="shared" si="113"/>
        <v>BrancheNatMed</v>
      </c>
      <c r="D647" t="s">
        <v>197</v>
      </c>
      <c r="E647">
        <v>2</v>
      </c>
      <c r="F647" s="10">
        <v>3</v>
      </c>
      <c r="G647">
        <v>3</v>
      </c>
      <c r="H647" t="s">
        <v>45</v>
      </c>
      <c r="I647">
        <v>1</v>
      </c>
      <c r="J647" t="s">
        <v>127</v>
      </c>
      <c r="K647" t="s">
        <v>128</v>
      </c>
      <c r="L647" t="s">
        <v>82</v>
      </c>
      <c r="M647" t="s">
        <v>27</v>
      </c>
      <c r="N647" t="s">
        <v>81</v>
      </c>
      <c r="O647" t="s">
        <v>81</v>
      </c>
      <c r="P647" t="s">
        <v>82</v>
      </c>
      <c r="Q647">
        <v>15</v>
      </c>
      <c r="R647">
        <v>29</v>
      </c>
      <c r="S647">
        <v>5119</v>
      </c>
      <c r="T647">
        <v>14002</v>
      </c>
      <c r="U647">
        <v>40</v>
      </c>
      <c r="X647" t="s">
        <v>216</v>
      </c>
      <c r="Y647" s="5" t="b">
        <v>1</v>
      </c>
      <c r="AA647" t="b">
        <f t="shared" si="112"/>
        <v>1</v>
      </c>
    </row>
    <row r="648" spans="1:27" x14ac:dyDescent="0.2">
      <c r="A648">
        <v>1</v>
      </c>
      <c r="B648">
        <v>3105</v>
      </c>
      <c r="C648" t="str">
        <f t="shared" si="113"/>
        <v>BrancheNatMed</v>
      </c>
      <c r="D648" t="s">
        <v>197</v>
      </c>
      <c r="E648">
        <v>2</v>
      </c>
      <c r="F648" s="10">
        <v>3</v>
      </c>
      <c r="G648">
        <v>3</v>
      </c>
      <c r="H648" t="s">
        <v>45</v>
      </c>
      <c r="I648">
        <v>1</v>
      </c>
      <c r="J648" t="s">
        <v>127</v>
      </c>
      <c r="K648" t="s">
        <v>128</v>
      </c>
      <c r="L648" t="s">
        <v>82</v>
      </c>
      <c r="M648" t="s">
        <v>27</v>
      </c>
      <c r="N648" t="s">
        <v>84</v>
      </c>
      <c r="O648" t="s">
        <v>84</v>
      </c>
      <c r="P648" t="s">
        <v>82</v>
      </c>
      <c r="Q648">
        <v>15</v>
      </c>
      <c r="R648">
        <v>29</v>
      </c>
      <c r="S648">
        <v>7062</v>
      </c>
      <c r="T648">
        <v>17177</v>
      </c>
      <c r="U648">
        <v>40</v>
      </c>
      <c r="X648" t="s">
        <v>216</v>
      </c>
      <c r="Y648" s="5" t="b">
        <v>1</v>
      </c>
      <c r="AA648" t="b">
        <f t="shared" si="112"/>
        <v>1</v>
      </c>
    </row>
    <row r="649" spans="1:27" x14ac:dyDescent="0.2">
      <c r="A649">
        <v>1</v>
      </c>
      <c r="B649">
        <v>3106</v>
      </c>
      <c r="C649" t="str">
        <f t="shared" si="113"/>
        <v>BrancheNatMed</v>
      </c>
      <c r="D649" t="s">
        <v>197</v>
      </c>
      <c r="E649">
        <v>2</v>
      </c>
      <c r="F649" s="10">
        <v>3</v>
      </c>
      <c r="G649">
        <v>3</v>
      </c>
      <c r="H649" t="s">
        <v>45</v>
      </c>
      <c r="I649">
        <v>1</v>
      </c>
      <c r="J649" t="s">
        <v>76</v>
      </c>
      <c r="K649" t="s">
        <v>77</v>
      </c>
      <c r="L649" t="s">
        <v>55</v>
      </c>
      <c r="M649" t="s">
        <v>27</v>
      </c>
      <c r="N649" t="s">
        <v>56</v>
      </c>
      <c r="O649" t="s">
        <v>14</v>
      </c>
      <c r="P649" t="s">
        <v>14</v>
      </c>
      <c r="Q649">
        <v>18</v>
      </c>
      <c r="R649">
        <v>29</v>
      </c>
      <c r="S649">
        <v>15053</v>
      </c>
      <c r="T649">
        <v>36133</v>
      </c>
      <c r="U649">
        <v>40</v>
      </c>
      <c r="X649" t="s">
        <v>216</v>
      </c>
      <c r="Y649" s="5" t="b">
        <v>1</v>
      </c>
      <c r="AA649" t="b">
        <f t="shared" si="112"/>
        <v>1</v>
      </c>
    </row>
    <row r="650" spans="1:27" x14ac:dyDescent="0.2">
      <c r="A650">
        <v>1</v>
      </c>
      <c r="B650">
        <v>3107</v>
      </c>
      <c r="C650" t="str">
        <f t="shared" si="113"/>
        <v>BrancheNatMed</v>
      </c>
      <c r="D650" t="s">
        <v>197</v>
      </c>
      <c r="E650">
        <v>2</v>
      </c>
      <c r="F650" s="10">
        <v>3</v>
      </c>
      <c r="G650">
        <v>3</v>
      </c>
      <c r="H650" t="s">
        <v>45</v>
      </c>
      <c r="I650">
        <v>1</v>
      </c>
      <c r="J650" t="s">
        <v>76</v>
      </c>
      <c r="K650" t="s">
        <v>77</v>
      </c>
      <c r="L650" t="s">
        <v>55</v>
      </c>
      <c r="M650" t="s">
        <v>27</v>
      </c>
      <c r="N650" t="s">
        <v>55</v>
      </c>
      <c r="O650" t="s">
        <v>55</v>
      </c>
      <c r="P650" t="s">
        <v>55</v>
      </c>
      <c r="Q650">
        <v>18</v>
      </c>
      <c r="R650">
        <v>29</v>
      </c>
      <c r="S650">
        <v>2295</v>
      </c>
      <c r="T650">
        <v>6456</v>
      </c>
      <c r="U650">
        <v>40</v>
      </c>
      <c r="X650" t="s">
        <v>216</v>
      </c>
      <c r="Y650" s="5" t="b">
        <v>1</v>
      </c>
      <c r="AA650" t="b">
        <f t="shared" si="112"/>
        <v>1</v>
      </c>
    </row>
    <row r="651" spans="1:27" x14ac:dyDescent="0.2">
      <c r="A651">
        <v>1</v>
      </c>
      <c r="B651">
        <v>3108</v>
      </c>
      <c r="C651" t="str">
        <f t="shared" si="113"/>
        <v>BrancheNatMed</v>
      </c>
      <c r="D651" t="s">
        <v>197</v>
      </c>
      <c r="E651">
        <v>2</v>
      </c>
      <c r="F651" s="10">
        <v>3</v>
      </c>
      <c r="G651">
        <v>3</v>
      </c>
      <c r="H651" t="s">
        <v>45</v>
      </c>
      <c r="I651">
        <v>1</v>
      </c>
      <c r="J651" t="s">
        <v>76</v>
      </c>
      <c r="K651" t="s">
        <v>77</v>
      </c>
      <c r="L651" t="s">
        <v>55</v>
      </c>
      <c r="M651" t="s">
        <v>27</v>
      </c>
      <c r="N651" t="s">
        <v>79</v>
      </c>
      <c r="O651" t="s">
        <v>10</v>
      </c>
      <c r="P651" t="s">
        <v>10</v>
      </c>
      <c r="Q651">
        <v>18</v>
      </c>
      <c r="R651">
        <v>29</v>
      </c>
      <c r="S651">
        <v>838</v>
      </c>
      <c r="T651">
        <v>3651</v>
      </c>
      <c r="U651">
        <v>40</v>
      </c>
      <c r="X651" t="s">
        <v>216</v>
      </c>
      <c r="Y651" s="5" t="b">
        <v>1</v>
      </c>
      <c r="AA651" t="b">
        <f t="shared" si="112"/>
        <v>1</v>
      </c>
    </row>
    <row r="652" spans="1:27" x14ac:dyDescent="0.2">
      <c r="A652">
        <v>1</v>
      </c>
      <c r="B652">
        <v>3109</v>
      </c>
      <c r="C652" t="str">
        <f t="shared" si="113"/>
        <v>BrancheNatMed</v>
      </c>
      <c r="D652" t="s">
        <v>197</v>
      </c>
      <c r="E652">
        <v>2</v>
      </c>
      <c r="F652" s="10">
        <v>3</v>
      </c>
      <c r="G652">
        <v>3</v>
      </c>
      <c r="H652" t="s">
        <v>45</v>
      </c>
      <c r="I652">
        <v>1</v>
      </c>
      <c r="J652" t="s">
        <v>76</v>
      </c>
      <c r="K652" t="s">
        <v>77</v>
      </c>
      <c r="L652" t="s">
        <v>55</v>
      </c>
      <c r="M652" t="s">
        <v>27</v>
      </c>
      <c r="N652" t="s">
        <v>81</v>
      </c>
      <c r="O652" t="s">
        <v>81</v>
      </c>
      <c r="P652" t="s">
        <v>82</v>
      </c>
      <c r="Q652">
        <v>18</v>
      </c>
      <c r="R652">
        <v>29</v>
      </c>
      <c r="S652">
        <v>5585</v>
      </c>
      <c r="T652">
        <v>18712</v>
      </c>
      <c r="U652">
        <v>40</v>
      </c>
      <c r="X652" t="s">
        <v>216</v>
      </c>
      <c r="Y652" s="5" t="b">
        <v>1</v>
      </c>
      <c r="AA652" t="b">
        <f t="shared" si="112"/>
        <v>1</v>
      </c>
    </row>
    <row r="653" spans="1:27" x14ac:dyDescent="0.2">
      <c r="A653">
        <v>1</v>
      </c>
      <c r="B653">
        <v>3110</v>
      </c>
      <c r="C653" t="str">
        <f t="shared" si="113"/>
        <v>BrancheNatMed</v>
      </c>
      <c r="D653" t="s">
        <v>197</v>
      </c>
      <c r="E653">
        <v>2</v>
      </c>
      <c r="F653" s="10">
        <v>3</v>
      </c>
      <c r="G653">
        <v>3</v>
      </c>
      <c r="H653" t="s">
        <v>45</v>
      </c>
      <c r="I653">
        <v>1</v>
      </c>
      <c r="J653" t="s">
        <v>76</v>
      </c>
      <c r="K653" t="s">
        <v>77</v>
      </c>
      <c r="L653" t="s">
        <v>55</v>
      </c>
      <c r="M653" t="s">
        <v>27</v>
      </c>
      <c r="N653" t="s">
        <v>84</v>
      </c>
      <c r="O653" t="s">
        <v>84</v>
      </c>
      <c r="P653" t="s">
        <v>82</v>
      </c>
      <c r="Q653">
        <v>18</v>
      </c>
      <c r="R653">
        <v>29</v>
      </c>
      <c r="S653">
        <v>7463</v>
      </c>
      <c r="T653">
        <v>18391</v>
      </c>
      <c r="U653">
        <v>40</v>
      </c>
      <c r="X653" t="s">
        <v>216</v>
      </c>
      <c r="Y653" s="5" t="b">
        <v>1</v>
      </c>
      <c r="AA653" t="b">
        <f t="shared" si="112"/>
        <v>1</v>
      </c>
    </row>
    <row r="654" spans="1:27" x14ac:dyDescent="0.2">
      <c r="A654">
        <v>1</v>
      </c>
      <c r="B654">
        <v>3111</v>
      </c>
      <c r="C654" t="str">
        <f t="shared" si="113"/>
        <v>BrancheNatMed</v>
      </c>
      <c r="D654" t="s">
        <v>197</v>
      </c>
      <c r="E654">
        <v>3</v>
      </c>
      <c r="F654" s="10">
        <v>3</v>
      </c>
      <c r="G654">
        <v>3</v>
      </c>
      <c r="H654" t="s">
        <v>44</v>
      </c>
      <c r="I654">
        <v>0</v>
      </c>
      <c r="J654" t="s">
        <v>130</v>
      </c>
      <c r="K654" t="s">
        <v>14</v>
      </c>
      <c r="L654" t="s">
        <v>14</v>
      </c>
      <c r="M654" t="s">
        <v>28</v>
      </c>
      <c r="N654" t="s">
        <v>56</v>
      </c>
      <c r="O654" t="s">
        <v>14</v>
      </c>
      <c r="P654" t="s">
        <v>14</v>
      </c>
      <c r="Q654">
        <v>25</v>
      </c>
      <c r="R654">
        <v>29</v>
      </c>
      <c r="S654">
        <v>2438</v>
      </c>
      <c r="T654">
        <v>6942</v>
      </c>
      <c r="U654">
        <v>40</v>
      </c>
      <c r="X654" t="s">
        <v>217</v>
      </c>
      <c r="Y654" s="5" t="b">
        <v>1</v>
      </c>
      <c r="AA654" t="b">
        <f t="shared" si="112"/>
        <v>1</v>
      </c>
    </row>
    <row r="655" spans="1:27" x14ac:dyDescent="0.2">
      <c r="A655">
        <v>1</v>
      </c>
      <c r="B655">
        <v>3112</v>
      </c>
      <c r="C655" t="str">
        <f t="shared" si="113"/>
        <v>BrancheNatMed</v>
      </c>
      <c r="D655" t="s">
        <v>197</v>
      </c>
      <c r="E655">
        <v>3</v>
      </c>
      <c r="F655" s="10">
        <v>3</v>
      </c>
      <c r="G655">
        <v>3</v>
      </c>
      <c r="H655" t="s">
        <v>44</v>
      </c>
      <c r="I655">
        <v>0</v>
      </c>
      <c r="J655" t="s">
        <v>130</v>
      </c>
      <c r="K655" t="s">
        <v>14</v>
      </c>
      <c r="L655" t="s">
        <v>14</v>
      </c>
      <c r="M655" t="s">
        <v>28</v>
      </c>
      <c r="N655" t="s">
        <v>55</v>
      </c>
      <c r="O655" t="s">
        <v>55</v>
      </c>
      <c r="P655" t="s">
        <v>55</v>
      </c>
      <c r="Q655">
        <v>25</v>
      </c>
      <c r="R655">
        <v>29</v>
      </c>
      <c r="S655">
        <v>116</v>
      </c>
      <c r="T655">
        <v>667</v>
      </c>
      <c r="U655">
        <v>40</v>
      </c>
      <c r="X655" t="s">
        <v>217</v>
      </c>
      <c r="Y655" s="5" t="b">
        <v>1</v>
      </c>
      <c r="AA655" t="b">
        <f t="shared" si="112"/>
        <v>1</v>
      </c>
    </row>
    <row r="656" spans="1:27" x14ac:dyDescent="0.2">
      <c r="A656">
        <v>1</v>
      </c>
      <c r="B656">
        <v>3113</v>
      </c>
      <c r="C656" t="str">
        <f t="shared" si="113"/>
        <v>BrancheNatMed</v>
      </c>
      <c r="D656" t="s">
        <v>197</v>
      </c>
      <c r="E656">
        <v>3</v>
      </c>
      <c r="F656" s="10">
        <v>3</v>
      </c>
      <c r="G656">
        <v>3</v>
      </c>
      <c r="H656" t="s">
        <v>44</v>
      </c>
      <c r="I656">
        <v>0</v>
      </c>
      <c r="J656" t="s">
        <v>130</v>
      </c>
      <c r="K656" t="s">
        <v>14</v>
      </c>
      <c r="L656" t="s">
        <v>14</v>
      </c>
      <c r="M656" t="s">
        <v>28</v>
      </c>
      <c r="N656" t="s">
        <v>79</v>
      </c>
      <c r="O656" t="s">
        <v>10</v>
      </c>
      <c r="P656" t="s">
        <v>10</v>
      </c>
      <c r="Q656">
        <v>25</v>
      </c>
      <c r="R656">
        <v>29</v>
      </c>
      <c r="S656">
        <v>69</v>
      </c>
      <c r="T656">
        <v>525</v>
      </c>
      <c r="U656">
        <v>40</v>
      </c>
      <c r="X656" t="s">
        <v>217</v>
      </c>
      <c r="Y656" s="5" t="b">
        <v>1</v>
      </c>
      <c r="AA656" t="b">
        <f t="shared" si="112"/>
        <v>1</v>
      </c>
    </row>
    <row r="657" spans="1:27" x14ac:dyDescent="0.2">
      <c r="A657">
        <v>1</v>
      </c>
      <c r="B657">
        <v>3114</v>
      </c>
      <c r="C657" t="str">
        <f t="shared" si="113"/>
        <v>BrancheNatMed</v>
      </c>
      <c r="D657" t="s">
        <v>197</v>
      </c>
      <c r="E657">
        <v>3</v>
      </c>
      <c r="F657" s="10">
        <v>3</v>
      </c>
      <c r="G657">
        <v>3</v>
      </c>
      <c r="H657" t="s">
        <v>44</v>
      </c>
      <c r="I657">
        <v>0</v>
      </c>
      <c r="J657" t="s">
        <v>130</v>
      </c>
      <c r="K657" t="s">
        <v>14</v>
      </c>
      <c r="L657" t="s">
        <v>14</v>
      </c>
      <c r="M657" t="s">
        <v>28</v>
      </c>
      <c r="N657" t="s">
        <v>81</v>
      </c>
      <c r="O657" t="s">
        <v>81</v>
      </c>
      <c r="P657" t="s">
        <v>82</v>
      </c>
      <c r="Q657">
        <v>25</v>
      </c>
      <c r="R657">
        <v>29</v>
      </c>
      <c r="S657">
        <v>484</v>
      </c>
      <c r="T657">
        <v>2437</v>
      </c>
      <c r="U657">
        <v>40</v>
      </c>
      <c r="X657" t="s">
        <v>217</v>
      </c>
      <c r="Y657" s="5" t="b">
        <v>1</v>
      </c>
      <c r="AA657" t="b">
        <f t="shared" si="112"/>
        <v>1</v>
      </c>
    </row>
    <row r="658" spans="1:27" x14ac:dyDescent="0.2">
      <c r="A658">
        <v>1</v>
      </c>
      <c r="B658">
        <v>3115</v>
      </c>
      <c r="C658" t="str">
        <f t="shared" si="113"/>
        <v>BrancheNatMed</v>
      </c>
      <c r="D658" t="s">
        <v>197</v>
      </c>
      <c r="E658">
        <v>3</v>
      </c>
      <c r="F658" s="10">
        <v>3</v>
      </c>
      <c r="G658">
        <v>3</v>
      </c>
      <c r="H658" t="s">
        <v>44</v>
      </c>
      <c r="I658">
        <v>0</v>
      </c>
      <c r="J658" t="s">
        <v>130</v>
      </c>
      <c r="K658" t="s">
        <v>14</v>
      </c>
      <c r="L658" t="s">
        <v>14</v>
      </c>
      <c r="M658" t="s">
        <v>28</v>
      </c>
      <c r="N658" t="s">
        <v>84</v>
      </c>
      <c r="O658" t="s">
        <v>84</v>
      </c>
      <c r="P658" t="s">
        <v>82</v>
      </c>
      <c r="Q658">
        <v>25</v>
      </c>
      <c r="R658">
        <v>29</v>
      </c>
      <c r="S658">
        <v>1236</v>
      </c>
      <c r="T658">
        <v>3739</v>
      </c>
      <c r="U658">
        <v>40</v>
      </c>
      <c r="X658" t="s">
        <v>217</v>
      </c>
      <c r="Y658" s="5" t="b">
        <v>1</v>
      </c>
      <c r="AA658" t="b">
        <f t="shared" si="112"/>
        <v>1</v>
      </c>
    </row>
    <row r="659" spans="1:27" x14ac:dyDescent="0.2">
      <c r="A659">
        <v>1</v>
      </c>
      <c r="B659">
        <v>3116</v>
      </c>
      <c r="C659" t="str">
        <f t="shared" si="113"/>
        <v>BrancheNatMed</v>
      </c>
      <c r="D659" t="s">
        <v>197</v>
      </c>
      <c r="E659">
        <v>3</v>
      </c>
      <c r="F659" s="10">
        <v>3</v>
      </c>
      <c r="G659">
        <v>3</v>
      </c>
      <c r="H659" t="s">
        <v>44</v>
      </c>
      <c r="I659">
        <v>0</v>
      </c>
      <c r="J659" t="s">
        <v>132</v>
      </c>
      <c r="K659" t="s">
        <v>81</v>
      </c>
      <c r="L659" t="s">
        <v>82</v>
      </c>
      <c r="M659" t="s">
        <v>28</v>
      </c>
      <c r="N659" t="s">
        <v>56</v>
      </c>
      <c r="O659" t="s">
        <v>14</v>
      </c>
      <c r="P659" t="s">
        <v>14</v>
      </c>
      <c r="Q659">
        <v>25</v>
      </c>
      <c r="R659">
        <v>29</v>
      </c>
      <c r="S659">
        <v>1587</v>
      </c>
      <c r="T659">
        <v>9384</v>
      </c>
      <c r="U659">
        <v>40</v>
      </c>
      <c r="X659" t="s">
        <v>217</v>
      </c>
      <c r="Y659" s="5" t="b">
        <v>1</v>
      </c>
      <c r="AA659" t="b">
        <f t="shared" si="112"/>
        <v>1</v>
      </c>
    </row>
    <row r="660" spans="1:27" x14ac:dyDescent="0.2">
      <c r="A660">
        <v>1</v>
      </c>
      <c r="B660">
        <v>3117</v>
      </c>
      <c r="C660" t="str">
        <f t="shared" si="113"/>
        <v>BrancheNatMed</v>
      </c>
      <c r="D660" t="s">
        <v>197</v>
      </c>
      <c r="E660">
        <v>3</v>
      </c>
      <c r="F660" s="10">
        <v>3</v>
      </c>
      <c r="G660">
        <v>3</v>
      </c>
      <c r="H660" t="s">
        <v>44</v>
      </c>
      <c r="I660">
        <v>0</v>
      </c>
      <c r="J660" t="s">
        <v>132</v>
      </c>
      <c r="K660" t="s">
        <v>81</v>
      </c>
      <c r="L660" t="s">
        <v>82</v>
      </c>
      <c r="M660" t="s">
        <v>28</v>
      </c>
      <c r="N660" t="s">
        <v>55</v>
      </c>
      <c r="O660" t="s">
        <v>55</v>
      </c>
      <c r="P660" t="s">
        <v>55</v>
      </c>
      <c r="Q660">
        <v>25</v>
      </c>
      <c r="R660">
        <v>29</v>
      </c>
      <c r="S660">
        <v>107</v>
      </c>
      <c r="T660">
        <v>1169</v>
      </c>
      <c r="U660">
        <v>40</v>
      </c>
      <c r="X660" t="s">
        <v>217</v>
      </c>
      <c r="Y660" s="5" t="b">
        <v>1</v>
      </c>
      <c r="AA660" t="b">
        <f t="shared" si="112"/>
        <v>1</v>
      </c>
    </row>
    <row r="661" spans="1:27" x14ac:dyDescent="0.2">
      <c r="A661">
        <v>1</v>
      </c>
      <c r="B661">
        <v>3118</v>
      </c>
      <c r="C661" t="str">
        <f t="shared" si="113"/>
        <v>BrancheNatMed</v>
      </c>
      <c r="D661" t="s">
        <v>197</v>
      </c>
      <c r="E661">
        <v>3</v>
      </c>
      <c r="F661" s="10">
        <v>3</v>
      </c>
      <c r="G661">
        <v>3</v>
      </c>
      <c r="H661" t="s">
        <v>44</v>
      </c>
      <c r="I661">
        <v>0</v>
      </c>
      <c r="J661" t="s">
        <v>132</v>
      </c>
      <c r="K661" t="s">
        <v>81</v>
      </c>
      <c r="L661" t="s">
        <v>82</v>
      </c>
      <c r="M661" t="s">
        <v>28</v>
      </c>
      <c r="N661" t="s">
        <v>79</v>
      </c>
      <c r="O661" t="s">
        <v>10</v>
      </c>
      <c r="P661" t="s">
        <v>10</v>
      </c>
      <c r="Q661">
        <v>25</v>
      </c>
      <c r="R661">
        <v>29</v>
      </c>
      <c r="S661">
        <v>73</v>
      </c>
      <c r="T661">
        <v>681</v>
      </c>
      <c r="U661">
        <v>40</v>
      </c>
      <c r="X661" t="s">
        <v>217</v>
      </c>
      <c r="Y661" s="5" t="b">
        <v>1</v>
      </c>
      <c r="AA661" t="b">
        <f t="shared" si="112"/>
        <v>1</v>
      </c>
    </row>
    <row r="662" spans="1:27" x14ac:dyDescent="0.2">
      <c r="A662">
        <v>1</v>
      </c>
      <c r="B662">
        <v>3119</v>
      </c>
      <c r="C662" t="str">
        <f t="shared" si="113"/>
        <v>BrancheNatMed</v>
      </c>
      <c r="D662" t="s">
        <v>197</v>
      </c>
      <c r="E662">
        <v>3</v>
      </c>
      <c r="F662" s="10">
        <v>3</v>
      </c>
      <c r="G662">
        <v>3</v>
      </c>
      <c r="H662" t="s">
        <v>44</v>
      </c>
      <c r="I662">
        <v>0</v>
      </c>
      <c r="J662" t="s">
        <v>132</v>
      </c>
      <c r="K662" t="s">
        <v>81</v>
      </c>
      <c r="L662" t="s">
        <v>82</v>
      </c>
      <c r="M662" t="s">
        <v>28</v>
      </c>
      <c r="N662" t="s">
        <v>81</v>
      </c>
      <c r="O662" t="s">
        <v>81</v>
      </c>
      <c r="P662" t="s">
        <v>82</v>
      </c>
      <c r="Q662">
        <v>25</v>
      </c>
      <c r="R662">
        <v>29</v>
      </c>
      <c r="S662">
        <v>355</v>
      </c>
      <c r="T662">
        <v>5173</v>
      </c>
      <c r="U662">
        <v>40</v>
      </c>
      <c r="X662" t="s">
        <v>217</v>
      </c>
      <c r="Y662" s="5" t="b">
        <v>1</v>
      </c>
      <c r="AA662" t="b">
        <f t="shared" si="112"/>
        <v>1</v>
      </c>
    </row>
    <row r="663" spans="1:27" x14ac:dyDescent="0.2">
      <c r="A663">
        <v>1</v>
      </c>
      <c r="B663">
        <v>3120</v>
      </c>
      <c r="C663" t="str">
        <f t="shared" si="113"/>
        <v>BrancheNatMed</v>
      </c>
      <c r="D663" t="s">
        <v>197</v>
      </c>
      <c r="E663">
        <v>3</v>
      </c>
      <c r="F663" s="10">
        <v>3</v>
      </c>
      <c r="G663">
        <v>3</v>
      </c>
      <c r="H663" t="s">
        <v>44</v>
      </c>
      <c r="I663">
        <v>0</v>
      </c>
      <c r="J663" t="s">
        <v>132</v>
      </c>
      <c r="K663" t="s">
        <v>81</v>
      </c>
      <c r="L663" t="s">
        <v>82</v>
      </c>
      <c r="M663" t="s">
        <v>28</v>
      </c>
      <c r="N663" t="s">
        <v>84</v>
      </c>
      <c r="O663" t="s">
        <v>84</v>
      </c>
      <c r="P663" t="s">
        <v>82</v>
      </c>
      <c r="Q663">
        <v>25</v>
      </c>
      <c r="R663">
        <v>29</v>
      </c>
      <c r="S663">
        <v>756</v>
      </c>
      <c r="T663">
        <v>5670</v>
      </c>
      <c r="U663">
        <v>40</v>
      </c>
      <c r="X663" t="s">
        <v>217</v>
      </c>
      <c r="Y663" s="5" t="b">
        <v>1</v>
      </c>
      <c r="AA663" t="b">
        <f t="shared" si="112"/>
        <v>1</v>
      </c>
    </row>
    <row r="664" spans="1:27" x14ac:dyDescent="0.2">
      <c r="A664">
        <v>1</v>
      </c>
      <c r="B664">
        <v>3121</v>
      </c>
      <c r="C664" t="str">
        <f t="shared" si="113"/>
        <v>BrancheNatMed</v>
      </c>
      <c r="D664" t="s">
        <v>197</v>
      </c>
      <c r="E664">
        <v>3</v>
      </c>
      <c r="F664" s="10">
        <v>3</v>
      </c>
      <c r="G664">
        <v>3</v>
      </c>
      <c r="H664" t="s">
        <v>44</v>
      </c>
      <c r="I664">
        <v>0</v>
      </c>
      <c r="J664" t="s">
        <v>131</v>
      </c>
      <c r="K664" t="s">
        <v>128</v>
      </c>
      <c r="L664" t="s">
        <v>82</v>
      </c>
      <c r="M664" t="s">
        <v>27</v>
      </c>
      <c r="N664" t="s">
        <v>56</v>
      </c>
      <c r="O664" t="s">
        <v>14</v>
      </c>
      <c r="P664" t="s">
        <v>14</v>
      </c>
      <c r="Q664">
        <v>30</v>
      </c>
      <c r="R664">
        <v>29</v>
      </c>
      <c r="S664">
        <v>2839</v>
      </c>
      <c r="T664">
        <v>11726</v>
      </c>
      <c r="U664">
        <v>40</v>
      </c>
      <c r="X664" t="s">
        <v>217</v>
      </c>
      <c r="Y664" s="5" t="b">
        <v>1</v>
      </c>
      <c r="AA664" t="b">
        <f t="shared" si="112"/>
        <v>1</v>
      </c>
    </row>
    <row r="665" spans="1:27" x14ac:dyDescent="0.2">
      <c r="A665">
        <v>1</v>
      </c>
      <c r="B665">
        <v>3122</v>
      </c>
      <c r="C665" t="str">
        <f t="shared" si="113"/>
        <v>BrancheNatMed</v>
      </c>
      <c r="D665" t="s">
        <v>197</v>
      </c>
      <c r="E665">
        <v>3</v>
      </c>
      <c r="F665" s="10">
        <v>3</v>
      </c>
      <c r="G665">
        <v>3</v>
      </c>
      <c r="H665" t="s">
        <v>44</v>
      </c>
      <c r="I665">
        <v>0</v>
      </c>
      <c r="J665" t="s">
        <v>131</v>
      </c>
      <c r="K665" t="s">
        <v>128</v>
      </c>
      <c r="L665" t="s">
        <v>82</v>
      </c>
      <c r="M665" t="s">
        <v>27</v>
      </c>
      <c r="N665" t="s">
        <v>55</v>
      </c>
      <c r="O665" t="s">
        <v>55</v>
      </c>
      <c r="P665" t="s">
        <v>55</v>
      </c>
      <c r="Q665">
        <v>30</v>
      </c>
      <c r="R665">
        <v>29</v>
      </c>
      <c r="S665">
        <v>171</v>
      </c>
      <c r="T665">
        <v>1391</v>
      </c>
      <c r="U665">
        <v>40</v>
      </c>
      <c r="X665" t="s">
        <v>217</v>
      </c>
      <c r="Y665" s="5" t="b">
        <v>1</v>
      </c>
      <c r="AA665" t="b">
        <f t="shared" si="112"/>
        <v>1</v>
      </c>
    </row>
    <row r="666" spans="1:27" x14ac:dyDescent="0.2">
      <c r="A666">
        <v>1</v>
      </c>
      <c r="B666">
        <v>3123</v>
      </c>
      <c r="C666" t="str">
        <f t="shared" si="113"/>
        <v>BrancheNatMed</v>
      </c>
      <c r="D666" t="s">
        <v>197</v>
      </c>
      <c r="E666">
        <v>3</v>
      </c>
      <c r="F666" s="10">
        <v>3</v>
      </c>
      <c r="G666">
        <v>3</v>
      </c>
      <c r="H666" t="s">
        <v>44</v>
      </c>
      <c r="I666">
        <v>0</v>
      </c>
      <c r="J666" t="s">
        <v>131</v>
      </c>
      <c r="K666" t="s">
        <v>128</v>
      </c>
      <c r="L666" t="s">
        <v>82</v>
      </c>
      <c r="M666" t="s">
        <v>27</v>
      </c>
      <c r="N666" t="s">
        <v>79</v>
      </c>
      <c r="O666" t="s">
        <v>10</v>
      </c>
      <c r="P666" t="s">
        <v>10</v>
      </c>
      <c r="Q666">
        <v>30</v>
      </c>
      <c r="R666">
        <v>29</v>
      </c>
      <c r="S666">
        <v>106</v>
      </c>
      <c r="T666">
        <v>1224</v>
      </c>
      <c r="U666">
        <v>40</v>
      </c>
      <c r="X666" t="s">
        <v>217</v>
      </c>
      <c r="Y666" s="5" t="b">
        <v>1</v>
      </c>
      <c r="AA666" t="b">
        <f t="shared" si="112"/>
        <v>1</v>
      </c>
    </row>
    <row r="667" spans="1:27" x14ac:dyDescent="0.2">
      <c r="A667">
        <v>1</v>
      </c>
      <c r="B667">
        <v>3124</v>
      </c>
      <c r="C667" t="str">
        <f t="shared" si="113"/>
        <v>BrancheNatMed</v>
      </c>
      <c r="D667" t="s">
        <v>197</v>
      </c>
      <c r="E667">
        <v>3</v>
      </c>
      <c r="F667" s="10">
        <v>3</v>
      </c>
      <c r="G667">
        <v>3</v>
      </c>
      <c r="H667" t="s">
        <v>44</v>
      </c>
      <c r="I667">
        <v>0</v>
      </c>
      <c r="J667" t="s">
        <v>131</v>
      </c>
      <c r="K667" t="s">
        <v>128</v>
      </c>
      <c r="L667" t="s">
        <v>82</v>
      </c>
      <c r="M667" t="s">
        <v>27</v>
      </c>
      <c r="N667" t="s">
        <v>81</v>
      </c>
      <c r="O667" t="s">
        <v>81</v>
      </c>
      <c r="P667" t="s">
        <v>82</v>
      </c>
      <c r="Q667">
        <v>30</v>
      </c>
      <c r="R667">
        <v>29</v>
      </c>
      <c r="S667">
        <v>751</v>
      </c>
      <c r="T667">
        <v>6785</v>
      </c>
      <c r="U667">
        <v>40</v>
      </c>
      <c r="X667" t="s">
        <v>217</v>
      </c>
      <c r="Y667" s="5" t="b">
        <v>1</v>
      </c>
      <c r="AA667" t="b">
        <f t="shared" si="112"/>
        <v>1</v>
      </c>
    </row>
    <row r="668" spans="1:27" x14ac:dyDescent="0.2">
      <c r="A668">
        <v>1</v>
      </c>
      <c r="B668">
        <v>3125</v>
      </c>
      <c r="C668" t="str">
        <f t="shared" si="113"/>
        <v>BrancheNatMed</v>
      </c>
      <c r="D668" t="s">
        <v>197</v>
      </c>
      <c r="E668">
        <v>3</v>
      </c>
      <c r="F668" s="10">
        <v>3</v>
      </c>
      <c r="G668">
        <v>3</v>
      </c>
      <c r="H668" t="s">
        <v>44</v>
      </c>
      <c r="I668">
        <v>0</v>
      </c>
      <c r="J668" t="s">
        <v>131</v>
      </c>
      <c r="K668" t="s">
        <v>128</v>
      </c>
      <c r="L668" t="s">
        <v>82</v>
      </c>
      <c r="M668" t="s">
        <v>27</v>
      </c>
      <c r="N668" t="s">
        <v>84</v>
      </c>
      <c r="O668" t="s">
        <v>84</v>
      </c>
      <c r="P668" t="s">
        <v>82</v>
      </c>
      <c r="Q668">
        <v>30</v>
      </c>
      <c r="R668">
        <v>29</v>
      </c>
      <c r="S668">
        <v>1436</v>
      </c>
      <c r="T668">
        <v>6996</v>
      </c>
      <c r="U668">
        <v>40</v>
      </c>
      <c r="X668" t="s">
        <v>217</v>
      </c>
      <c r="Y668" s="5" t="b">
        <v>1</v>
      </c>
      <c r="AA668" t="b">
        <f t="shared" si="112"/>
        <v>1</v>
      </c>
    </row>
    <row r="669" spans="1:27" x14ac:dyDescent="0.2">
      <c r="A669">
        <v>1</v>
      </c>
      <c r="B669">
        <v>3126</v>
      </c>
      <c r="C669" t="str">
        <f t="shared" si="113"/>
        <v>BrancheNatMed</v>
      </c>
      <c r="D669" t="s">
        <v>197</v>
      </c>
      <c r="E669">
        <v>3</v>
      </c>
      <c r="F669" s="10">
        <v>3</v>
      </c>
      <c r="G669">
        <v>3</v>
      </c>
      <c r="H669" t="s">
        <v>45</v>
      </c>
      <c r="I669">
        <v>1</v>
      </c>
      <c r="J669" t="s">
        <v>130</v>
      </c>
      <c r="K669" t="s">
        <v>14</v>
      </c>
      <c r="L669" t="s">
        <v>14</v>
      </c>
      <c r="M669" t="s">
        <v>28</v>
      </c>
      <c r="N669" t="s">
        <v>56</v>
      </c>
      <c r="O669" t="s">
        <v>14</v>
      </c>
      <c r="P669" t="s">
        <v>14</v>
      </c>
      <c r="Q669">
        <v>21</v>
      </c>
      <c r="R669">
        <v>29</v>
      </c>
      <c r="S669">
        <v>13696</v>
      </c>
      <c r="T669">
        <v>19141</v>
      </c>
      <c r="U669">
        <v>40</v>
      </c>
      <c r="X669" t="s">
        <v>194</v>
      </c>
      <c r="Y669" s="5" t="b">
        <v>1</v>
      </c>
      <c r="AA669" t="b">
        <f t="shared" si="112"/>
        <v>1</v>
      </c>
    </row>
    <row r="670" spans="1:27" x14ac:dyDescent="0.2">
      <c r="A670">
        <v>1</v>
      </c>
      <c r="B670">
        <v>3127</v>
      </c>
      <c r="C670" t="str">
        <f t="shared" si="113"/>
        <v>BrancheNatMed</v>
      </c>
      <c r="D670" t="s">
        <v>197</v>
      </c>
      <c r="E670">
        <v>3</v>
      </c>
      <c r="F670" s="10">
        <v>3</v>
      </c>
      <c r="G670">
        <v>3</v>
      </c>
      <c r="H670" t="s">
        <v>45</v>
      </c>
      <c r="I670">
        <v>1</v>
      </c>
      <c r="J670" t="s">
        <v>130</v>
      </c>
      <c r="K670" t="s">
        <v>14</v>
      </c>
      <c r="L670" t="s">
        <v>14</v>
      </c>
      <c r="M670" t="s">
        <v>28</v>
      </c>
      <c r="N670" t="s">
        <v>55</v>
      </c>
      <c r="O670" t="s">
        <v>55</v>
      </c>
      <c r="P670" t="s">
        <v>55</v>
      </c>
      <c r="Q670">
        <v>21</v>
      </c>
      <c r="R670">
        <v>29</v>
      </c>
      <c r="S670">
        <v>2086</v>
      </c>
      <c r="T670">
        <v>2756</v>
      </c>
      <c r="U670">
        <v>40</v>
      </c>
      <c r="X670" t="s">
        <v>194</v>
      </c>
      <c r="Y670" s="5" t="b">
        <v>1</v>
      </c>
      <c r="AA670" t="b">
        <f t="shared" si="112"/>
        <v>1</v>
      </c>
    </row>
    <row r="671" spans="1:27" x14ac:dyDescent="0.2">
      <c r="A671">
        <v>1</v>
      </c>
      <c r="B671">
        <v>3128</v>
      </c>
      <c r="C671" t="str">
        <f t="shared" si="113"/>
        <v>BrancheNatMed</v>
      </c>
      <c r="D671" t="s">
        <v>197</v>
      </c>
      <c r="E671">
        <v>3</v>
      </c>
      <c r="F671" s="10">
        <v>3</v>
      </c>
      <c r="G671">
        <v>3</v>
      </c>
      <c r="H671" t="s">
        <v>45</v>
      </c>
      <c r="I671">
        <v>1</v>
      </c>
      <c r="J671" t="s">
        <v>130</v>
      </c>
      <c r="K671" t="s">
        <v>14</v>
      </c>
      <c r="L671" t="s">
        <v>14</v>
      </c>
      <c r="M671" t="s">
        <v>28</v>
      </c>
      <c r="N671" t="s">
        <v>79</v>
      </c>
      <c r="O671" t="s">
        <v>10</v>
      </c>
      <c r="P671" t="s">
        <v>10</v>
      </c>
      <c r="Q671">
        <v>21</v>
      </c>
      <c r="R671">
        <v>29</v>
      </c>
      <c r="S671">
        <v>1410</v>
      </c>
      <c r="T671">
        <v>2389</v>
      </c>
      <c r="U671">
        <v>40</v>
      </c>
      <c r="X671" t="s">
        <v>194</v>
      </c>
      <c r="Y671" s="5" t="b">
        <v>1</v>
      </c>
      <c r="AA671" t="b">
        <f t="shared" si="112"/>
        <v>1</v>
      </c>
    </row>
    <row r="672" spans="1:27" x14ac:dyDescent="0.2">
      <c r="A672">
        <v>1</v>
      </c>
      <c r="B672">
        <v>3129</v>
      </c>
      <c r="C672" t="str">
        <f t="shared" si="113"/>
        <v>BrancheNatMed</v>
      </c>
      <c r="D672" t="s">
        <v>197</v>
      </c>
      <c r="E672">
        <v>3</v>
      </c>
      <c r="F672" s="10">
        <v>3</v>
      </c>
      <c r="G672">
        <v>3</v>
      </c>
      <c r="H672" t="s">
        <v>45</v>
      </c>
      <c r="I672">
        <v>1</v>
      </c>
      <c r="J672" t="s">
        <v>130</v>
      </c>
      <c r="K672" t="s">
        <v>14</v>
      </c>
      <c r="L672" t="s">
        <v>14</v>
      </c>
      <c r="M672" t="s">
        <v>28</v>
      </c>
      <c r="N672" t="s">
        <v>81</v>
      </c>
      <c r="O672" t="s">
        <v>81</v>
      </c>
      <c r="P672" t="s">
        <v>82</v>
      </c>
      <c r="Q672">
        <v>21</v>
      </c>
      <c r="R672">
        <v>29</v>
      </c>
      <c r="S672">
        <v>5912</v>
      </c>
      <c r="T672">
        <v>8448</v>
      </c>
      <c r="U672">
        <v>40</v>
      </c>
      <c r="X672" t="s">
        <v>194</v>
      </c>
      <c r="Y672" s="5" t="b">
        <v>1</v>
      </c>
      <c r="AA672" t="b">
        <f t="shared" si="112"/>
        <v>1</v>
      </c>
    </row>
    <row r="673" spans="1:27" x14ac:dyDescent="0.2">
      <c r="A673">
        <v>1</v>
      </c>
      <c r="B673">
        <v>3130</v>
      </c>
      <c r="C673" t="str">
        <f t="shared" si="113"/>
        <v>BrancheNatMed</v>
      </c>
      <c r="D673" t="s">
        <v>197</v>
      </c>
      <c r="E673">
        <v>3</v>
      </c>
      <c r="F673" s="10">
        <v>3</v>
      </c>
      <c r="G673">
        <v>3</v>
      </c>
      <c r="H673" t="s">
        <v>45</v>
      </c>
      <c r="I673">
        <v>1</v>
      </c>
      <c r="J673" t="s">
        <v>130</v>
      </c>
      <c r="K673" t="s">
        <v>14</v>
      </c>
      <c r="L673" t="s">
        <v>14</v>
      </c>
      <c r="M673" t="s">
        <v>28</v>
      </c>
      <c r="N673" t="s">
        <v>84</v>
      </c>
      <c r="O673" t="s">
        <v>84</v>
      </c>
      <c r="P673" t="s">
        <v>82</v>
      </c>
      <c r="Q673">
        <v>21</v>
      </c>
      <c r="R673">
        <v>29</v>
      </c>
      <c r="S673">
        <v>7160</v>
      </c>
      <c r="T673">
        <v>10781</v>
      </c>
      <c r="U673">
        <v>40</v>
      </c>
      <c r="X673" t="s">
        <v>194</v>
      </c>
      <c r="Y673" s="5" t="b">
        <v>1</v>
      </c>
      <c r="AA673" t="b">
        <f t="shared" si="112"/>
        <v>1</v>
      </c>
    </row>
    <row r="674" spans="1:27" x14ac:dyDescent="0.2">
      <c r="A674">
        <v>1</v>
      </c>
      <c r="B674">
        <v>3131</v>
      </c>
      <c r="C674" t="str">
        <f t="shared" si="113"/>
        <v>BrancheNatMed</v>
      </c>
      <c r="D674" t="s">
        <v>197</v>
      </c>
      <c r="E674">
        <v>3</v>
      </c>
      <c r="F674" s="10">
        <v>3</v>
      </c>
      <c r="G674">
        <v>3</v>
      </c>
      <c r="H674" t="s">
        <v>45</v>
      </c>
      <c r="I674">
        <v>1</v>
      </c>
      <c r="J674" t="s">
        <v>132</v>
      </c>
      <c r="K674" t="s">
        <v>81</v>
      </c>
      <c r="L674" t="s">
        <v>82</v>
      </c>
      <c r="M674" t="s">
        <v>28</v>
      </c>
      <c r="N674" t="s">
        <v>56</v>
      </c>
      <c r="O674" t="s">
        <v>14</v>
      </c>
      <c r="P674" t="s">
        <v>14</v>
      </c>
      <c r="Q674">
        <v>18</v>
      </c>
      <c r="R674">
        <v>29</v>
      </c>
      <c r="S674">
        <v>11815</v>
      </c>
      <c r="T674">
        <v>23922</v>
      </c>
      <c r="U674">
        <v>40</v>
      </c>
      <c r="X674" t="s">
        <v>194</v>
      </c>
      <c r="Y674" s="5" t="b">
        <v>1</v>
      </c>
      <c r="AA674" t="b">
        <f t="shared" si="112"/>
        <v>1</v>
      </c>
    </row>
    <row r="675" spans="1:27" x14ac:dyDescent="0.2">
      <c r="A675">
        <v>1</v>
      </c>
      <c r="B675">
        <v>3132</v>
      </c>
      <c r="C675" t="str">
        <f t="shared" si="113"/>
        <v>BrancheNatMed</v>
      </c>
      <c r="D675" t="s">
        <v>197</v>
      </c>
      <c r="E675">
        <v>3</v>
      </c>
      <c r="F675" s="10">
        <v>3</v>
      </c>
      <c r="G675">
        <v>3</v>
      </c>
      <c r="H675" t="s">
        <v>45</v>
      </c>
      <c r="I675">
        <v>1</v>
      </c>
      <c r="J675" t="s">
        <v>132</v>
      </c>
      <c r="K675" t="s">
        <v>81</v>
      </c>
      <c r="L675" t="s">
        <v>82</v>
      </c>
      <c r="M675" t="s">
        <v>28</v>
      </c>
      <c r="N675" t="s">
        <v>55</v>
      </c>
      <c r="O675" t="s">
        <v>55</v>
      </c>
      <c r="P675" t="s">
        <v>55</v>
      </c>
      <c r="Q675">
        <v>18</v>
      </c>
      <c r="R675">
        <v>29</v>
      </c>
      <c r="S675">
        <v>1439</v>
      </c>
      <c r="T675">
        <v>6302</v>
      </c>
      <c r="U675">
        <v>40</v>
      </c>
      <c r="X675" t="s">
        <v>194</v>
      </c>
      <c r="Y675" s="5" t="b">
        <v>1</v>
      </c>
      <c r="AA675" t="b">
        <f t="shared" si="112"/>
        <v>1</v>
      </c>
    </row>
    <row r="676" spans="1:27" x14ac:dyDescent="0.2">
      <c r="A676">
        <v>1</v>
      </c>
      <c r="B676">
        <v>3133</v>
      </c>
      <c r="C676" t="str">
        <f t="shared" si="113"/>
        <v>BrancheNatMed</v>
      </c>
      <c r="D676" t="s">
        <v>197</v>
      </c>
      <c r="E676">
        <v>3</v>
      </c>
      <c r="F676" s="10">
        <v>3</v>
      </c>
      <c r="G676">
        <v>3</v>
      </c>
      <c r="H676" t="s">
        <v>45</v>
      </c>
      <c r="I676">
        <v>1</v>
      </c>
      <c r="J676" t="s">
        <v>132</v>
      </c>
      <c r="K676" t="s">
        <v>81</v>
      </c>
      <c r="L676" t="s">
        <v>82</v>
      </c>
      <c r="M676" t="s">
        <v>28</v>
      </c>
      <c r="N676" t="s">
        <v>79</v>
      </c>
      <c r="O676" t="s">
        <v>10</v>
      </c>
      <c r="P676" t="s">
        <v>10</v>
      </c>
      <c r="Q676">
        <v>18</v>
      </c>
      <c r="R676">
        <v>29</v>
      </c>
      <c r="S676">
        <v>885</v>
      </c>
      <c r="T676">
        <v>2716</v>
      </c>
      <c r="U676">
        <v>40</v>
      </c>
      <c r="X676" t="s">
        <v>194</v>
      </c>
      <c r="Y676" s="5" t="b">
        <v>1</v>
      </c>
      <c r="AA676" t="b">
        <f t="shared" si="112"/>
        <v>1</v>
      </c>
    </row>
    <row r="677" spans="1:27" x14ac:dyDescent="0.2">
      <c r="A677">
        <v>1</v>
      </c>
      <c r="B677">
        <v>3134</v>
      </c>
      <c r="C677" t="str">
        <f t="shared" si="113"/>
        <v>BrancheNatMed</v>
      </c>
      <c r="D677" t="s">
        <v>197</v>
      </c>
      <c r="E677">
        <v>3</v>
      </c>
      <c r="F677" s="10">
        <v>3</v>
      </c>
      <c r="G677">
        <v>3</v>
      </c>
      <c r="H677" t="s">
        <v>45</v>
      </c>
      <c r="I677">
        <v>1</v>
      </c>
      <c r="J677" t="s">
        <v>132</v>
      </c>
      <c r="K677" t="s">
        <v>81</v>
      </c>
      <c r="L677" t="s">
        <v>82</v>
      </c>
      <c r="M677" t="s">
        <v>28</v>
      </c>
      <c r="N677" t="s">
        <v>81</v>
      </c>
      <c r="O677" t="s">
        <v>81</v>
      </c>
      <c r="P677" t="s">
        <v>82</v>
      </c>
      <c r="Q677">
        <v>18</v>
      </c>
      <c r="R677">
        <v>29</v>
      </c>
      <c r="S677">
        <v>3595</v>
      </c>
      <c r="T677">
        <v>15773</v>
      </c>
      <c r="U677">
        <v>40</v>
      </c>
      <c r="X677" t="s">
        <v>194</v>
      </c>
      <c r="Y677" s="5" t="b">
        <v>1</v>
      </c>
      <c r="AA677" t="b">
        <f t="shared" si="112"/>
        <v>1</v>
      </c>
    </row>
    <row r="678" spans="1:27" x14ac:dyDescent="0.2">
      <c r="A678">
        <v>1</v>
      </c>
      <c r="B678">
        <v>3135</v>
      </c>
      <c r="C678" t="str">
        <f t="shared" si="113"/>
        <v>BrancheNatMed</v>
      </c>
      <c r="D678" t="s">
        <v>197</v>
      </c>
      <c r="E678">
        <v>3</v>
      </c>
      <c r="F678" s="10">
        <v>3</v>
      </c>
      <c r="G678">
        <v>3</v>
      </c>
      <c r="H678" t="s">
        <v>45</v>
      </c>
      <c r="I678">
        <v>1</v>
      </c>
      <c r="J678" t="s">
        <v>132</v>
      </c>
      <c r="K678" t="s">
        <v>81</v>
      </c>
      <c r="L678" t="s">
        <v>82</v>
      </c>
      <c r="M678" t="s">
        <v>28</v>
      </c>
      <c r="N678" t="s">
        <v>84</v>
      </c>
      <c r="O678" t="s">
        <v>84</v>
      </c>
      <c r="P678" t="s">
        <v>82</v>
      </c>
      <c r="Q678">
        <v>18</v>
      </c>
      <c r="R678">
        <v>29</v>
      </c>
      <c r="S678">
        <v>6648</v>
      </c>
      <c r="T678">
        <v>16500</v>
      </c>
      <c r="U678">
        <v>40</v>
      </c>
      <c r="X678" t="s">
        <v>194</v>
      </c>
      <c r="Y678" s="5" t="b">
        <v>1</v>
      </c>
      <c r="AA678" t="b">
        <f t="shared" si="112"/>
        <v>1</v>
      </c>
    </row>
    <row r="679" spans="1:27" x14ac:dyDescent="0.2">
      <c r="A679">
        <v>1</v>
      </c>
      <c r="B679">
        <v>3136</v>
      </c>
      <c r="C679" t="str">
        <f t="shared" si="113"/>
        <v>BrancheNatMed</v>
      </c>
      <c r="D679" t="s">
        <v>197</v>
      </c>
      <c r="E679">
        <v>3</v>
      </c>
      <c r="F679" s="10">
        <v>3</v>
      </c>
      <c r="G679">
        <v>3</v>
      </c>
      <c r="H679" t="s">
        <v>45</v>
      </c>
      <c r="I679">
        <v>1</v>
      </c>
      <c r="J679" t="s">
        <v>131</v>
      </c>
      <c r="K679" t="s">
        <v>128</v>
      </c>
      <c r="L679" t="s">
        <v>82</v>
      </c>
      <c r="M679" t="s">
        <v>27</v>
      </c>
      <c r="N679" t="s">
        <v>56</v>
      </c>
      <c r="O679" t="s">
        <v>14</v>
      </c>
      <c r="P679" t="s">
        <v>14</v>
      </c>
      <c r="Q679">
        <v>20</v>
      </c>
      <c r="R679">
        <v>29</v>
      </c>
      <c r="S679">
        <v>15252</v>
      </c>
      <c r="T679">
        <v>19765</v>
      </c>
      <c r="U679">
        <v>40</v>
      </c>
      <c r="X679" t="s">
        <v>194</v>
      </c>
      <c r="Y679" s="5" t="b">
        <v>1</v>
      </c>
      <c r="AA679" t="b">
        <f t="shared" si="112"/>
        <v>1</v>
      </c>
    </row>
    <row r="680" spans="1:27" x14ac:dyDescent="0.2">
      <c r="A680">
        <v>1</v>
      </c>
      <c r="B680">
        <v>3137</v>
      </c>
      <c r="C680" t="str">
        <f t="shared" si="113"/>
        <v>BrancheNatMed</v>
      </c>
      <c r="D680" t="s">
        <v>197</v>
      </c>
      <c r="E680">
        <v>3</v>
      </c>
      <c r="F680" s="10">
        <v>3</v>
      </c>
      <c r="G680">
        <v>3</v>
      </c>
      <c r="H680" t="s">
        <v>45</v>
      </c>
      <c r="I680">
        <v>1</v>
      </c>
      <c r="J680" t="s">
        <v>131</v>
      </c>
      <c r="K680" t="s">
        <v>128</v>
      </c>
      <c r="L680" t="s">
        <v>82</v>
      </c>
      <c r="M680" t="s">
        <v>27</v>
      </c>
      <c r="N680" t="s">
        <v>55</v>
      </c>
      <c r="O680" t="s">
        <v>55</v>
      </c>
      <c r="P680" t="s">
        <v>55</v>
      </c>
      <c r="Q680">
        <v>20</v>
      </c>
      <c r="R680">
        <v>29</v>
      </c>
      <c r="S680">
        <v>1243</v>
      </c>
      <c r="T680">
        <v>2585</v>
      </c>
      <c r="U680">
        <v>40</v>
      </c>
      <c r="X680" t="s">
        <v>194</v>
      </c>
      <c r="Y680" s="5" t="b">
        <v>1</v>
      </c>
      <c r="AA680" t="b">
        <f t="shared" si="112"/>
        <v>1</v>
      </c>
    </row>
    <row r="681" spans="1:27" x14ac:dyDescent="0.2">
      <c r="A681">
        <v>1</v>
      </c>
      <c r="B681">
        <v>3138</v>
      </c>
      <c r="C681" t="str">
        <f t="shared" si="113"/>
        <v>BrancheNatMed</v>
      </c>
      <c r="D681" t="s">
        <v>197</v>
      </c>
      <c r="E681">
        <v>3</v>
      </c>
      <c r="F681" s="10">
        <v>3</v>
      </c>
      <c r="G681">
        <v>3</v>
      </c>
      <c r="H681" t="s">
        <v>45</v>
      </c>
      <c r="I681">
        <v>1</v>
      </c>
      <c r="J681" t="s">
        <v>131</v>
      </c>
      <c r="K681" t="s">
        <v>128</v>
      </c>
      <c r="L681" t="s">
        <v>82</v>
      </c>
      <c r="M681" t="s">
        <v>27</v>
      </c>
      <c r="N681" t="s">
        <v>79</v>
      </c>
      <c r="O681" t="s">
        <v>10</v>
      </c>
      <c r="P681" t="s">
        <v>10</v>
      </c>
      <c r="Q681">
        <v>20</v>
      </c>
      <c r="R681">
        <v>29</v>
      </c>
      <c r="S681">
        <v>1033</v>
      </c>
      <c r="T681">
        <v>1760</v>
      </c>
      <c r="U681">
        <v>40</v>
      </c>
      <c r="X681" t="s">
        <v>194</v>
      </c>
      <c r="Y681" s="5" t="b">
        <v>1</v>
      </c>
      <c r="AA681" t="b">
        <f t="shared" ref="AA681:AA690" si="114">F681=G681</f>
        <v>1</v>
      </c>
    </row>
    <row r="682" spans="1:27" x14ac:dyDescent="0.2">
      <c r="A682">
        <v>1</v>
      </c>
      <c r="B682">
        <v>3139</v>
      </c>
      <c r="C682" t="str">
        <f t="shared" si="113"/>
        <v>BrancheNatMed</v>
      </c>
      <c r="D682" t="s">
        <v>197</v>
      </c>
      <c r="E682">
        <v>3</v>
      </c>
      <c r="F682" s="10">
        <v>3</v>
      </c>
      <c r="G682">
        <v>3</v>
      </c>
      <c r="H682" t="s">
        <v>45</v>
      </c>
      <c r="I682">
        <v>1</v>
      </c>
      <c r="J682" t="s">
        <v>131</v>
      </c>
      <c r="K682" t="s">
        <v>128</v>
      </c>
      <c r="L682" t="s">
        <v>82</v>
      </c>
      <c r="M682" t="s">
        <v>27</v>
      </c>
      <c r="N682" t="s">
        <v>81</v>
      </c>
      <c r="O682" t="s">
        <v>81</v>
      </c>
      <c r="P682" t="s">
        <v>82</v>
      </c>
      <c r="Q682">
        <v>20</v>
      </c>
      <c r="R682">
        <v>29</v>
      </c>
      <c r="S682">
        <v>4988</v>
      </c>
      <c r="T682">
        <v>9961</v>
      </c>
      <c r="U682">
        <v>40</v>
      </c>
      <c r="X682" t="s">
        <v>194</v>
      </c>
      <c r="Y682" s="5" t="b">
        <v>1</v>
      </c>
      <c r="AA682" t="b">
        <f t="shared" si="114"/>
        <v>1</v>
      </c>
    </row>
    <row r="683" spans="1:27" x14ac:dyDescent="0.2">
      <c r="A683">
        <v>1</v>
      </c>
      <c r="B683">
        <v>3140</v>
      </c>
      <c r="C683" t="str">
        <f t="shared" si="113"/>
        <v>BrancheNatMed</v>
      </c>
      <c r="D683" t="s">
        <v>197</v>
      </c>
      <c r="E683">
        <v>3</v>
      </c>
      <c r="F683" s="10">
        <v>3</v>
      </c>
      <c r="G683">
        <v>3</v>
      </c>
      <c r="H683" t="s">
        <v>45</v>
      </c>
      <c r="I683">
        <v>1</v>
      </c>
      <c r="J683" t="s">
        <v>131</v>
      </c>
      <c r="K683" t="s">
        <v>128</v>
      </c>
      <c r="L683" t="s">
        <v>82</v>
      </c>
      <c r="M683" t="s">
        <v>27</v>
      </c>
      <c r="N683" t="s">
        <v>84</v>
      </c>
      <c r="O683" t="s">
        <v>84</v>
      </c>
      <c r="P683" t="s">
        <v>82</v>
      </c>
      <c r="Q683">
        <v>20</v>
      </c>
      <c r="R683">
        <v>29</v>
      </c>
      <c r="S683">
        <v>6034</v>
      </c>
      <c r="T683">
        <v>12004</v>
      </c>
      <c r="U683">
        <v>40</v>
      </c>
      <c r="X683" t="s">
        <v>194</v>
      </c>
      <c r="Y683" s="5" t="b">
        <v>1</v>
      </c>
      <c r="AA683" t="b">
        <f t="shared" si="114"/>
        <v>1</v>
      </c>
    </row>
    <row r="684" spans="1:27" x14ac:dyDescent="0.2">
      <c r="A684">
        <v>9</v>
      </c>
      <c r="B684">
        <v>2001</v>
      </c>
      <c r="C684" t="str">
        <f t="shared" si="113"/>
        <v>DavisGardinerNEJM</v>
      </c>
      <c r="D684" t="s">
        <v>67</v>
      </c>
      <c r="E684" s="13">
        <v>1</v>
      </c>
      <c r="F684" s="13">
        <v>2</v>
      </c>
      <c r="G684" s="10">
        <v>2</v>
      </c>
      <c r="H684" s="10" t="s">
        <v>44</v>
      </c>
      <c r="I684" s="10">
        <v>0</v>
      </c>
      <c r="J684" t="s">
        <v>14</v>
      </c>
      <c r="K684" s="10" t="s">
        <v>14</v>
      </c>
      <c r="L684" t="s">
        <v>14</v>
      </c>
      <c r="M684" t="s">
        <v>28</v>
      </c>
      <c r="N684" s="10" t="s">
        <v>68</v>
      </c>
      <c r="O684" s="10" t="str">
        <f t="shared" ref="O684:O686" si="115">P684</f>
        <v>Ancestral</v>
      </c>
      <c r="P684" t="s">
        <v>14</v>
      </c>
      <c r="Q684" s="10">
        <v>12</v>
      </c>
      <c r="R684" s="10" t="s">
        <v>249</v>
      </c>
      <c r="T684" s="10">
        <v>857</v>
      </c>
      <c r="U684" s="10">
        <v>20</v>
      </c>
      <c r="Y684" t="b">
        <v>1</v>
      </c>
      <c r="AA684" t="b">
        <f t="shared" si="114"/>
        <v>1</v>
      </c>
    </row>
    <row r="685" spans="1:27" x14ac:dyDescent="0.2">
      <c r="A685">
        <v>9</v>
      </c>
      <c r="B685">
        <v>2002</v>
      </c>
      <c r="C685" t="str">
        <f t="shared" si="113"/>
        <v>DavisGardinerNEJM</v>
      </c>
      <c r="D685" t="s">
        <v>67</v>
      </c>
      <c r="E685" s="13">
        <v>1</v>
      </c>
      <c r="F685" s="13">
        <v>2</v>
      </c>
      <c r="G685" s="10">
        <v>2</v>
      </c>
      <c r="H685" s="10" t="s">
        <v>44</v>
      </c>
      <c r="I685" s="10">
        <v>0</v>
      </c>
      <c r="J685" t="s">
        <v>14</v>
      </c>
      <c r="K685" s="10" t="s">
        <v>14</v>
      </c>
      <c r="L685" t="s">
        <v>14</v>
      </c>
      <c r="M685" t="s">
        <v>28</v>
      </c>
      <c r="N685" s="10" t="s">
        <v>55</v>
      </c>
      <c r="O685" s="10" t="str">
        <f t="shared" si="115"/>
        <v>BA.1</v>
      </c>
      <c r="P685" t="s">
        <v>55</v>
      </c>
      <c r="Q685" s="10">
        <v>12</v>
      </c>
      <c r="R685" s="10" t="s">
        <v>249</v>
      </c>
      <c r="T685" s="10">
        <v>60</v>
      </c>
      <c r="U685" s="10">
        <v>20</v>
      </c>
      <c r="Y685" t="b">
        <v>1</v>
      </c>
      <c r="AA685" t="b">
        <f t="shared" si="114"/>
        <v>1</v>
      </c>
    </row>
    <row r="686" spans="1:27" x14ac:dyDescent="0.2">
      <c r="A686">
        <v>9</v>
      </c>
      <c r="B686">
        <v>2003</v>
      </c>
      <c r="C686" t="str">
        <f t="shared" si="113"/>
        <v>DavisGardinerNEJM</v>
      </c>
      <c r="D686" t="s">
        <v>67</v>
      </c>
      <c r="E686" s="13">
        <v>1</v>
      </c>
      <c r="F686" s="13">
        <v>2</v>
      </c>
      <c r="G686" s="10">
        <v>2</v>
      </c>
      <c r="H686" s="10" t="s">
        <v>44</v>
      </c>
      <c r="I686" s="10">
        <v>0</v>
      </c>
      <c r="J686" t="s">
        <v>14</v>
      </c>
      <c r="K686" s="10" t="s">
        <v>14</v>
      </c>
      <c r="L686" t="s">
        <v>14</v>
      </c>
      <c r="M686" t="s">
        <v>28</v>
      </c>
      <c r="N686" s="10" t="s">
        <v>10</v>
      </c>
      <c r="O686" s="10" t="str">
        <f t="shared" si="115"/>
        <v>BA.5</v>
      </c>
      <c r="P686" t="s">
        <v>10</v>
      </c>
      <c r="Q686" s="10">
        <v>12</v>
      </c>
      <c r="R686" s="10" t="s">
        <v>249</v>
      </c>
      <c r="T686" s="10">
        <v>50</v>
      </c>
      <c r="U686" s="10">
        <v>20</v>
      </c>
      <c r="Y686" t="b">
        <v>1</v>
      </c>
      <c r="AA686" t="b">
        <f t="shared" si="114"/>
        <v>1</v>
      </c>
    </row>
    <row r="687" spans="1:27" x14ac:dyDescent="0.2">
      <c r="A687">
        <v>9</v>
      </c>
      <c r="B687">
        <v>2004</v>
      </c>
      <c r="C687" t="str">
        <f t="shared" si="113"/>
        <v>DavisGardinerNEJM</v>
      </c>
      <c r="D687" t="s">
        <v>67</v>
      </c>
      <c r="E687" s="13">
        <v>1</v>
      </c>
      <c r="F687" s="13">
        <v>2</v>
      </c>
      <c r="G687" s="10">
        <v>2</v>
      </c>
      <c r="H687" s="10" t="s">
        <v>44</v>
      </c>
      <c r="I687" s="10">
        <v>0</v>
      </c>
      <c r="J687" t="s">
        <v>14</v>
      </c>
      <c r="K687" s="10" t="s">
        <v>14</v>
      </c>
      <c r="L687" t="s">
        <v>14</v>
      </c>
      <c r="M687" t="s">
        <v>28</v>
      </c>
      <c r="N687" s="10" t="s">
        <v>69</v>
      </c>
      <c r="O687" s="10" t="str">
        <f>N687</f>
        <v>BA.2.75.2</v>
      </c>
      <c r="P687" t="s">
        <v>219</v>
      </c>
      <c r="Q687" s="10">
        <v>12</v>
      </c>
      <c r="R687" s="10" t="s">
        <v>249</v>
      </c>
      <c r="T687" s="10">
        <v>23</v>
      </c>
      <c r="U687" s="10">
        <v>20</v>
      </c>
      <c r="Y687" t="b">
        <v>1</v>
      </c>
      <c r="AA687" t="b">
        <f t="shared" si="114"/>
        <v>1</v>
      </c>
    </row>
    <row r="688" spans="1:27" x14ac:dyDescent="0.2">
      <c r="A688">
        <v>9</v>
      </c>
      <c r="B688">
        <v>2005</v>
      </c>
      <c r="C688" t="str">
        <f t="shared" si="113"/>
        <v>DavisGardinerNEJM</v>
      </c>
      <c r="D688" t="s">
        <v>67</v>
      </c>
      <c r="E688" s="13">
        <v>1</v>
      </c>
      <c r="F688" s="13">
        <v>2</v>
      </c>
      <c r="G688" s="10">
        <v>2</v>
      </c>
      <c r="H688" s="10" t="s">
        <v>44</v>
      </c>
      <c r="I688" s="10">
        <v>0</v>
      </c>
      <c r="J688" t="s">
        <v>14</v>
      </c>
      <c r="K688" s="10" t="s">
        <v>14</v>
      </c>
      <c r="L688" t="s">
        <v>14</v>
      </c>
      <c r="M688" t="s">
        <v>28</v>
      </c>
      <c r="N688" s="10" t="s">
        <v>70</v>
      </c>
      <c r="O688" s="10" t="str">
        <f t="shared" ref="O688" si="116">P688</f>
        <v>other non BA Omicron</v>
      </c>
      <c r="P688" t="s">
        <v>218</v>
      </c>
      <c r="Q688" s="10">
        <v>12</v>
      </c>
      <c r="R688" s="10" t="s">
        <v>249</v>
      </c>
      <c r="T688" s="10">
        <v>19</v>
      </c>
      <c r="U688" s="10">
        <v>20</v>
      </c>
      <c r="Y688" t="b">
        <v>1</v>
      </c>
      <c r="AA688" t="b">
        <f t="shared" si="114"/>
        <v>1</v>
      </c>
    </row>
    <row r="689" spans="1:27" x14ac:dyDescent="0.2">
      <c r="A689">
        <v>9</v>
      </c>
      <c r="B689">
        <v>2006</v>
      </c>
      <c r="C689" t="str">
        <f t="shared" si="113"/>
        <v>DavisGardinerNEJM</v>
      </c>
      <c r="D689" t="s">
        <v>67</v>
      </c>
      <c r="E689" s="13">
        <v>1</v>
      </c>
      <c r="F689" s="13">
        <v>2</v>
      </c>
      <c r="G689" s="10">
        <v>2</v>
      </c>
      <c r="H689" s="10" t="s">
        <v>44</v>
      </c>
      <c r="I689" s="10">
        <v>0</v>
      </c>
      <c r="J689" t="s">
        <v>14</v>
      </c>
      <c r="K689" s="10" t="s">
        <v>14</v>
      </c>
      <c r="L689" t="s">
        <v>14</v>
      </c>
      <c r="M689" t="s">
        <v>28</v>
      </c>
      <c r="N689" s="10" t="s">
        <v>25</v>
      </c>
      <c r="O689" s="10" t="s">
        <v>25</v>
      </c>
      <c r="P689" t="s">
        <v>25</v>
      </c>
      <c r="Q689" s="10">
        <v>12</v>
      </c>
      <c r="R689" s="10" t="s">
        <v>249</v>
      </c>
      <c r="T689" s="10">
        <v>10</v>
      </c>
      <c r="U689" s="10">
        <v>20</v>
      </c>
      <c r="Y689" t="b">
        <v>1</v>
      </c>
      <c r="AA689" t="b">
        <f t="shared" si="114"/>
        <v>1</v>
      </c>
    </row>
    <row r="690" spans="1:27" x14ac:dyDescent="0.2">
      <c r="A690" s="9">
        <v>9</v>
      </c>
      <c r="B690" s="9">
        <v>4000</v>
      </c>
      <c r="C690" t="str">
        <f t="shared" si="113"/>
        <v>AddetiaNature</v>
      </c>
      <c r="D690" s="9" t="s">
        <v>196</v>
      </c>
      <c r="E690" s="9" t="s">
        <v>269</v>
      </c>
      <c r="F690" s="9">
        <v>3</v>
      </c>
      <c r="G690" s="9">
        <v>3.6</v>
      </c>
      <c r="H690" s="22" t="s">
        <v>45</v>
      </c>
      <c r="I690" s="9">
        <v>1</v>
      </c>
      <c r="J690" s="9" t="s">
        <v>112</v>
      </c>
      <c r="K690" s="9" t="s">
        <v>86</v>
      </c>
      <c r="L690" s="9" t="s">
        <v>10</v>
      </c>
      <c r="M690" s="9" t="s">
        <v>27</v>
      </c>
      <c r="N690" s="9" t="s">
        <v>113</v>
      </c>
      <c r="O690" s="9" t="s">
        <v>14</v>
      </c>
      <c r="P690" s="9" t="s">
        <v>14</v>
      </c>
      <c r="Q690" s="9">
        <v>5</v>
      </c>
      <c r="R690" s="9"/>
      <c r="S690" s="9"/>
      <c r="T690" s="9">
        <v>7377</v>
      </c>
      <c r="U690" s="9">
        <v>10</v>
      </c>
      <c r="V690" s="9"/>
      <c r="W690" s="9"/>
      <c r="X690" s="9" t="s">
        <v>114</v>
      </c>
      <c r="Y690" t="b">
        <v>1</v>
      </c>
      <c r="AA690" t="b">
        <f t="shared" si="114"/>
        <v>0</v>
      </c>
    </row>
    <row r="691" spans="1:27" x14ac:dyDescent="0.2">
      <c r="A691" s="9">
        <v>9</v>
      </c>
      <c r="B691" s="9">
        <v>4001</v>
      </c>
      <c r="C691" t="str">
        <f t="shared" si="113"/>
        <v>AddetiaNature</v>
      </c>
      <c r="D691" s="9" t="s">
        <v>196</v>
      </c>
      <c r="E691" s="9" t="s">
        <v>269</v>
      </c>
      <c r="F691" s="9">
        <v>3</v>
      </c>
      <c r="G691" s="9">
        <v>3.6</v>
      </c>
      <c r="H691" s="22" t="s">
        <v>45</v>
      </c>
      <c r="I691" s="9">
        <v>1</v>
      </c>
      <c r="J691" s="9" t="s">
        <v>112</v>
      </c>
      <c r="K691" s="9" t="s">
        <v>86</v>
      </c>
      <c r="L691" s="9" t="s">
        <v>10</v>
      </c>
      <c r="M691" s="9" t="s">
        <v>27</v>
      </c>
      <c r="N691" s="9" t="s">
        <v>55</v>
      </c>
      <c r="O691" s="9" t="s">
        <v>55</v>
      </c>
      <c r="P691" s="9" t="s">
        <v>55</v>
      </c>
      <c r="Q691" s="9">
        <v>5</v>
      </c>
      <c r="R691" s="9"/>
      <c r="S691" s="9"/>
      <c r="T691" s="9">
        <v>1137</v>
      </c>
      <c r="U691" s="9">
        <v>10</v>
      </c>
      <c r="V691" s="9"/>
      <c r="W691" s="9"/>
      <c r="X691" s="9" t="s">
        <v>114</v>
      </c>
      <c r="Y691" t="b">
        <v>1</v>
      </c>
    </row>
    <row r="692" spans="1:27" x14ac:dyDescent="0.2">
      <c r="A692" s="9">
        <v>9</v>
      </c>
      <c r="B692" s="9">
        <v>4002</v>
      </c>
      <c r="C692" t="str">
        <f t="shared" si="113"/>
        <v>AddetiaNature</v>
      </c>
      <c r="D692" s="9" t="s">
        <v>196</v>
      </c>
      <c r="E692" s="9" t="s">
        <v>269</v>
      </c>
      <c r="F692" s="9">
        <v>3</v>
      </c>
      <c r="G692" s="9">
        <v>3.6</v>
      </c>
      <c r="H692" s="22" t="s">
        <v>45</v>
      </c>
      <c r="I692" s="9">
        <v>1</v>
      </c>
      <c r="J692" s="9" t="s">
        <v>112</v>
      </c>
      <c r="K692" s="9" t="s">
        <v>86</v>
      </c>
      <c r="L692" s="9" t="s">
        <v>10</v>
      </c>
      <c r="M692" s="9" t="s">
        <v>27</v>
      </c>
      <c r="N692" s="9" t="s">
        <v>10</v>
      </c>
      <c r="O692" s="9" t="s">
        <v>10</v>
      </c>
      <c r="P692" s="9" t="s">
        <v>10</v>
      </c>
      <c r="Q692" s="9">
        <v>5</v>
      </c>
      <c r="R692" s="9"/>
      <c r="S692" s="9"/>
      <c r="T692" s="9">
        <v>2896</v>
      </c>
      <c r="U692" s="9">
        <v>10</v>
      </c>
      <c r="V692" s="9"/>
      <c r="W692" s="9"/>
      <c r="X692" s="9" t="s">
        <v>114</v>
      </c>
      <c r="Y692" t="b">
        <v>1</v>
      </c>
    </row>
    <row r="693" spans="1:27" x14ac:dyDescent="0.2">
      <c r="A693" s="9">
        <v>9</v>
      </c>
      <c r="B693" s="9">
        <v>4003</v>
      </c>
      <c r="C693" t="str">
        <f t="shared" si="113"/>
        <v>AddetiaNature</v>
      </c>
      <c r="D693" s="9" t="s">
        <v>196</v>
      </c>
      <c r="E693" s="9" t="s">
        <v>269</v>
      </c>
      <c r="F693" s="9">
        <v>3</v>
      </c>
      <c r="G693" s="9">
        <v>3.6</v>
      </c>
      <c r="H693" s="22" t="s">
        <v>45</v>
      </c>
      <c r="I693" s="9">
        <v>1</v>
      </c>
      <c r="J693" s="9" t="s">
        <v>112</v>
      </c>
      <c r="K693" s="9" t="s">
        <v>86</v>
      </c>
      <c r="L693" s="9" t="s">
        <v>10</v>
      </c>
      <c r="M693" s="9" t="s">
        <v>27</v>
      </c>
      <c r="N693" s="9" t="s">
        <v>92</v>
      </c>
      <c r="O693" s="9" t="s">
        <v>92</v>
      </c>
      <c r="P693" s="9" t="s">
        <v>25</v>
      </c>
      <c r="Q693" s="9">
        <v>5</v>
      </c>
      <c r="R693" s="9"/>
      <c r="S693" s="9"/>
      <c r="T693" s="9">
        <v>70</v>
      </c>
      <c r="U693" s="9">
        <v>10</v>
      </c>
      <c r="V693" s="9"/>
      <c r="W693" s="9"/>
      <c r="X693" s="9" t="s">
        <v>114</v>
      </c>
      <c r="Y693" t="b">
        <v>1</v>
      </c>
    </row>
    <row r="694" spans="1:27" x14ac:dyDescent="0.2">
      <c r="A694" s="9">
        <v>9</v>
      </c>
      <c r="B694" s="9">
        <v>4004</v>
      </c>
      <c r="C694" t="str">
        <f t="shared" si="113"/>
        <v>AddetiaNature</v>
      </c>
      <c r="D694" s="9" t="s">
        <v>196</v>
      </c>
      <c r="E694" s="9" t="s">
        <v>269</v>
      </c>
      <c r="F694" s="9">
        <v>3</v>
      </c>
      <c r="G694" s="9">
        <v>3.6</v>
      </c>
      <c r="H694" s="22" t="s">
        <v>45</v>
      </c>
      <c r="I694" s="9">
        <v>1</v>
      </c>
      <c r="J694" s="9" t="s">
        <v>112</v>
      </c>
      <c r="K694" s="9" t="s">
        <v>86</v>
      </c>
      <c r="L694" s="9" t="s">
        <v>10</v>
      </c>
      <c r="M694" s="9" t="s">
        <v>27</v>
      </c>
      <c r="N694" s="9" t="s">
        <v>11</v>
      </c>
      <c r="O694" s="9" t="s">
        <v>11</v>
      </c>
      <c r="P694" s="9" t="s">
        <v>25</v>
      </c>
      <c r="Q694" s="9">
        <v>5</v>
      </c>
      <c r="R694" s="9"/>
      <c r="S694" s="9"/>
      <c r="T694" s="9">
        <v>114</v>
      </c>
      <c r="U694" s="9">
        <v>10</v>
      </c>
      <c r="V694" s="9"/>
      <c r="W694" s="9"/>
      <c r="X694" s="9" t="s">
        <v>114</v>
      </c>
      <c r="Y694" t="b">
        <v>1</v>
      </c>
    </row>
    <row r="695" spans="1:27" x14ac:dyDescent="0.2">
      <c r="A695" s="9">
        <v>9</v>
      </c>
      <c r="B695" s="9">
        <v>4005</v>
      </c>
      <c r="C695" t="str">
        <f t="shared" si="113"/>
        <v>AddetiaNature</v>
      </c>
      <c r="D695" s="9" t="s">
        <v>196</v>
      </c>
      <c r="E695" s="9" t="s">
        <v>270</v>
      </c>
      <c r="F695" s="9">
        <v>3</v>
      </c>
      <c r="G695" s="9">
        <v>3.13</v>
      </c>
      <c r="H695" s="22" t="s">
        <v>45</v>
      </c>
      <c r="I695" s="9">
        <v>1</v>
      </c>
      <c r="J695" s="9" t="s">
        <v>112</v>
      </c>
      <c r="K695" s="9" t="s">
        <v>86</v>
      </c>
      <c r="L695" s="9" t="s">
        <v>10</v>
      </c>
      <c r="M695" s="9" t="s">
        <v>27</v>
      </c>
      <c r="N695" s="9" t="s">
        <v>113</v>
      </c>
      <c r="O695" s="9" t="s">
        <v>14</v>
      </c>
      <c r="P695" s="9" t="s">
        <v>14</v>
      </c>
      <c r="Q695" s="9">
        <v>19</v>
      </c>
      <c r="R695" s="9"/>
      <c r="S695" s="9"/>
      <c r="T695" s="9">
        <v>8866</v>
      </c>
      <c r="U695" s="9">
        <v>10</v>
      </c>
      <c r="V695" s="9"/>
      <c r="W695" s="9"/>
      <c r="X695" s="9" t="s">
        <v>114</v>
      </c>
      <c r="Y695" t="b">
        <v>1</v>
      </c>
    </row>
    <row r="696" spans="1:27" x14ac:dyDescent="0.2">
      <c r="A696" s="9">
        <v>9</v>
      </c>
      <c r="B696" s="9">
        <v>4006</v>
      </c>
      <c r="C696" t="str">
        <f t="shared" si="113"/>
        <v>AddetiaNature</v>
      </c>
      <c r="D696" s="9" t="s">
        <v>196</v>
      </c>
      <c r="E696" s="9" t="s">
        <v>270</v>
      </c>
      <c r="F696" s="9">
        <v>3</v>
      </c>
      <c r="G696" s="9">
        <v>3.13</v>
      </c>
      <c r="H696" s="22" t="s">
        <v>45</v>
      </c>
      <c r="I696" s="9">
        <v>1</v>
      </c>
      <c r="J696" s="9" t="s">
        <v>112</v>
      </c>
      <c r="K696" s="9" t="s">
        <v>86</v>
      </c>
      <c r="L696" s="9" t="s">
        <v>10</v>
      </c>
      <c r="M696" s="9" t="s">
        <v>27</v>
      </c>
      <c r="N696" s="9" t="s">
        <v>55</v>
      </c>
      <c r="O696" s="9" t="s">
        <v>55</v>
      </c>
      <c r="P696" s="9" t="s">
        <v>55</v>
      </c>
      <c r="Q696" s="9">
        <v>19</v>
      </c>
      <c r="R696" s="9"/>
      <c r="S696" s="9"/>
      <c r="T696" s="9">
        <v>9057</v>
      </c>
      <c r="U696" s="9">
        <v>10</v>
      </c>
      <c r="V696" s="9"/>
      <c r="W696" s="9"/>
      <c r="X696" s="9" t="s">
        <v>114</v>
      </c>
      <c r="Y696" t="b">
        <v>1</v>
      </c>
    </row>
    <row r="697" spans="1:27" x14ac:dyDescent="0.2">
      <c r="A697" s="9">
        <v>9</v>
      </c>
      <c r="B697" s="9">
        <v>4007</v>
      </c>
      <c r="C697" t="str">
        <f t="shared" si="113"/>
        <v>AddetiaNature</v>
      </c>
      <c r="D697" s="9" t="s">
        <v>196</v>
      </c>
      <c r="E697" s="9" t="s">
        <v>270</v>
      </c>
      <c r="F697" s="9">
        <v>3</v>
      </c>
      <c r="G697" s="9">
        <v>3.13</v>
      </c>
      <c r="H697" s="22" t="s">
        <v>45</v>
      </c>
      <c r="I697" s="9">
        <v>1</v>
      </c>
      <c r="J697" s="9" t="s">
        <v>112</v>
      </c>
      <c r="K697" s="9" t="s">
        <v>86</v>
      </c>
      <c r="L697" s="9" t="s">
        <v>10</v>
      </c>
      <c r="M697" s="9" t="s">
        <v>27</v>
      </c>
      <c r="N697" s="9" t="s">
        <v>10</v>
      </c>
      <c r="O697" s="9" t="s">
        <v>10</v>
      </c>
      <c r="P697" s="9" t="s">
        <v>10</v>
      </c>
      <c r="Q697" s="9">
        <v>19</v>
      </c>
      <c r="R697" s="9"/>
      <c r="S697" s="9"/>
      <c r="T697" s="9">
        <v>6258</v>
      </c>
      <c r="U697" s="9">
        <v>10</v>
      </c>
      <c r="V697" s="9"/>
      <c r="W697" s="9"/>
      <c r="X697" s="9" t="s">
        <v>114</v>
      </c>
      <c r="Y697" t="b">
        <v>1</v>
      </c>
    </row>
    <row r="698" spans="1:27" x14ac:dyDescent="0.2">
      <c r="A698" s="9">
        <v>9</v>
      </c>
      <c r="B698" s="9">
        <v>4008</v>
      </c>
      <c r="C698" t="str">
        <f t="shared" si="113"/>
        <v>AddetiaNature</v>
      </c>
      <c r="D698" s="9" t="s">
        <v>196</v>
      </c>
      <c r="E698" s="9" t="s">
        <v>270</v>
      </c>
      <c r="F698" s="9">
        <v>3</v>
      </c>
      <c r="G698" s="9">
        <v>3.13</v>
      </c>
      <c r="H698" s="22" t="s">
        <v>45</v>
      </c>
      <c r="I698" s="9">
        <v>1</v>
      </c>
      <c r="J698" s="9" t="s">
        <v>112</v>
      </c>
      <c r="K698" s="9" t="s">
        <v>86</v>
      </c>
      <c r="L698" s="9" t="s">
        <v>10</v>
      </c>
      <c r="M698" s="9" t="s">
        <v>27</v>
      </c>
      <c r="N698" s="9" t="s">
        <v>92</v>
      </c>
      <c r="O698" s="9" t="s">
        <v>92</v>
      </c>
      <c r="P698" s="9" t="s">
        <v>25</v>
      </c>
      <c r="Q698" s="9">
        <v>19</v>
      </c>
      <c r="R698" s="9"/>
      <c r="S698" s="9"/>
      <c r="T698" s="9">
        <v>234</v>
      </c>
      <c r="U698" s="9">
        <v>10</v>
      </c>
      <c r="V698" s="9"/>
      <c r="W698" s="9"/>
      <c r="X698" s="9" t="s">
        <v>114</v>
      </c>
      <c r="Y698" t="b">
        <v>1</v>
      </c>
    </row>
    <row r="699" spans="1:27" x14ac:dyDescent="0.2">
      <c r="A699" s="9">
        <v>9</v>
      </c>
      <c r="B699" s="9">
        <v>4009</v>
      </c>
      <c r="C699" t="str">
        <f t="shared" si="113"/>
        <v>AddetiaNature</v>
      </c>
      <c r="D699" s="9" t="s">
        <v>196</v>
      </c>
      <c r="E699" s="9" t="s">
        <v>270</v>
      </c>
      <c r="F699" s="9">
        <v>3</v>
      </c>
      <c r="G699" s="9">
        <v>3.13</v>
      </c>
      <c r="H699" s="22" t="s">
        <v>45</v>
      </c>
      <c r="I699" s="9">
        <v>1</v>
      </c>
      <c r="J699" s="9" t="s">
        <v>112</v>
      </c>
      <c r="K699" s="9" t="s">
        <v>86</v>
      </c>
      <c r="L699" s="9" t="s">
        <v>10</v>
      </c>
      <c r="M699" s="9" t="s">
        <v>27</v>
      </c>
      <c r="N699" s="9" t="s">
        <v>11</v>
      </c>
      <c r="O699" s="9" t="s">
        <v>11</v>
      </c>
      <c r="P699" s="9" t="s">
        <v>25</v>
      </c>
      <c r="Q699" s="9">
        <v>19</v>
      </c>
      <c r="R699" s="9"/>
      <c r="S699" s="9"/>
      <c r="T699" s="9">
        <v>289</v>
      </c>
      <c r="U699" s="9">
        <v>10</v>
      </c>
      <c r="V699" s="9"/>
      <c r="W699" s="9"/>
      <c r="X699" s="9" t="s">
        <v>114</v>
      </c>
      <c r="Y699" t="b">
        <v>1</v>
      </c>
    </row>
    <row r="700" spans="1:27" x14ac:dyDescent="0.2">
      <c r="A700" s="9">
        <v>9</v>
      </c>
      <c r="B700" s="9">
        <v>4010</v>
      </c>
      <c r="C700" t="str">
        <f t="shared" si="113"/>
        <v>AddetiaNature</v>
      </c>
      <c r="D700" s="9" t="s">
        <v>196</v>
      </c>
      <c r="E700" s="9" t="s">
        <v>271</v>
      </c>
      <c r="F700" s="9">
        <v>2</v>
      </c>
      <c r="G700" s="9">
        <v>2</v>
      </c>
      <c r="H700" s="9" t="s">
        <v>44</v>
      </c>
      <c r="I700" s="9">
        <v>0</v>
      </c>
      <c r="J700" s="9" t="s">
        <v>14</v>
      </c>
      <c r="K700" s="9" t="s">
        <v>14</v>
      </c>
      <c r="L700" s="9" t="s">
        <v>14</v>
      </c>
      <c r="M700" s="9" t="s">
        <v>28</v>
      </c>
      <c r="N700" s="9" t="s">
        <v>113</v>
      </c>
      <c r="O700" s="9" t="s">
        <v>14</v>
      </c>
      <c r="P700" s="9" t="s">
        <v>14</v>
      </c>
      <c r="Q700" s="9">
        <v>5</v>
      </c>
      <c r="R700" s="9"/>
      <c r="S700" s="9"/>
      <c r="T700" s="9">
        <v>6498</v>
      </c>
      <c r="U700" s="9">
        <v>40</v>
      </c>
      <c r="V700" s="9"/>
      <c r="W700" s="9"/>
      <c r="X700" s="9" t="s">
        <v>252</v>
      </c>
      <c r="Y700" t="b">
        <v>1</v>
      </c>
    </row>
    <row r="701" spans="1:27" x14ac:dyDescent="0.2">
      <c r="A701" s="9">
        <v>9</v>
      </c>
      <c r="B701" s="9">
        <v>4011</v>
      </c>
      <c r="C701" t="str">
        <f t="shared" si="113"/>
        <v>AddetiaNature</v>
      </c>
      <c r="D701" s="9" t="s">
        <v>196</v>
      </c>
      <c r="E701" s="9" t="s">
        <v>271</v>
      </c>
      <c r="F701" s="9">
        <v>2</v>
      </c>
      <c r="G701" s="9">
        <v>2</v>
      </c>
      <c r="H701" s="9" t="s">
        <v>44</v>
      </c>
      <c r="I701" s="9">
        <v>0</v>
      </c>
      <c r="J701" s="9" t="s">
        <v>14</v>
      </c>
      <c r="K701" s="9" t="s">
        <v>14</v>
      </c>
      <c r="L701" s="9" t="s">
        <v>14</v>
      </c>
      <c r="M701" s="9" t="s">
        <v>28</v>
      </c>
      <c r="N701" s="9" t="s">
        <v>55</v>
      </c>
      <c r="O701" s="9" t="s">
        <v>55</v>
      </c>
      <c r="P701" s="9" t="s">
        <v>55</v>
      </c>
      <c r="Q701" s="9">
        <v>5</v>
      </c>
      <c r="R701" s="9"/>
      <c r="S701" s="9"/>
      <c r="T701" s="9">
        <v>985</v>
      </c>
      <c r="U701" s="9">
        <v>40</v>
      </c>
      <c r="V701" s="9"/>
      <c r="W701" s="9"/>
      <c r="X701" s="9" t="s">
        <v>252</v>
      </c>
      <c r="Y701" t="b">
        <v>1</v>
      </c>
    </row>
    <row r="702" spans="1:27" x14ac:dyDescent="0.2">
      <c r="A702" s="9">
        <v>9</v>
      </c>
      <c r="B702" s="9">
        <v>4012</v>
      </c>
      <c r="C702" t="str">
        <f t="shared" si="113"/>
        <v>AddetiaNature</v>
      </c>
      <c r="D702" s="9" t="s">
        <v>196</v>
      </c>
      <c r="E702" s="9" t="s">
        <v>271</v>
      </c>
      <c r="F702" s="9">
        <v>2</v>
      </c>
      <c r="G702" s="9">
        <v>2</v>
      </c>
      <c r="H702" s="9" t="s">
        <v>44</v>
      </c>
      <c r="I702" s="9">
        <v>0</v>
      </c>
      <c r="J702" s="9" t="s">
        <v>14</v>
      </c>
      <c r="K702" s="9" t="s">
        <v>14</v>
      </c>
      <c r="L702" s="9" t="s">
        <v>14</v>
      </c>
      <c r="M702" s="9" t="s">
        <v>28</v>
      </c>
      <c r="N702" s="9" t="s">
        <v>10</v>
      </c>
      <c r="O702" s="9" t="s">
        <v>10</v>
      </c>
      <c r="P702" s="9" t="s">
        <v>10</v>
      </c>
      <c r="Q702" s="9">
        <v>5</v>
      </c>
      <c r="R702" s="9"/>
      <c r="S702" s="9"/>
      <c r="T702" s="9">
        <v>472</v>
      </c>
      <c r="U702" s="9">
        <v>40</v>
      </c>
      <c r="V702" s="9"/>
      <c r="W702" s="9"/>
      <c r="X702" s="9" t="s">
        <v>252</v>
      </c>
      <c r="Y702" t="b">
        <v>1</v>
      </c>
    </row>
    <row r="703" spans="1:27" x14ac:dyDescent="0.2">
      <c r="A703" s="9">
        <v>9</v>
      </c>
      <c r="B703" s="9">
        <v>4013</v>
      </c>
      <c r="C703" t="str">
        <f t="shared" si="113"/>
        <v>AddetiaNature</v>
      </c>
      <c r="D703" s="9" t="s">
        <v>196</v>
      </c>
      <c r="E703" s="9" t="s">
        <v>271</v>
      </c>
      <c r="F703" s="9">
        <v>2</v>
      </c>
      <c r="G703" s="9">
        <v>2</v>
      </c>
      <c r="H703" s="9" t="s">
        <v>44</v>
      </c>
      <c r="I703" s="9">
        <v>0</v>
      </c>
      <c r="J703" s="9" t="s">
        <v>14</v>
      </c>
      <c r="K703" s="9" t="s">
        <v>14</v>
      </c>
      <c r="L703" s="9" t="s">
        <v>14</v>
      </c>
      <c r="M703" s="9" t="s">
        <v>28</v>
      </c>
      <c r="N703" s="9" t="s">
        <v>92</v>
      </c>
      <c r="O703" s="9" t="s">
        <v>92</v>
      </c>
      <c r="P703" s="9" t="s">
        <v>25</v>
      </c>
      <c r="Q703" s="9">
        <v>5</v>
      </c>
      <c r="R703" s="9"/>
      <c r="S703" s="9"/>
      <c r="T703" s="9">
        <v>45</v>
      </c>
      <c r="U703" s="9">
        <v>40</v>
      </c>
      <c r="V703" s="9"/>
      <c r="W703" s="9"/>
      <c r="X703" s="9" t="s">
        <v>252</v>
      </c>
      <c r="Y703" t="b">
        <v>1</v>
      </c>
    </row>
    <row r="704" spans="1:27" x14ac:dyDescent="0.2">
      <c r="A704" s="9">
        <v>9</v>
      </c>
      <c r="B704" s="9">
        <v>4014</v>
      </c>
      <c r="C704" t="str">
        <f t="shared" si="113"/>
        <v>AddetiaNature</v>
      </c>
      <c r="D704" s="9" t="s">
        <v>196</v>
      </c>
      <c r="E704" s="9" t="s">
        <v>271</v>
      </c>
      <c r="F704" s="9">
        <v>2</v>
      </c>
      <c r="G704" s="9">
        <v>2</v>
      </c>
      <c r="H704" s="9" t="s">
        <v>44</v>
      </c>
      <c r="I704" s="9">
        <v>0</v>
      </c>
      <c r="J704" s="9" t="s">
        <v>14</v>
      </c>
      <c r="K704" s="9" t="s">
        <v>14</v>
      </c>
      <c r="L704" s="9" t="s">
        <v>14</v>
      </c>
      <c r="M704" s="9" t="s">
        <v>28</v>
      </c>
      <c r="N704" s="9" t="s">
        <v>11</v>
      </c>
      <c r="O704" s="9" t="s">
        <v>11</v>
      </c>
      <c r="P704" s="9" t="s">
        <v>25</v>
      </c>
      <c r="Q704" s="9">
        <v>5</v>
      </c>
      <c r="R704" s="9"/>
      <c r="S704" s="9"/>
      <c r="T704" s="9">
        <v>44</v>
      </c>
      <c r="U704" s="9">
        <v>40</v>
      </c>
      <c r="V704" s="9"/>
      <c r="W704" s="9"/>
      <c r="X704" s="9" t="s">
        <v>252</v>
      </c>
      <c r="Y704" t="b">
        <v>1</v>
      </c>
    </row>
    <row r="705" spans="1:27" x14ac:dyDescent="0.2">
      <c r="A705" s="9">
        <v>9</v>
      </c>
      <c r="B705" s="9">
        <v>4015</v>
      </c>
      <c r="C705" t="str">
        <f t="shared" si="113"/>
        <v>AddetiaNature</v>
      </c>
      <c r="D705" s="9" t="s">
        <v>196</v>
      </c>
      <c r="E705" s="9" t="s">
        <v>272</v>
      </c>
      <c r="F705" s="9">
        <v>2</v>
      </c>
      <c r="G705" s="9">
        <v>2</v>
      </c>
      <c r="H705" s="9" t="s">
        <v>45</v>
      </c>
      <c r="I705" s="9">
        <v>1</v>
      </c>
      <c r="J705" s="9" t="s">
        <v>14</v>
      </c>
      <c r="K705" s="9" t="s">
        <v>14</v>
      </c>
      <c r="L705" s="9" t="s">
        <v>14</v>
      </c>
      <c r="M705" s="9" t="s">
        <v>28</v>
      </c>
      <c r="N705" s="9" t="s">
        <v>113</v>
      </c>
      <c r="O705" s="9" t="s">
        <v>14</v>
      </c>
      <c r="P705" s="9" t="s">
        <v>14</v>
      </c>
      <c r="Q705" s="9">
        <v>12</v>
      </c>
      <c r="R705" s="9"/>
      <c r="S705" s="9"/>
      <c r="T705" s="9">
        <v>4462</v>
      </c>
      <c r="U705" s="9">
        <v>40</v>
      </c>
      <c r="V705" s="9"/>
      <c r="W705" s="9"/>
      <c r="X705" s="9" t="s">
        <v>252</v>
      </c>
      <c r="Y705" t="b">
        <v>1</v>
      </c>
    </row>
    <row r="706" spans="1:27" x14ac:dyDescent="0.2">
      <c r="A706" s="9">
        <v>9</v>
      </c>
      <c r="B706" s="9">
        <v>4016</v>
      </c>
      <c r="C706" t="str">
        <f t="shared" si="113"/>
        <v>AddetiaNature</v>
      </c>
      <c r="D706" s="9" t="s">
        <v>196</v>
      </c>
      <c r="E706" s="9" t="s">
        <v>272</v>
      </c>
      <c r="F706" s="9">
        <v>2</v>
      </c>
      <c r="G706" s="9">
        <v>2</v>
      </c>
      <c r="H706" s="9" t="s">
        <v>45</v>
      </c>
      <c r="I706" s="9">
        <v>1</v>
      </c>
      <c r="J706" s="9" t="s">
        <v>14</v>
      </c>
      <c r="K706" s="9" t="s">
        <v>14</v>
      </c>
      <c r="L706" s="9" t="s">
        <v>14</v>
      </c>
      <c r="M706" s="9" t="s">
        <v>28</v>
      </c>
      <c r="N706" s="9" t="s">
        <v>55</v>
      </c>
      <c r="O706" s="9" t="s">
        <v>55</v>
      </c>
      <c r="P706" s="9" t="s">
        <v>55</v>
      </c>
      <c r="Q706" s="9">
        <v>12</v>
      </c>
      <c r="R706" s="9"/>
      <c r="S706" s="9"/>
      <c r="T706" s="9">
        <v>642</v>
      </c>
      <c r="U706" s="9">
        <v>40</v>
      </c>
      <c r="V706" s="9"/>
      <c r="W706" s="9"/>
      <c r="X706" s="9" t="s">
        <v>252</v>
      </c>
      <c r="Y706" t="b">
        <v>1</v>
      </c>
    </row>
    <row r="707" spans="1:27" x14ac:dyDescent="0.2">
      <c r="A707" s="9">
        <v>9</v>
      </c>
      <c r="B707" s="9">
        <v>4017</v>
      </c>
      <c r="C707" t="str">
        <f t="shared" ref="C707:C739" si="117">D707</f>
        <v>AddetiaNature</v>
      </c>
      <c r="D707" s="9" t="s">
        <v>196</v>
      </c>
      <c r="E707" s="9" t="s">
        <v>272</v>
      </c>
      <c r="F707" s="9">
        <v>2</v>
      </c>
      <c r="G707" s="9">
        <v>2</v>
      </c>
      <c r="H707" s="9" t="s">
        <v>45</v>
      </c>
      <c r="I707" s="9">
        <v>1</v>
      </c>
      <c r="J707" s="9" t="s">
        <v>14</v>
      </c>
      <c r="K707" s="9" t="s">
        <v>14</v>
      </c>
      <c r="L707" s="9" t="s">
        <v>14</v>
      </c>
      <c r="M707" s="9" t="s">
        <v>28</v>
      </c>
      <c r="N707" s="9" t="s">
        <v>10</v>
      </c>
      <c r="O707" s="9" t="s">
        <v>10</v>
      </c>
      <c r="P707" s="9" t="s">
        <v>10</v>
      </c>
      <c r="Q707" s="9">
        <v>12</v>
      </c>
      <c r="R707" s="9"/>
      <c r="S707" s="9"/>
      <c r="T707" s="9">
        <v>608</v>
      </c>
      <c r="U707" s="9">
        <v>40</v>
      </c>
      <c r="V707" s="9"/>
      <c r="W707" s="9"/>
      <c r="X707" s="9" t="s">
        <v>252</v>
      </c>
      <c r="Y707" t="b">
        <v>1</v>
      </c>
    </row>
    <row r="708" spans="1:27" x14ac:dyDescent="0.2">
      <c r="A708" s="9">
        <v>9</v>
      </c>
      <c r="B708" s="9">
        <v>4018</v>
      </c>
      <c r="C708" t="str">
        <f t="shared" si="117"/>
        <v>AddetiaNature</v>
      </c>
      <c r="D708" s="9" t="s">
        <v>196</v>
      </c>
      <c r="E708" s="9" t="s">
        <v>272</v>
      </c>
      <c r="F708" s="9">
        <v>2</v>
      </c>
      <c r="G708" s="9">
        <v>2</v>
      </c>
      <c r="H708" s="9" t="s">
        <v>45</v>
      </c>
      <c r="I708" s="9">
        <v>1</v>
      </c>
      <c r="J708" s="9" t="s">
        <v>14</v>
      </c>
      <c r="K708" s="9" t="s">
        <v>14</v>
      </c>
      <c r="L708" s="9" t="s">
        <v>14</v>
      </c>
      <c r="M708" s="9" t="s">
        <v>28</v>
      </c>
      <c r="N708" s="9" t="s">
        <v>92</v>
      </c>
      <c r="O708" s="9" t="s">
        <v>92</v>
      </c>
      <c r="P708" s="9" t="s">
        <v>25</v>
      </c>
      <c r="Q708" s="9">
        <v>12</v>
      </c>
      <c r="R708" s="9"/>
      <c r="S708" s="9"/>
      <c r="T708" s="9">
        <v>42</v>
      </c>
      <c r="U708" s="9">
        <v>40</v>
      </c>
      <c r="V708" s="9"/>
      <c r="W708" s="9"/>
      <c r="X708" s="9" t="s">
        <v>252</v>
      </c>
      <c r="Y708" t="b">
        <v>1</v>
      </c>
    </row>
    <row r="709" spans="1:27" x14ac:dyDescent="0.2">
      <c r="A709" s="9">
        <v>9</v>
      </c>
      <c r="B709" s="9">
        <v>4019</v>
      </c>
      <c r="C709" t="str">
        <f t="shared" si="117"/>
        <v>AddetiaNature</v>
      </c>
      <c r="D709" s="9" t="s">
        <v>196</v>
      </c>
      <c r="E709" s="9" t="s">
        <v>272</v>
      </c>
      <c r="F709" s="9">
        <v>2</v>
      </c>
      <c r="G709" s="9">
        <v>2</v>
      </c>
      <c r="H709" s="9" t="s">
        <v>45</v>
      </c>
      <c r="I709" s="9">
        <v>1</v>
      </c>
      <c r="J709" s="9" t="s">
        <v>14</v>
      </c>
      <c r="K709" s="9" t="s">
        <v>14</v>
      </c>
      <c r="L709" s="9" t="s">
        <v>14</v>
      </c>
      <c r="M709" s="9" t="s">
        <v>28</v>
      </c>
      <c r="N709" s="9" t="s">
        <v>11</v>
      </c>
      <c r="O709" s="9" t="s">
        <v>11</v>
      </c>
      <c r="P709" s="9" t="s">
        <v>25</v>
      </c>
      <c r="Q709" s="9">
        <v>12</v>
      </c>
      <c r="R709" s="9"/>
      <c r="S709" s="9"/>
      <c r="T709" s="9">
        <v>44</v>
      </c>
      <c r="U709" s="9">
        <v>40</v>
      </c>
      <c r="V709" s="9"/>
      <c r="W709" s="9"/>
      <c r="X709" s="9" t="s">
        <v>252</v>
      </c>
      <c r="Y709" t="b">
        <v>1</v>
      </c>
    </row>
    <row r="710" spans="1:27" x14ac:dyDescent="0.2">
      <c r="A710" s="9">
        <v>9</v>
      </c>
      <c r="B710" s="9">
        <v>4033</v>
      </c>
      <c r="C710" t="str">
        <f t="shared" si="117"/>
        <v>AddetiaNature</v>
      </c>
      <c r="D710" s="9" t="s">
        <v>196</v>
      </c>
      <c r="E710" s="9" t="s">
        <v>257</v>
      </c>
      <c r="F710" s="9">
        <v>2</v>
      </c>
      <c r="G710" s="9">
        <v>2</v>
      </c>
      <c r="H710" s="9" t="s">
        <v>44</v>
      </c>
      <c r="I710" s="9">
        <v>0</v>
      </c>
      <c r="J710" s="9" t="s">
        <v>14</v>
      </c>
      <c r="K710" s="9" t="s">
        <v>14</v>
      </c>
      <c r="L710" s="9" t="s">
        <v>14</v>
      </c>
      <c r="M710" s="9" t="s">
        <v>28</v>
      </c>
      <c r="N710" s="9" t="s">
        <v>113</v>
      </c>
      <c r="O710" s="9" t="s">
        <v>14</v>
      </c>
      <c r="P710" s="9" t="s">
        <v>14</v>
      </c>
      <c r="Q710" s="9">
        <v>28</v>
      </c>
      <c r="R710" s="9" t="s">
        <v>258</v>
      </c>
      <c r="S710" s="9"/>
      <c r="T710" s="9">
        <v>7234</v>
      </c>
      <c r="U710" s="9">
        <v>40</v>
      </c>
      <c r="V710" s="9"/>
      <c r="W710" s="9"/>
      <c r="X710" s="9" t="s">
        <v>259</v>
      </c>
      <c r="Y710" t="b">
        <v>0</v>
      </c>
      <c r="Z710" t="s">
        <v>260</v>
      </c>
    </row>
    <row r="711" spans="1:27" x14ac:dyDescent="0.2">
      <c r="A711" s="9">
        <v>9</v>
      </c>
      <c r="B711" s="9">
        <v>4034</v>
      </c>
      <c r="C711" t="str">
        <f t="shared" si="117"/>
        <v>AddetiaNature</v>
      </c>
      <c r="D711" s="9" t="s">
        <v>196</v>
      </c>
      <c r="E711" s="9" t="s">
        <v>257</v>
      </c>
      <c r="F711" s="9">
        <v>2</v>
      </c>
      <c r="G711" s="9">
        <v>2</v>
      </c>
      <c r="H711" s="9" t="s">
        <v>44</v>
      </c>
      <c r="I711" s="9">
        <v>0</v>
      </c>
      <c r="J711" s="9" t="s">
        <v>14</v>
      </c>
      <c r="K711" s="9" t="s">
        <v>14</v>
      </c>
      <c r="L711" s="9" t="s">
        <v>14</v>
      </c>
      <c r="M711" s="9" t="s">
        <v>28</v>
      </c>
      <c r="N711" s="9" t="s">
        <v>55</v>
      </c>
      <c r="O711" s="9" t="s">
        <v>55</v>
      </c>
      <c r="P711" s="9" t="s">
        <v>55</v>
      </c>
      <c r="Q711" s="9">
        <v>28</v>
      </c>
      <c r="R711" s="9" t="s">
        <v>258</v>
      </c>
      <c r="S711" s="9"/>
      <c r="T711" s="9">
        <v>1776</v>
      </c>
      <c r="U711" s="9">
        <v>40</v>
      </c>
      <c r="V711" s="9"/>
      <c r="W711" s="9"/>
      <c r="X711" s="9" t="s">
        <v>259</v>
      </c>
      <c r="Y711" t="b">
        <v>0</v>
      </c>
      <c r="Z711" t="s">
        <v>260</v>
      </c>
    </row>
    <row r="712" spans="1:27" x14ac:dyDescent="0.2">
      <c r="A712" s="9">
        <v>9</v>
      </c>
      <c r="B712" s="9">
        <v>4035</v>
      </c>
      <c r="C712" t="str">
        <f t="shared" si="117"/>
        <v>AddetiaNature</v>
      </c>
      <c r="D712" s="9" t="s">
        <v>196</v>
      </c>
      <c r="E712" s="9" t="s">
        <v>257</v>
      </c>
      <c r="F712" s="9">
        <v>2</v>
      </c>
      <c r="G712" s="9">
        <v>2</v>
      </c>
      <c r="H712" s="9" t="s">
        <v>44</v>
      </c>
      <c r="I712" s="9">
        <v>0</v>
      </c>
      <c r="J712" s="9" t="s">
        <v>14</v>
      </c>
      <c r="K712" s="9" t="s">
        <v>14</v>
      </c>
      <c r="L712" s="9" t="s">
        <v>14</v>
      </c>
      <c r="M712" s="9" t="s">
        <v>28</v>
      </c>
      <c r="N712" s="9" t="s">
        <v>10</v>
      </c>
      <c r="O712" s="9" t="s">
        <v>10</v>
      </c>
      <c r="P712" s="9" t="s">
        <v>10</v>
      </c>
      <c r="Q712" s="9">
        <v>28</v>
      </c>
      <c r="R712" s="9" t="s">
        <v>258</v>
      </c>
      <c r="S712" s="9"/>
      <c r="T712" s="9">
        <v>1172</v>
      </c>
      <c r="U712" s="9">
        <v>40</v>
      </c>
      <c r="V712" s="9"/>
      <c r="W712" s="9"/>
      <c r="X712" s="9" t="s">
        <v>259</v>
      </c>
      <c r="Y712" t="b">
        <v>0</v>
      </c>
      <c r="Z712" t="s">
        <v>260</v>
      </c>
    </row>
    <row r="713" spans="1:27" x14ac:dyDescent="0.2">
      <c r="A713" s="9">
        <v>9</v>
      </c>
      <c r="B713" s="9">
        <v>4036</v>
      </c>
      <c r="C713" t="str">
        <f t="shared" si="117"/>
        <v>AddetiaNature</v>
      </c>
      <c r="D713" s="9" t="s">
        <v>196</v>
      </c>
      <c r="E713" s="9" t="s">
        <v>257</v>
      </c>
      <c r="F713" s="9">
        <v>2</v>
      </c>
      <c r="G713" s="9">
        <v>2</v>
      </c>
      <c r="H713" s="9" t="s">
        <v>44</v>
      </c>
      <c r="I713" s="9">
        <v>0</v>
      </c>
      <c r="J713" s="9" t="s">
        <v>14</v>
      </c>
      <c r="K713" s="9" t="s">
        <v>14</v>
      </c>
      <c r="L713" s="9" t="s">
        <v>14</v>
      </c>
      <c r="M713" s="9" t="s">
        <v>28</v>
      </c>
      <c r="N713" s="9" t="s">
        <v>92</v>
      </c>
      <c r="O713" s="9" t="s">
        <v>92</v>
      </c>
      <c r="P713" s="9" t="s">
        <v>25</v>
      </c>
      <c r="Q713" s="9">
        <v>28</v>
      </c>
      <c r="R713" s="9" t="s">
        <v>258</v>
      </c>
      <c r="S713" s="9"/>
      <c r="T713" s="9">
        <v>81</v>
      </c>
      <c r="U713" s="9">
        <v>40</v>
      </c>
      <c r="V713" s="9"/>
      <c r="W713" s="9"/>
      <c r="X713" s="9" t="s">
        <v>259</v>
      </c>
      <c r="Y713" t="b">
        <v>0</v>
      </c>
      <c r="Z713" t="s">
        <v>260</v>
      </c>
    </row>
    <row r="714" spans="1:27" x14ac:dyDescent="0.2">
      <c r="A714" s="9">
        <v>9</v>
      </c>
      <c r="B714" s="9">
        <v>4037</v>
      </c>
      <c r="C714" t="str">
        <f t="shared" si="117"/>
        <v>AddetiaNature</v>
      </c>
      <c r="D714" s="9" t="s">
        <v>196</v>
      </c>
      <c r="E714" s="9" t="s">
        <v>257</v>
      </c>
      <c r="F714" s="9">
        <v>2</v>
      </c>
      <c r="G714" s="9">
        <v>2</v>
      </c>
      <c r="H714" s="9" t="s">
        <v>44</v>
      </c>
      <c r="I714" s="9">
        <v>0</v>
      </c>
      <c r="J714" s="9" t="s">
        <v>14</v>
      </c>
      <c r="K714" s="9" t="s">
        <v>14</v>
      </c>
      <c r="L714" s="9" t="s">
        <v>14</v>
      </c>
      <c r="M714" s="9" t="s">
        <v>28</v>
      </c>
      <c r="N714" s="9" t="s">
        <v>11</v>
      </c>
      <c r="O714" s="9" t="s">
        <v>11</v>
      </c>
      <c r="P714" s="9" t="s">
        <v>25</v>
      </c>
      <c r="Q714" s="9">
        <v>28</v>
      </c>
      <c r="R714" s="9" t="s">
        <v>258</v>
      </c>
      <c r="S714" s="9"/>
      <c r="T714" s="9">
        <v>80</v>
      </c>
      <c r="U714" s="9">
        <v>40</v>
      </c>
      <c r="V714" s="9"/>
      <c r="W714" s="9"/>
      <c r="X714" s="9" t="s">
        <v>259</v>
      </c>
      <c r="Y714" t="b">
        <v>0</v>
      </c>
      <c r="Z714" t="s">
        <v>260</v>
      </c>
    </row>
    <row r="715" spans="1:27" x14ac:dyDescent="0.2">
      <c r="A715" s="9">
        <v>9</v>
      </c>
      <c r="B715" s="9">
        <v>4020</v>
      </c>
      <c r="C715" t="str">
        <f t="shared" si="117"/>
        <v>HoffmannLancetID</v>
      </c>
      <c r="D715" s="9" t="s">
        <v>202</v>
      </c>
      <c r="E715" s="9">
        <v>1</v>
      </c>
      <c r="F715" s="9">
        <v>3</v>
      </c>
      <c r="G715" s="9">
        <v>3</v>
      </c>
      <c r="H715" s="9" t="s">
        <v>45</v>
      </c>
      <c r="I715" s="9">
        <v>1</v>
      </c>
      <c r="J715" s="9" t="s">
        <v>59</v>
      </c>
      <c r="K715" s="9" t="s">
        <v>86</v>
      </c>
      <c r="L715" s="9" t="s">
        <v>10</v>
      </c>
      <c r="M715" s="9" t="s">
        <v>27</v>
      </c>
      <c r="N715" s="9" t="s">
        <v>203</v>
      </c>
      <c r="O715" s="9" t="s">
        <v>14</v>
      </c>
      <c r="P715" s="9" t="s">
        <v>14</v>
      </c>
      <c r="Q715" s="9">
        <v>11</v>
      </c>
      <c r="R715" s="9" t="s">
        <v>204</v>
      </c>
      <c r="S715" s="9"/>
      <c r="T715" s="9">
        <v>5012</v>
      </c>
      <c r="U715" s="9">
        <v>12.5</v>
      </c>
      <c r="V715" s="9"/>
      <c r="W715" s="9"/>
      <c r="X715" s="9" t="s">
        <v>253</v>
      </c>
      <c r="Y715" s="5" t="b">
        <v>1</v>
      </c>
    </row>
    <row r="716" spans="1:27" x14ac:dyDescent="0.2">
      <c r="A716" s="9">
        <v>9</v>
      </c>
      <c r="B716" s="9">
        <v>4021</v>
      </c>
      <c r="C716" t="str">
        <f t="shared" si="117"/>
        <v>HoffmannLancetID</v>
      </c>
      <c r="D716" s="9" t="s">
        <v>202</v>
      </c>
      <c r="E716" s="9">
        <v>1</v>
      </c>
      <c r="F716" s="9">
        <v>3</v>
      </c>
      <c r="G716" s="9">
        <v>3</v>
      </c>
      <c r="H716" s="9" t="s">
        <v>45</v>
      </c>
      <c r="I716" s="9">
        <v>1</v>
      </c>
      <c r="J716" s="9" t="s">
        <v>59</v>
      </c>
      <c r="K716" s="9" t="s">
        <v>86</v>
      </c>
      <c r="L716" s="9" t="s">
        <v>10</v>
      </c>
      <c r="M716" s="9" t="s">
        <v>27</v>
      </c>
      <c r="N716" s="9" t="s">
        <v>55</v>
      </c>
      <c r="O716" s="9" t="str">
        <f>N716</f>
        <v>BA.1</v>
      </c>
      <c r="P716" s="9" t="str">
        <f>O716</f>
        <v>BA.1</v>
      </c>
      <c r="Q716" s="9">
        <v>11</v>
      </c>
      <c r="R716" s="9" t="s">
        <v>204</v>
      </c>
      <c r="S716" s="9"/>
      <c r="T716" s="9">
        <v>2481</v>
      </c>
      <c r="U716" s="9">
        <v>12.5</v>
      </c>
      <c r="V716" s="9"/>
      <c r="W716" s="9"/>
      <c r="X716" s="9" t="s">
        <v>253</v>
      </c>
      <c r="Y716" s="5" t="b">
        <v>1</v>
      </c>
    </row>
    <row r="717" spans="1:27" x14ac:dyDescent="0.2">
      <c r="A717" s="9">
        <v>9</v>
      </c>
      <c r="B717" s="9">
        <v>4022</v>
      </c>
      <c r="C717" t="str">
        <f t="shared" si="117"/>
        <v>HoffmannLancetID</v>
      </c>
      <c r="D717" s="9" t="s">
        <v>202</v>
      </c>
      <c r="E717" s="9">
        <v>1</v>
      </c>
      <c r="F717" s="9">
        <v>3</v>
      </c>
      <c r="G717" s="9">
        <v>3</v>
      </c>
      <c r="H717" s="9" t="s">
        <v>45</v>
      </c>
      <c r="I717" s="9">
        <v>1</v>
      </c>
      <c r="J717" s="9" t="s">
        <v>59</v>
      </c>
      <c r="K717" s="9" t="s">
        <v>86</v>
      </c>
      <c r="L717" s="9" t="s">
        <v>10</v>
      </c>
      <c r="M717" s="9" t="s">
        <v>27</v>
      </c>
      <c r="N717" s="9" t="s">
        <v>10</v>
      </c>
      <c r="O717" s="9" t="str">
        <f t="shared" ref="O717:P718" si="118">N717</f>
        <v>BA.5</v>
      </c>
      <c r="P717" s="9" t="str">
        <f t="shared" si="118"/>
        <v>BA.5</v>
      </c>
      <c r="Q717" s="9">
        <v>11</v>
      </c>
      <c r="R717" s="9" t="s">
        <v>204</v>
      </c>
      <c r="S717" s="9"/>
      <c r="T717" s="9">
        <v>1526</v>
      </c>
      <c r="U717" s="9">
        <v>12.5</v>
      </c>
      <c r="V717" s="9"/>
      <c r="W717" s="9"/>
      <c r="X717" s="9" t="s">
        <v>253</v>
      </c>
      <c r="Y717" s="5" t="b">
        <v>1</v>
      </c>
    </row>
    <row r="718" spans="1:27" x14ac:dyDescent="0.2">
      <c r="A718" s="9">
        <v>9</v>
      </c>
      <c r="B718" s="9">
        <v>4023</v>
      </c>
      <c r="C718" t="str">
        <f t="shared" si="117"/>
        <v>HoffmannLancetID</v>
      </c>
      <c r="D718" s="9" t="s">
        <v>202</v>
      </c>
      <c r="E718" s="9">
        <v>1</v>
      </c>
      <c r="F718" s="9">
        <v>3</v>
      </c>
      <c r="G718" s="9">
        <v>3</v>
      </c>
      <c r="H718" s="9" t="s">
        <v>45</v>
      </c>
      <c r="I718" s="9">
        <v>1</v>
      </c>
      <c r="J718" s="9" t="s">
        <v>59</v>
      </c>
      <c r="K718" s="9" t="s">
        <v>86</v>
      </c>
      <c r="L718" s="9" t="s">
        <v>10</v>
      </c>
      <c r="M718" s="9" t="s">
        <v>27</v>
      </c>
      <c r="N718" s="9" t="s">
        <v>70</v>
      </c>
      <c r="O718" s="9" t="str">
        <f t="shared" si="118"/>
        <v>BQ.1.1</v>
      </c>
      <c r="P718" s="9" t="s">
        <v>218</v>
      </c>
      <c r="Q718" s="9">
        <v>11</v>
      </c>
      <c r="R718" s="9" t="s">
        <v>204</v>
      </c>
      <c r="S718" s="9"/>
      <c r="T718" s="9">
        <v>416</v>
      </c>
      <c r="U718" s="9">
        <v>12.5</v>
      </c>
      <c r="V718" s="9"/>
      <c r="W718" s="9"/>
      <c r="X718" s="9" t="s">
        <v>253</v>
      </c>
      <c r="Y718" s="5" t="b">
        <v>1</v>
      </c>
    </row>
    <row r="719" spans="1:27" x14ac:dyDescent="0.2">
      <c r="A719" s="9">
        <v>9</v>
      </c>
      <c r="B719" s="9">
        <v>4024</v>
      </c>
      <c r="C719" t="str">
        <f t="shared" si="117"/>
        <v>KawasujiMicroSpect</v>
      </c>
      <c r="D719" s="9" t="s">
        <v>62</v>
      </c>
      <c r="E719" s="9">
        <v>1</v>
      </c>
      <c r="F719" s="9">
        <v>2</v>
      </c>
      <c r="G719" s="9">
        <v>2</v>
      </c>
      <c r="H719" s="9" t="s">
        <v>44</v>
      </c>
      <c r="I719" s="9">
        <v>0</v>
      </c>
      <c r="J719" s="9" t="s">
        <v>63</v>
      </c>
      <c r="K719" s="9" t="s">
        <v>14</v>
      </c>
      <c r="L719" s="9" t="s">
        <v>14</v>
      </c>
      <c r="M719" s="9" t="s">
        <v>28</v>
      </c>
      <c r="N719" s="9" t="s">
        <v>14</v>
      </c>
      <c r="O719" s="9" t="str">
        <f t="shared" ref="O719:O721" si="119">P719</f>
        <v>Ancestral</v>
      </c>
      <c r="P719" s="9" t="s">
        <v>14</v>
      </c>
      <c r="Q719" s="9">
        <v>565</v>
      </c>
      <c r="R719" s="9">
        <v>14</v>
      </c>
      <c r="S719" s="9"/>
      <c r="T719" s="9">
        <v>320</v>
      </c>
      <c r="U719" s="9">
        <v>20</v>
      </c>
      <c r="V719" s="9"/>
      <c r="W719" s="9"/>
      <c r="X719" s="9" t="s">
        <v>263</v>
      </c>
      <c r="Y719" t="b">
        <v>1</v>
      </c>
      <c r="Z719" t="s">
        <v>64</v>
      </c>
      <c r="AA719" t="b">
        <f t="shared" ref="AA719:AA723" si="120">F719=G719</f>
        <v>1</v>
      </c>
    </row>
    <row r="720" spans="1:27" x14ac:dyDescent="0.2">
      <c r="A720" s="9">
        <v>9</v>
      </c>
      <c r="B720" s="9">
        <v>4025</v>
      </c>
      <c r="C720" t="str">
        <f t="shared" si="117"/>
        <v>KawasujiMicroSpect</v>
      </c>
      <c r="D720" s="9" t="s">
        <v>62</v>
      </c>
      <c r="E720" s="9">
        <v>1</v>
      </c>
      <c r="F720" s="9">
        <v>2</v>
      </c>
      <c r="G720" s="9">
        <v>2</v>
      </c>
      <c r="H720" s="9" t="s">
        <v>44</v>
      </c>
      <c r="I720" s="9">
        <v>0</v>
      </c>
      <c r="J720" s="9" t="s">
        <v>63</v>
      </c>
      <c r="K720" s="9" t="s">
        <v>14</v>
      </c>
      <c r="L720" s="9" t="s">
        <v>14</v>
      </c>
      <c r="M720" s="9" t="s">
        <v>28</v>
      </c>
      <c r="N720" s="9" t="s">
        <v>65</v>
      </c>
      <c r="O720" s="9" t="str">
        <f>N720</f>
        <v>BA.2</v>
      </c>
      <c r="P720" s="9" t="s">
        <v>219</v>
      </c>
      <c r="Q720" s="9">
        <v>565</v>
      </c>
      <c r="R720" s="9">
        <v>14</v>
      </c>
      <c r="S720" s="9"/>
      <c r="T720" s="9">
        <v>160</v>
      </c>
      <c r="U720" s="9">
        <v>20</v>
      </c>
      <c r="V720" s="9"/>
      <c r="W720" s="9"/>
      <c r="X720" s="9" t="s">
        <v>263</v>
      </c>
      <c r="Y720" t="b">
        <v>1</v>
      </c>
      <c r="Z720" t="s">
        <v>64</v>
      </c>
      <c r="AA720" t="b">
        <f t="shared" si="120"/>
        <v>1</v>
      </c>
    </row>
    <row r="721" spans="1:27" x14ac:dyDescent="0.2">
      <c r="A721" s="9">
        <v>9</v>
      </c>
      <c r="B721" s="9">
        <v>4026</v>
      </c>
      <c r="C721" t="str">
        <f t="shared" si="117"/>
        <v>KawasujiMicroSpect</v>
      </c>
      <c r="D721" s="9" t="s">
        <v>62</v>
      </c>
      <c r="E721" s="9">
        <v>1</v>
      </c>
      <c r="F721" s="9">
        <v>2</v>
      </c>
      <c r="G721" s="9">
        <v>2</v>
      </c>
      <c r="H721" s="9" t="s">
        <v>44</v>
      </c>
      <c r="I721" s="9">
        <v>0</v>
      </c>
      <c r="J721" s="9" t="s">
        <v>63</v>
      </c>
      <c r="K721" s="9" t="s">
        <v>14</v>
      </c>
      <c r="L721" s="9" t="s">
        <v>14</v>
      </c>
      <c r="M721" s="9" t="s">
        <v>28</v>
      </c>
      <c r="N721" s="9" t="s">
        <v>10</v>
      </c>
      <c r="O721" s="9" t="str">
        <f t="shared" si="119"/>
        <v>BA.5</v>
      </c>
      <c r="P721" s="9" t="s">
        <v>10</v>
      </c>
      <c r="Q721" s="9">
        <v>565</v>
      </c>
      <c r="R721" s="9">
        <v>14</v>
      </c>
      <c r="S721" s="9"/>
      <c r="T721" s="9">
        <v>80</v>
      </c>
      <c r="U721" s="9">
        <v>20</v>
      </c>
      <c r="V721" s="9"/>
      <c r="W721" s="9"/>
      <c r="X721" s="9" t="s">
        <v>263</v>
      </c>
      <c r="Y721" t="b">
        <v>1</v>
      </c>
      <c r="Z721" t="s">
        <v>64</v>
      </c>
      <c r="AA721" t="b">
        <f t="shared" si="120"/>
        <v>1</v>
      </c>
    </row>
    <row r="722" spans="1:27" x14ac:dyDescent="0.2">
      <c r="A722" s="9">
        <v>9</v>
      </c>
      <c r="B722" s="9">
        <v>4027</v>
      </c>
      <c r="C722" t="str">
        <f t="shared" si="117"/>
        <v>PfizerFDA2022</v>
      </c>
      <c r="D722" s="9" t="s">
        <v>184</v>
      </c>
      <c r="E722" s="9" t="s">
        <v>273</v>
      </c>
      <c r="F722" s="9">
        <v>2</v>
      </c>
      <c r="G722" s="9">
        <v>2</v>
      </c>
      <c r="H722" s="9" t="s">
        <v>44</v>
      </c>
      <c r="I722" s="9">
        <v>0</v>
      </c>
      <c r="J722" s="9" t="s">
        <v>59</v>
      </c>
      <c r="K722" s="9" t="s">
        <v>14</v>
      </c>
      <c r="L722" s="9" t="s">
        <v>14</v>
      </c>
      <c r="M722" s="9" t="s">
        <v>28</v>
      </c>
      <c r="N722" s="9" t="s">
        <v>14</v>
      </c>
      <c r="O722" s="9" t="s">
        <v>14</v>
      </c>
      <c r="P722" s="9" t="s">
        <v>14</v>
      </c>
      <c r="Q722" s="9">
        <v>22</v>
      </c>
      <c r="R722" s="9">
        <v>30.4</v>
      </c>
      <c r="S722" s="9"/>
      <c r="T722" s="9">
        <v>1342</v>
      </c>
      <c r="U722" s="9">
        <v>20</v>
      </c>
      <c r="V722" s="9"/>
      <c r="W722" s="9"/>
      <c r="X722" s="9" t="s">
        <v>254</v>
      </c>
      <c r="Y722" t="b">
        <v>0</v>
      </c>
      <c r="Z722" t="s">
        <v>264</v>
      </c>
      <c r="AA722" t="b">
        <f t="shared" si="120"/>
        <v>1</v>
      </c>
    </row>
    <row r="723" spans="1:27" x14ac:dyDescent="0.2">
      <c r="A723" s="9">
        <v>9</v>
      </c>
      <c r="B723" s="9">
        <v>4028</v>
      </c>
      <c r="C723" t="str">
        <f t="shared" si="117"/>
        <v>PfizerFDA2022</v>
      </c>
      <c r="D723" s="9" t="s">
        <v>184</v>
      </c>
      <c r="E723" s="9" t="s">
        <v>273</v>
      </c>
      <c r="F723" s="9">
        <v>2</v>
      </c>
      <c r="G723" s="9">
        <v>2</v>
      </c>
      <c r="H723" s="9" t="s">
        <v>44</v>
      </c>
      <c r="I723" s="9">
        <v>0</v>
      </c>
      <c r="J723" s="9" t="s">
        <v>59</v>
      </c>
      <c r="K723" s="9" t="s">
        <v>14</v>
      </c>
      <c r="L723" s="9" t="s">
        <v>14</v>
      </c>
      <c r="M723" s="9" t="s">
        <v>28</v>
      </c>
      <c r="N723" s="9" t="s">
        <v>135</v>
      </c>
      <c r="O723" s="9" t="s">
        <v>55</v>
      </c>
      <c r="P723" s="9" t="s">
        <v>55</v>
      </c>
      <c r="Q723" s="9">
        <v>22</v>
      </c>
      <c r="R723" s="9">
        <v>30.4</v>
      </c>
      <c r="S723" s="9"/>
      <c r="T723" s="9">
        <v>336</v>
      </c>
      <c r="U723" s="9">
        <v>20</v>
      </c>
      <c r="V723" s="9"/>
      <c r="W723" s="9"/>
      <c r="X723" s="9" t="s">
        <v>254</v>
      </c>
      <c r="Y723" t="b">
        <v>0</v>
      </c>
      <c r="Z723" t="s">
        <v>264</v>
      </c>
      <c r="AA723" t="b">
        <f t="shared" si="120"/>
        <v>1</v>
      </c>
    </row>
    <row r="724" spans="1:27" x14ac:dyDescent="0.2">
      <c r="A724" s="9">
        <v>9</v>
      </c>
      <c r="B724" s="9">
        <v>4029</v>
      </c>
      <c r="C724" t="str">
        <f t="shared" si="117"/>
        <v>RosslerNatComm</v>
      </c>
      <c r="D724" s="9" t="s">
        <v>109</v>
      </c>
      <c r="E724" s="9">
        <v>2</v>
      </c>
      <c r="F724" s="9">
        <v>2</v>
      </c>
      <c r="G724" s="9">
        <v>2</v>
      </c>
      <c r="H724" s="9" t="s">
        <v>44</v>
      </c>
      <c r="I724" s="9">
        <v>0</v>
      </c>
      <c r="J724" s="9" t="s">
        <v>59</v>
      </c>
      <c r="K724" s="9" t="s">
        <v>14</v>
      </c>
      <c r="L724" s="9" t="s">
        <v>14</v>
      </c>
      <c r="M724" s="9" t="s">
        <v>28</v>
      </c>
      <c r="N724" s="9" t="s">
        <v>70</v>
      </c>
      <c r="O724" s="9" t="s">
        <v>90</v>
      </c>
      <c r="P724" s="9" t="s">
        <v>218</v>
      </c>
      <c r="Q724" s="9">
        <v>6</v>
      </c>
      <c r="R724" s="9">
        <v>30.1</v>
      </c>
      <c r="S724" s="9"/>
      <c r="T724" s="9">
        <v>50.390332683864301</v>
      </c>
      <c r="U724" s="9">
        <v>16</v>
      </c>
      <c r="V724" s="9"/>
      <c r="W724" s="9"/>
      <c r="X724" s="9" t="s">
        <v>123</v>
      </c>
      <c r="Y724" t="b">
        <v>1</v>
      </c>
      <c r="Z724" t="s">
        <v>265</v>
      </c>
    </row>
    <row r="725" spans="1:27" x14ac:dyDescent="0.2">
      <c r="A725" s="9">
        <v>9</v>
      </c>
      <c r="B725" s="9">
        <v>4030</v>
      </c>
      <c r="C725" t="str">
        <f t="shared" si="117"/>
        <v>RosslerNatComm</v>
      </c>
      <c r="D725" s="9" t="s">
        <v>109</v>
      </c>
      <c r="E725" s="9">
        <v>2</v>
      </c>
      <c r="F725" s="9">
        <v>2</v>
      </c>
      <c r="G725" s="9">
        <v>2</v>
      </c>
      <c r="H725" s="9" t="s">
        <v>44</v>
      </c>
      <c r="I725" s="9">
        <v>0</v>
      </c>
      <c r="J725" s="9" t="s">
        <v>59</v>
      </c>
      <c r="K725" s="9" t="s">
        <v>14</v>
      </c>
      <c r="L725" s="9" t="s">
        <v>14</v>
      </c>
      <c r="M725" s="9" t="s">
        <v>28</v>
      </c>
      <c r="N725" s="9" t="s">
        <v>92</v>
      </c>
      <c r="O725" s="9" t="s">
        <v>25</v>
      </c>
      <c r="P725" s="9" t="s">
        <v>25</v>
      </c>
      <c r="Q725" s="9">
        <v>6</v>
      </c>
      <c r="R725" s="9">
        <v>30.1</v>
      </c>
      <c r="S725" s="9"/>
      <c r="T725" s="9">
        <v>83.556456475984703</v>
      </c>
      <c r="U725" s="9">
        <v>16</v>
      </c>
      <c r="V725" s="9"/>
      <c r="W725" s="9"/>
      <c r="X725" s="9" t="s">
        <v>123</v>
      </c>
      <c r="Y725" t="b">
        <v>1</v>
      </c>
      <c r="Z725" t="s">
        <v>265</v>
      </c>
    </row>
    <row r="726" spans="1:27" x14ac:dyDescent="0.2">
      <c r="A726" s="9">
        <v>9</v>
      </c>
      <c r="B726" s="9">
        <v>4031</v>
      </c>
      <c r="C726" t="str">
        <f t="shared" si="117"/>
        <v>RosslerNatComm</v>
      </c>
      <c r="D726" s="9" t="s">
        <v>109</v>
      </c>
      <c r="E726" s="9">
        <v>2</v>
      </c>
      <c r="F726" s="9">
        <v>2</v>
      </c>
      <c r="G726" s="9">
        <v>2</v>
      </c>
      <c r="H726" s="9" t="s">
        <v>44</v>
      </c>
      <c r="I726" s="9">
        <v>0</v>
      </c>
      <c r="J726" s="9" t="s">
        <v>59</v>
      </c>
      <c r="K726" s="9" t="s">
        <v>14</v>
      </c>
      <c r="L726" s="9" t="s">
        <v>14</v>
      </c>
      <c r="M726" s="9" t="s">
        <v>28</v>
      </c>
      <c r="N726" s="9" t="s">
        <v>111</v>
      </c>
      <c r="O726" s="9" t="s">
        <v>25</v>
      </c>
      <c r="P726" s="9" t="s">
        <v>25</v>
      </c>
      <c r="Q726" s="9">
        <v>6</v>
      </c>
      <c r="R726" s="9">
        <v>30.1</v>
      </c>
      <c r="S726" s="9"/>
      <c r="T726" s="9">
        <v>49.066519725433402</v>
      </c>
      <c r="U726" s="9">
        <v>16</v>
      </c>
      <c r="V726" s="9"/>
      <c r="W726" s="9"/>
      <c r="X726" s="9" t="s">
        <v>123</v>
      </c>
      <c r="Y726" t="b">
        <v>1</v>
      </c>
      <c r="Z726" t="s">
        <v>265</v>
      </c>
    </row>
    <row r="727" spans="1:27" x14ac:dyDescent="0.2">
      <c r="A727" s="9">
        <v>9</v>
      </c>
      <c r="B727" s="9">
        <v>4032</v>
      </c>
      <c r="C727" t="str">
        <f t="shared" si="117"/>
        <v>RosslerNatComm</v>
      </c>
      <c r="D727" s="9" t="s">
        <v>109</v>
      </c>
      <c r="E727" s="9">
        <v>2</v>
      </c>
      <c r="F727" s="9">
        <v>2</v>
      </c>
      <c r="G727" s="9">
        <v>2</v>
      </c>
      <c r="H727" s="9" t="s">
        <v>44</v>
      </c>
      <c r="I727" s="9">
        <v>0</v>
      </c>
      <c r="J727" s="9" t="s">
        <v>59</v>
      </c>
      <c r="K727" s="9" t="s">
        <v>14</v>
      </c>
      <c r="L727" s="9" t="s">
        <v>14</v>
      </c>
      <c r="M727" s="9" t="s">
        <v>28</v>
      </c>
      <c r="N727" s="9" t="s">
        <v>255</v>
      </c>
      <c r="O727" s="9" t="s">
        <v>256</v>
      </c>
      <c r="P727" s="9" t="s">
        <v>218</v>
      </c>
      <c r="Q727" s="9">
        <v>6</v>
      </c>
      <c r="R727" s="9">
        <v>30.1</v>
      </c>
      <c r="S727" s="9"/>
      <c r="T727" s="9">
        <v>30.666732283895801</v>
      </c>
      <c r="U727" s="9">
        <v>16</v>
      </c>
      <c r="V727" s="9"/>
      <c r="W727" s="9"/>
      <c r="X727" s="9" t="s">
        <v>123</v>
      </c>
      <c r="Y727" t="b">
        <v>1</v>
      </c>
      <c r="Z727" t="s">
        <v>265</v>
      </c>
    </row>
    <row r="728" spans="1:27" x14ac:dyDescent="0.2">
      <c r="A728" s="9">
        <v>1</v>
      </c>
      <c r="B728" s="9">
        <v>5001</v>
      </c>
      <c r="C728" t="str">
        <f t="shared" si="117"/>
        <v>WangJID</v>
      </c>
      <c r="D728" s="9" t="s">
        <v>274</v>
      </c>
      <c r="E728" s="10">
        <v>1</v>
      </c>
      <c r="F728" s="10">
        <v>3</v>
      </c>
      <c r="G728" s="10">
        <v>3</v>
      </c>
      <c r="H728" s="10" t="s">
        <v>44</v>
      </c>
      <c r="I728" s="10">
        <v>0</v>
      </c>
      <c r="J728" s="9" t="s">
        <v>275</v>
      </c>
      <c r="K728" s="10" t="s">
        <v>14</v>
      </c>
      <c r="L728" s="9" t="s">
        <v>14</v>
      </c>
      <c r="M728" s="9" t="s">
        <v>28</v>
      </c>
      <c r="N728" s="10" t="s">
        <v>56</v>
      </c>
      <c r="O728" s="10" t="s">
        <v>14</v>
      </c>
      <c r="P728" s="9" t="s">
        <v>14</v>
      </c>
      <c r="Q728" s="10">
        <v>16</v>
      </c>
      <c r="R728" s="10">
        <v>33</v>
      </c>
      <c r="T728" s="10">
        <v>11190</v>
      </c>
      <c r="U728" s="10">
        <v>40</v>
      </c>
      <c r="X728" s="9" t="s">
        <v>277</v>
      </c>
      <c r="Y728" t="b">
        <v>1</v>
      </c>
    </row>
    <row r="729" spans="1:27" x14ac:dyDescent="0.2">
      <c r="A729" s="9">
        <v>1</v>
      </c>
      <c r="B729" s="9">
        <f>B728+1</f>
        <v>5002</v>
      </c>
      <c r="C729" t="str">
        <f t="shared" si="117"/>
        <v>WangJID</v>
      </c>
      <c r="D729" s="9" t="s">
        <v>274</v>
      </c>
      <c r="E729" s="10">
        <v>1</v>
      </c>
      <c r="F729" s="10">
        <v>3</v>
      </c>
      <c r="G729" s="10">
        <v>3</v>
      </c>
      <c r="H729" s="10" t="s">
        <v>44</v>
      </c>
      <c r="I729" s="10">
        <v>0</v>
      </c>
      <c r="J729" s="9" t="s">
        <v>275</v>
      </c>
      <c r="K729" s="10" t="s">
        <v>14</v>
      </c>
      <c r="L729" s="9" t="s">
        <v>14</v>
      </c>
      <c r="M729" s="9" t="s">
        <v>28</v>
      </c>
      <c r="N729" s="10" t="s">
        <v>79</v>
      </c>
      <c r="O729" s="10" t="s">
        <v>10</v>
      </c>
      <c r="P729" s="9" t="s">
        <v>10</v>
      </c>
      <c r="Q729" s="10">
        <v>16</v>
      </c>
      <c r="R729" s="10">
        <v>33</v>
      </c>
      <c r="T729" s="10">
        <v>1080</v>
      </c>
      <c r="U729" s="10">
        <v>40</v>
      </c>
      <c r="X729" s="9" t="s">
        <v>277</v>
      </c>
      <c r="Y729" t="b">
        <v>1</v>
      </c>
    </row>
    <row r="730" spans="1:27" x14ac:dyDescent="0.2">
      <c r="A730" s="9">
        <v>1</v>
      </c>
      <c r="B730" s="9">
        <f t="shared" ref="B730:B739" si="121">B729+1</f>
        <v>5003</v>
      </c>
      <c r="C730" t="str">
        <f t="shared" si="117"/>
        <v>WangJID</v>
      </c>
      <c r="D730" s="9" t="s">
        <v>274</v>
      </c>
      <c r="E730" s="10">
        <v>1</v>
      </c>
      <c r="F730" s="10">
        <v>3</v>
      </c>
      <c r="G730" s="10">
        <v>3</v>
      </c>
      <c r="H730" s="10" t="s">
        <v>44</v>
      </c>
      <c r="I730" s="10">
        <v>0</v>
      </c>
      <c r="J730" s="9" t="s">
        <v>275</v>
      </c>
      <c r="K730" s="10" t="s">
        <v>14</v>
      </c>
      <c r="L730" s="9" t="s">
        <v>14</v>
      </c>
      <c r="M730" s="9" t="s">
        <v>28</v>
      </c>
      <c r="N730" s="10" t="s">
        <v>25</v>
      </c>
      <c r="O730" s="10" t="s">
        <v>25</v>
      </c>
      <c r="P730" s="9" t="s">
        <v>25</v>
      </c>
      <c r="Q730" s="10">
        <v>16</v>
      </c>
      <c r="R730" s="10">
        <v>33</v>
      </c>
      <c r="T730" s="10">
        <v>283</v>
      </c>
      <c r="U730" s="10">
        <v>40</v>
      </c>
      <c r="X730" s="9" t="s">
        <v>277</v>
      </c>
      <c r="Y730" t="b">
        <v>1</v>
      </c>
    </row>
    <row r="731" spans="1:27" x14ac:dyDescent="0.2">
      <c r="A731" s="9">
        <v>1</v>
      </c>
      <c r="B731" s="9">
        <f t="shared" si="121"/>
        <v>5004</v>
      </c>
      <c r="C731" t="str">
        <f t="shared" si="117"/>
        <v>WangJID</v>
      </c>
      <c r="D731" s="9" t="s">
        <v>274</v>
      </c>
      <c r="E731" s="10">
        <v>1</v>
      </c>
      <c r="F731" s="10">
        <v>3</v>
      </c>
      <c r="G731" s="10">
        <v>3</v>
      </c>
      <c r="H731" s="10" t="s">
        <v>44</v>
      </c>
      <c r="I731" s="10">
        <v>0</v>
      </c>
      <c r="J731" s="9" t="s">
        <v>275</v>
      </c>
      <c r="K731" s="10" t="s">
        <v>14</v>
      </c>
      <c r="L731" s="9" t="s">
        <v>14</v>
      </c>
      <c r="M731" s="9" t="s">
        <v>28</v>
      </c>
      <c r="N731" s="10" t="s">
        <v>11</v>
      </c>
      <c r="O731" s="10" t="s">
        <v>11</v>
      </c>
      <c r="P731" s="9" t="s">
        <v>25</v>
      </c>
      <c r="Q731" s="10">
        <v>16</v>
      </c>
      <c r="R731" s="10">
        <v>33</v>
      </c>
      <c r="T731" s="10">
        <v>147</v>
      </c>
      <c r="U731" s="10">
        <v>40</v>
      </c>
      <c r="X731" s="9" t="s">
        <v>277</v>
      </c>
      <c r="Y731" t="b">
        <v>1</v>
      </c>
    </row>
    <row r="732" spans="1:27" x14ac:dyDescent="0.2">
      <c r="A732" s="9">
        <v>1</v>
      </c>
      <c r="B732" s="9">
        <f t="shared" si="121"/>
        <v>5005</v>
      </c>
      <c r="C732" t="str">
        <f t="shared" si="117"/>
        <v>WangJID</v>
      </c>
      <c r="D732" s="9" t="s">
        <v>274</v>
      </c>
      <c r="E732" s="10">
        <v>1</v>
      </c>
      <c r="F732" s="10">
        <v>3</v>
      </c>
      <c r="G732" s="10">
        <v>3</v>
      </c>
      <c r="H732" s="10" t="s">
        <v>44</v>
      </c>
      <c r="I732" s="10">
        <v>0</v>
      </c>
      <c r="J732" s="9" t="s">
        <v>276</v>
      </c>
      <c r="K732" s="10" t="s">
        <v>86</v>
      </c>
      <c r="L732" s="9" t="s">
        <v>10</v>
      </c>
      <c r="M732" s="9" t="s">
        <v>29</v>
      </c>
      <c r="N732" s="10" t="s">
        <v>56</v>
      </c>
      <c r="O732" s="10" t="s">
        <v>14</v>
      </c>
      <c r="P732" s="9" t="s">
        <v>14</v>
      </c>
      <c r="Q732" s="10">
        <v>19</v>
      </c>
      <c r="R732" s="10">
        <v>29</v>
      </c>
      <c r="T732" s="10">
        <v>12178</v>
      </c>
      <c r="U732" s="10">
        <v>40</v>
      </c>
      <c r="X732" s="9" t="s">
        <v>277</v>
      </c>
      <c r="Y732" t="b">
        <v>1</v>
      </c>
    </row>
    <row r="733" spans="1:27" x14ac:dyDescent="0.2">
      <c r="A733" s="9">
        <v>1</v>
      </c>
      <c r="B733" s="9">
        <f t="shared" si="121"/>
        <v>5006</v>
      </c>
      <c r="C733" t="str">
        <f t="shared" si="117"/>
        <v>WangJID</v>
      </c>
      <c r="D733" s="9" t="s">
        <v>274</v>
      </c>
      <c r="E733" s="10">
        <v>1</v>
      </c>
      <c r="F733" s="10">
        <v>3</v>
      </c>
      <c r="G733" s="10">
        <v>3</v>
      </c>
      <c r="H733" s="10" t="s">
        <v>44</v>
      </c>
      <c r="I733" s="10">
        <v>0</v>
      </c>
      <c r="J733" s="9" t="s">
        <v>276</v>
      </c>
      <c r="K733" s="10" t="s">
        <v>86</v>
      </c>
      <c r="L733" s="9" t="s">
        <v>10</v>
      </c>
      <c r="M733" s="9" t="s">
        <v>29</v>
      </c>
      <c r="N733" s="10" t="s">
        <v>79</v>
      </c>
      <c r="O733" s="10" t="s">
        <v>10</v>
      </c>
      <c r="P733" s="9" t="s">
        <v>10</v>
      </c>
      <c r="Q733" s="10">
        <v>19</v>
      </c>
      <c r="R733" s="10">
        <v>29</v>
      </c>
      <c r="T733" s="10">
        <v>2263</v>
      </c>
      <c r="U733" s="10">
        <v>40</v>
      </c>
      <c r="X733" s="9" t="s">
        <v>277</v>
      </c>
      <c r="Y733" t="b">
        <v>1</v>
      </c>
    </row>
    <row r="734" spans="1:27" x14ac:dyDescent="0.2">
      <c r="A734" s="9">
        <v>1</v>
      </c>
      <c r="B734" s="9">
        <f t="shared" si="121"/>
        <v>5007</v>
      </c>
      <c r="C734" t="str">
        <f t="shared" si="117"/>
        <v>WangJID</v>
      </c>
      <c r="D734" s="9" t="s">
        <v>274</v>
      </c>
      <c r="E734" s="10">
        <v>1</v>
      </c>
      <c r="F734" s="10">
        <v>3</v>
      </c>
      <c r="G734" s="10">
        <v>3</v>
      </c>
      <c r="H734" s="10" t="s">
        <v>44</v>
      </c>
      <c r="I734" s="10">
        <v>0</v>
      </c>
      <c r="J734" s="9" t="s">
        <v>276</v>
      </c>
      <c r="K734" s="10" t="s">
        <v>86</v>
      </c>
      <c r="L734" s="9" t="s">
        <v>10</v>
      </c>
      <c r="M734" s="9" t="s">
        <v>29</v>
      </c>
      <c r="N734" s="10" t="s">
        <v>25</v>
      </c>
      <c r="O734" s="10" t="s">
        <v>25</v>
      </c>
      <c r="P734" s="9" t="s">
        <v>25</v>
      </c>
      <c r="Q734" s="10">
        <v>19</v>
      </c>
      <c r="R734" s="10">
        <v>29</v>
      </c>
      <c r="T734" s="10">
        <v>279</v>
      </c>
      <c r="U734" s="10">
        <v>40</v>
      </c>
      <c r="X734" s="9" t="s">
        <v>277</v>
      </c>
      <c r="Y734" t="b">
        <v>1</v>
      </c>
    </row>
    <row r="735" spans="1:27" x14ac:dyDescent="0.2">
      <c r="A735" s="9">
        <v>1</v>
      </c>
      <c r="B735" s="9">
        <f t="shared" si="121"/>
        <v>5008</v>
      </c>
      <c r="C735" t="str">
        <f t="shared" si="117"/>
        <v>WangJID</v>
      </c>
      <c r="D735" s="9" t="s">
        <v>274</v>
      </c>
      <c r="E735" s="10">
        <v>1</v>
      </c>
      <c r="F735" s="10">
        <v>3</v>
      </c>
      <c r="G735" s="10">
        <v>3</v>
      </c>
      <c r="H735" s="10" t="s">
        <v>44</v>
      </c>
      <c r="I735" s="10">
        <v>0</v>
      </c>
      <c r="J735" s="9" t="s">
        <v>276</v>
      </c>
      <c r="K735" s="10" t="s">
        <v>86</v>
      </c>
      <c r="L735" s="9" t="s">
        <v>10</v>
      </c>
      <c r="M735" s="9" t="s">
        <v>29</v>
      </c>
      <c r="N735" s="10" t="s">
        <v>11</v>
      </c>
      <c r="O735" s="10" t="s">
        <v>11</v>
      </c>
      <c r="P735" s="9" t="s">
        <v>25</v>
      </c>
      <c r="Q735" s="10">
        <v>19</v>
      </c>
      <c r="R735" s="10">
        <v>29</v>
      </c>
      <c r="T735" s="10">
        <v>148</v>
      </c>
      <c r="U735" s="10">
        <v>40</v>
      </c>
      <c r="X735" s="9" t="s">
        <v>277</v>
      </c>
      <c r="Y735" t="b">
        <v>1</v>
      </c>
    </row>
    <row r="736" spans="1:27" x14ac:dyDescent="0.2">
      <c r="A736" s="9">
        <v>1</v>
      </c>
      <c r="B736" s="9">
        <f t="shared" si="121"/>
        <v>5009</v>
      </c>
      <c r="C736" t="str">
        <f t="shared" si="117"/>
        <v>WangJID</v>
      </c>
      <c r="D736" s="9" t="s">
        <v>274</v>
      </c>
      <c r="E736" s="10">
        <v>1</v>
      </c>
      <c r="F736" s="10">
        <v>4</v>
      </c>
      <c r="G736" s="10">
        <v>4</v>
      </c>
      <c r="H736" s="10" t="s">
        <v>44</v>
      </c>
      <c r="I736" s="10">
        <v>0</v>
      </c>
      <c r="J736" s="9" t="s">
        <v>276</v>
      </c>
      <c r="K736" s="10" t="s">
        <v>86</v>
      </c>
      <c r="L736" s="9" t="s">
        <v>10</v>
      </c>
      <c r="M736" s="9" t="s">
        <v>29</v>
      </c>
      <c r="N736" s="10" t="s">
        <v>56</v>
      </c>
      <c r="O736" s="10" t="s">
        <v>14</v>
      </c>
      <c r="P736" s="9" t="s">
        <v>14</v>
      </c>
      <c r="Q736" s="10">
        <v>8</v>
      </c>
      <c r="R736" s="10">
        <v>37</v>
      </c>
      <c r="T736" s="10">
        <v>8263</v>
      </c>
      <c r="U736" s="10">
        <v>40</v>
      </c>
      <c r="X736" s="9" t="s">
        <v>277</v>
      </c>
      <c r="Y736" t="b">
        <v>1</v>
      </c>
    </row>
    <row r="737" spans="1:25" x14ac:dyDescent="0.2">
      <c r="A737" s="9">
        <v>1</v>
      </c>
      <c r="B737" s="9">
        <f t="shared" si="121"/>
        <v>5010</v>
      </c>
      <c r="C737" t="str">
        <f t="shared" si="117"/>
        <v>WangJID</v>
      </c>
      <c r="D737" s="9" t="s">
        <v>274</v>
      </c>
      <c r="E737" s="10">
        <v>1</v>
      </c>
      <c r="F737" s="10">
        <v>4</v>
      </c>
      <c r="G737" s="10">
        <v>4</v>
      </c>
      <c r="H737" s="10" t="s">
        <v>44</v>
      </c>
      <c r="I737" s="10">
        <v>0</v>
      </c>
      <c r="J737" s="9" t="s">
        <v>276</v>
      </c>
      <c r="K737" s="10" t="s">
        <v>86</v>
      </c>
      <c r="L737" s="9" t="s">
        <v>10</v>
      </c>
      <c r="M737" s="9" t="s">
        <v>29</v>
      </c>
      <c r="N737" s="10" t="s">
        <v>79</v>
      </c>
      <c r="O737" s="10" t="s">
        <v>10</v>
      </c>
      <c r="P737" s="9" t="s">
        <v>10</v>
      </c>
      <c r="Q737" s="10">
        <v>8</v>
      </c>
      <c r="R737" s="10">
        <v>37</v>
      </c>
      <c r="T737" s="10">
        <v>1280</v>
      </c>
      <c r="U737" s="10">
        <v>40</v>
      </c>
      <c r="X737" s="9" t="s">
        <v>277</v>
      </c>
      <c r="Y737" t="b">
        <v>1</v>
      </c>
    </row>
    <row r="738" spans="1:25" x14ac:dyDescent="0.2">
      <c r="A738" s="9">
        <v>1</v>
      </c>
      <c r="B738" s="9">
        <f t="shared" si="121"/>
        <v>5011</v>
      </c>
      <c r="C738" t="str">
        <f t="shared" si="117"/>
        <v>WangJID</v>
      </c>
      <c r="D738" s="9" t="s">
        <v>274</v>
      </c>
      <c r="E738" s="10">
        <v>1</v>
      </c>
      <c r="F738" s="10">
        <v>4</v>
      </c>
      <c r="G738" s="10">
        <v>4</v>
      </c>
      <c r="H738" s="10" t="s">
        <v>44</v>
      </c>
      <c r="I738" s="10">
        <v>0</v>
      </c>
      <c r="J738" s="9" t="s">
        <v>276</v>
      </c>
      <c r="K738" s="10" t="s">
        <v>86</v>
      </c>
      <c r="L738" s="9" t="s">
        <v>10</v>
      </c>
      <c r="M738" s="9" t="s">
        <v>29</v>
      </c>
      <c r="N738" s="10" t="s">
        <v>25</v>
      </c>
      <c r="O738" s="10" t="s">
        <v>25</v>
      </c>
      <c r="P738" s="9" t="s">
        <v>25</v>
      </c>
      <c r="Q738" s="10">
        <v>8</v>
      </c>
      <c r="R738" s="10">
        <v>37</v>
      </c>
      <c r="T738" s="10">
        <v>158</v>
      </c>
      <c r="U738" s="10">
        <v>40</v>
      </c>
      <c r="X738" s="9" t="s">
        <v>277</v>
      </c>
      <c r="Y738" t="b">
        <v>1</v>
      </c>
    </row>
    <row r="739" spans="1:25" x14ac:dyDescent="0.2">
      <c r="A739" s="9">
        <v>1</v>
      </c>
      <c r="B739" s="9">
        <f t="shared" si="121"/>
        <v>5012</v>
      </c>
      <c r="C739" t="str">
        <f t="shared" si="117"/>
        <v>WangJID</v>
      </c>
      <c r="D739" s="9" t="s">
        <v>274</v>
      </c>
      <c r="E739" s="10">
        <v>1</v>
      </c>
      <c r="F739" s="10">
        <v>4</v>
      </c>
      <c r="G739" s="10">
        <v>4</v>
      </c>
      <c r="H739" s="10" t="s">
        <v>44</v>
      </c>
      <c r="I739" s="10">
        <v>0</v>
      </c>
      <c r="J739" s="9" t="s">
        <v>276</v>
      </c>
      <c r="K739" s="10" t="s">
        <v>86</v>
      </c>
      <c r="L739" s="9" t="s">
        <v>10</v>
      </c>
      <c r="M739" s="9" t="s">
        <v>29</v>
      </c>
      <c r="N739" s="10" t="s">
        <v>11</v>
      </c>
      <c r="O739" s="10" t="s">
        <v>11</v>
      </c>
      <c r="P739" s="9" t="s">
        <v>25</v>
      </c>
      <c r="Q739" s="10">
        <v>8</v>
      </c>
      <c r="R739" s="10">
        <v>37</v>
      </c>
      <c r="T739" s="10">
        <v>99</v>
      </c>
      <c r="U739" s="10">
        <v>40</v>
      </c>
      <c r="X739" s="9" t="s">
        <v>277</v>
      </c>
      <c r="Y739" t="b">
        <v>1</v>
      </c>
    </row>
  </sheetData>
  <autoFilter ref="A1:AQ739" xr:uid="{7D51895A-DE1F-C74C-8E38-66AEFC4B25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2023-09-06T02:56:18Z</dcterms:created>
  <dcterms:modified xsi:type="dcterms:W3CDTF">2024-06-05T06:36:41Z</dcterms:modified>
</cp:coreProperties>
</file>