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D:\Python\Python Diploma\pickles and excels\"/>
    </mc:Choice>
  </mc:AlternateContent>
  <bookViews>
    <workbookView xWindow="0" yWindow="0" windowWidth="20490" windowHeight="6930" activeTab="1"/>
  </bookViews>
  <sheets>
    <sheet name="Sheet1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D17" i="2" l="1"/>
  <c r="C16" i="2"/>
  <c r="D16" i="2"/>
  <c r="E16" i="2"/>
  <c r="F16" i="2"/>
  <c r="B16" i="2"/>
  <c r="B15" i="2"/>
  <c r="C15" i="2"/>
  <c r="D15" i="2"/>
  <c r="E15" i="2"/>
  <c r="F15" i="2"/>
  <c r="F13" i="2"/>
  <c r="C14" i="2"/>
  <c r="D14" i="2"/>
  <c r="E14" i="2"/>
  <c r="F14" i="2"/>
  <c r="B14" i="2"/>
  <c r="C13" i="2"/>
  <c r="D13" i="2"/>
  <c r="E13" i="2"/>
  <c r="B13" i="2"/>
  <c r="C12" i="2"/>
  <c r="D12" i="2"/>
  <c r="E12" i="2"/>
  <c r="F12" i="2"/>
  <c r="B12" i="2"/>
  <c r="C11" i="2"/>
  <c r="D11" i="2"/>
  <c r="E11" i="2"/>
  <c r="F11" i="2"/>
  <c r="B11" i="2"/>
</calcChain>
</file>

<file path=xl/sharedStrings.xml><?xml version="1.0" encoding="utf-8"?>
<sst xmlns="http://schemas.openxmlformats.org/spreadsheetml/2006/main" count="106" uniqueCount="90">
  <si>
    <t>Albania</t>
  </si>
  <si>
    <t>Argentina</t>
  </si>
  <si>
    <t>Armenia</t>
  </si>
  <si>
    <t>Australia</t>
  </si>
  <si>
    <t>Burundi</t>
  </si>
  <si>
    <t>Bangladesh</t>
  </si>
  <si>
    <t>Bulgaria</t>
  </si>
  <si>
    <t>Bahrain</t>
  </si>
  <si>
    <t>Bolivia, Plurinational State of</t>
  </si>
  <si>
    <t>Brazil</t>
  </si>
  <si>
    <t>Botswana</t>
  </si>
  <si>
    <t>Canada</t>
  </si>
  <si>
    <t>Chile</t>
  </si>
  <si>
    <t>China</t>
  </si>
  <si>
    <t>Cameroon</t>
  </si>
  <si>
    <t>Colombia</t>
  </si>
  <si>
    <t>Costa Rica</t>
  </si>
  <si>
    <t>Czech Republic</t>
  </si>
  <si>
    <t>Denmark</t>
  </si>
  <si>
    <t>Dominican Republic</t>
  </si>
  <si>
    <t>Algeria</t>
  </si>
  <si>
    <t>Egypt</t>
  </si>
  <si>
    <t>United Kingdom</t>
  </si>
  <si>
    <t>Georgia</t>
  </si>
  <si>
    <t>Gambia</t>
  </si>
  <si>
    <t>Guatemala</t>
  </si>
  <si>
    <t>Honduras</t>
  </si>
  <si>
    <t>Croatia</t>
  </si>
  <si>
    <t>Hungary</t>
  </si>
  <si>
    <t>Indonesia</t>
  </si>
  <si>
    <t>Iceland</t>
  </si>
  <si>
    <t>Israel</t>
  </si>
  <si>
    <t>Jamaica</t>
  </si>
  <si>
    <t>Jordan</t>
  </si>
  <si>
    <t>Japan</t>
  </si>
  <si>
    <t>Kazakhstan</t>
  </si>
  <si>
    <t>Kyrgyzstan</t>
  </si>
  <si>
    <t>Korea, Republic of</t>
  </si>
  <si>
    <t>Sri Lanka</t>
  </si>
  <si>
    <t>Lithuania</t>
  </si>
  <si>
    <t>Latvia</t>
  </si>
  <si>
    <t>Morocco</t>
  </si>
  <si>
    <t>Madagascar</t>
  </si>
  <si>
    <t>Mexico</t>
  </si>
  <si>
    <t>Macedonia, The Former Yugoslav Republic of</t>
  </si>
  <si>
    <t>Mali</t>
  </si>
  <si>
    <t>Mozambique</t>
  </si>
  <si>
    <t>Mauritania</t>
  </si>
  <si>
    <t>Mauritius</t>
  </si>
  <si>
    <t>Malaysia</t>
  </si>
  <si>
    <t>Namibia</t>
  </si>
  <si>
    <t>Nigeria</t>
  </si>
  <si>
    <t>Nicaragua</t>
  </si>
  <si>
    <t>New Zealand</t>
  </si>
  <si>
    <t>Peru</t>
  </si>
  <si>
    <t>Philippines</t>
  </si>
  <si>
    <t>Poland</t>
  </si>
  <si>
    <t>Paraguay</t>
  </si>
  <si>
    <t>Romania</t>
  </si>
  <si>
    <t>Russian Federation</t>
  </si>
  <si>
    <t>Singapore</t>
  </si>
  <si>
    <t>El Salvador</t>
  </si>
  <si>
    <t>Sweden</t>
  </si>
  <si>
    <t>Thailand</t>
  </si>
  <si>
    <t>Trinidad and Tobago</t>
  </si>
  <si>
    <t>Turkey</t>
  </si>
  <si>
    <t>Tanzania, United Republic of</t>
  </si>
  <si>
    <t>Uganda</t>
  </si>
  <si>
    <t>Ukraine</t>
  </si>
  <si>
    <t>Uruguay</t>
  </si>
  <si>
    <t>Venezuela, Bolivarian Republic of</t>
  </si>
  <si>
    <t>Viet Nam</t>
  </si>
  <si>
    <t>South Africa</t>
  </si>
  <si>
    <t>Zambia</t>
  </si>
  <si>
    <t>Гамбія</t>
  </si>
  <si>
    <t>Ель Сальвадор</t>
  </si>
  <si>
    <t>Канада</t>
  </si>
  <si>
    <t>Мексика</t>
  </si>
  <si>
    <t>Хорватія</t>
  </si>
  <si>
    <t>Вир. витрати</t>
  </si>
  <si>
    <t>Оксолін</t>
  </si>
  <si>
    <t>Ксероформ</t>
  </si>
  <si>
    <t>Таурін</t>
  </si>
  <si>
    <t>Клофелін</t>
  </si>
  <si>
    <t>Аминокіслоти</t>
  </si>
  <si>
    <t>Люмінор 525</t>
  </si>
  <si>
    <t>НДС</t>
  </si>
  <si>
    <t>Страхування, рн/кг</t>
  </si>
  <si>
    <t>Мито, %</t>
  </si>
  <si>
    <t>Перевезення до кордону, грн/кг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</si>
</sst>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B5" sqref="B5"/>
    </sheetView>
  </sheetViews>
  <sheetFormatPr defaultRowHeight="15" x14ac:dyDescent="0.25"/>
  <cols>
    <col min="1" max="1" width="20.42578125" customWidth="1"/>
  </cols>
  <sheetData>
    <row r="1" spans="1:2" x14ac:dyDescent="0.25">
      <c r="B1" s="1">
        <v>0</v>
      </c>
    </row>
    <row r="2" spans="1:2" x14ac:dyDescent="0.25">
      <c r="A2" s="1" t="s">
        <v>68</v>
      </c>
      <c r="B2">
        <v>93.311000000000007</v>
      </c>
    </row>
    <row r="3" spans="1:2" x14ac:dyDescent="0.25">
      <c r="A3" s="1" t="s">
        <v>61</v>
      </c>
      <c r="B3">
        <v>66.924000000000007</v>
      </c>
    </row>
    <row r="4" spans="1:2" x14ac:dyDescent="0.25">
      <c r="A4" s="1" t="s">
        <v>24</v>
      </c>
      <c r="B4">
        <v>65.665000000000006</v>
      </c>
    </row>
    <row r="5" spans="1:2" x14ac:dyDescent="0.25">
      <c r="A5" s="1" t="s">
        <v>27</v>
      </c>
      <c r="B5">
        <v>64.415999999999997</v>
      </c>
    </row>
    <row r="6" spans="1:2" x14ac:dyDescent="0.25">
      <c r="A6" s="1" t="s">
        <v>11</v>
      </c>
      <c r="B6">
        <v>63.945</v>
      </c>
    </row>
    <row r="7" spans="1:2" x14ac:dyDescent="0.25">
      <c r="A7" s="1" t="s">
        <v>43</v>
      </c>
      <c r="B7">
        <v>63.23</v>
      </c>
    </row>
    <row r="8" spans="1:2" x14ac:dyDescent="0.25">
      <c r="A8" s="1" t="s">
        <v>15</v>
      </c>
      <c r="B8">
        <v>62.622999999999998</v>
      </c>
    </row>
    <row r="9" spans="1:2" x14ac:dyDescent="0.25">
      <c r="A9" s="1" t="s">
        <v>8</v>
      </c>
      <c r="B9">
        <v>62.23</v>
      </c>
    </row>
    <row r="10" spans="1:2" x14ac:dyDescent="0.25">
      <c r="A10" s="1" t="s">
        <v>69</v>
      </c>
      <c r="B10">
        <v>60.816000000000003</v>
      </c>
    </row>
    <row r="11" spans="1:2" x14ac:dyDescent="0.25">
      <c r="A11" s="1" t="s">
        <v>40</v>
      </c>
      <c r="B11">
        <v>60.698</v>
      </c>
    </row>
    <row r="12" spans="1:2" x14ac:dyDescent="0.25">
      <c r="A12" s="1" t="s">
        <v>47</v>
      </c>
      <c r="B12">
        <v>60.503999999999998</v>
      </c>
    </row>
    <row r="13" spans="1:2" x14ac:dyDescent="0.25">
      <c r="A13" s="1" t="s">
        <v>63</v>
      </c>
      <c r="B13">
        <v>60.087000000000003</v>
      </c>
    </row>
    <row r="14" spans="1:2" x14ac:dyDescent="0.25">
      <c r="A14" s="1" t="s">
        <v>9</v>
      </c>
      <c r="B14">
        <v>60.01</v>
      </c>
    </row>
    <row r="15" spans="1:2" x14ac:dyDescent="0.25">
      <c r="A15" s="1" t="s">
        <v>16</v>
      </c>
      <c r="B15">
        <v>59.473999999999997</v>
      </c>
    </row>
    <row r="16" spans="1:2" x14ac:dyDescent="0.25">
      <c r="A16" s="1" t="s">
        <v>64</v>
      </c>
      <c r="B16">
        <v>59.33</v>
      </c>
    </row>
    <row r="17" spans="1:2" x14ac:dyDescent="0.25">
      <c r="A17" s="1" t="s">
        <v>33</v>
      </c>
      <c r="B17">
        <v>59.024000000000001</v>
      </c>
    </row>
    <row r="18" spans="1:2" x14ac:dyDescent="0.25">
      <c r="A18" s="1" t="s">
        <v>37</v>
      </c>
      <c r="B18">
        <v>58.636000000000003</v>
      </c>
    </row>
    <row r="19" spans="1:2" x14ac:dyDescent="0.25">
      <c r="A19" s="1" t="s">
        <v>12</v>
      </c>
      <c r="B19">
        <v>58.491</v>
      </c>
    </row>
    <row r="20" spans="1:2" x14ac:dyDescent="0.25">
      <c r="A20" s="1" t="s">
        <v>28</v>
      </c>
      <c r="B20">
        <v>58.463000000000001</v>
      </c>
    </row>
    <row r="21" spans="1:2" x14ac:dyDescent="0.25">
      <c r="A21" s="1" t="s">
        <v>21</v>
      </c>
      <c r="B21">
        <v>58.21</v>
      </c>
    </row>
    <row r="22" spans="1:2" x14ac:dyDescent="0.25">
      <c r="A22" s="1" t="s">
        <v>34</v>
      </c>
      <c r="B22">
        <v>57.98</v>
      </c>
    </row>
    <row r="23" spans="1:2" x14ac:dyDescent="0.25">
      <c r="A23" s="1" t="s">
        <v>17</v>
      </c>
      <c r="B23">
        <v>57.834000000000003</v>
      </c>
    </row>
    <row r="24" spans="1:2" x14ac:dyDescent="0.25">
      <c r="A24" s="1" t="s">
        <v>55</v>
      </c>
      <c r="B24">
        <v>57.758000000000003</v>
      </c>
    </row>
    <row r="25" spans="1:2" x14ac:dyDescent="0.25">
      <c r="A25" s="1" t="s">
        <v>30</v>
      </c>
      <c r="B25">
        <v>56.348999999999997</v>
      </c>
    </row>
    <row r="26" spans="1:2" x14ac:dyDescent="0.25">
      <c r="A26" s="1" t="s">
        <v>71</v>
      </c>
      <c r="B26">
        <v>55.851999999999997</v>
      </c>
    </row>
    <row r="27" spans="1:2" x14ac:dyDescent="0.25">
      <c r="A27" s="1" t="s">
        <v>56</v>
      </c>
      <c r="B27">
        <v>55.389000000000003</v>
      </c>
    </row>
    <row r="28" spans="1:2" x14ac:dyDescent="0.25">
      <c r="A28" s="1" t="s">
        <v>70</v>
      </c>
      <c r="B28">
        <v>54.423999999999999</v>
      </c>
    </row>
    <row r="29" spans="1:2" x14ac:dyDescent="0.25">
      <c r="A29" s="1" t="s">
        <v>19</v>
      </c>
      <c r="B29">
        <v>54.164999999999999</v>
      </c>
    </row>
    <row r="30" spans="1:2" x14ac:dyDescent="0.25">
      <c r="A30" s="1" t="s">
        <v>73</v>
      </c>
      <c r="B30">
        <v>53.923000000000002</v>
      </c>
    </row>
    <row r="31" spans="1:2" x14ac:dyDescent="0.25">
      <c r="A31" s="1" t="s">
        <v>54</v>
      </c>
      <c r="B31">
        <v>53.761000000000003</v>
      </c>
    </row>
    <row r="32" spans="1:2" x14ac:dyDescent="0.25">
      <c r="A32" s="1" t="s">
        <v>44</v>
      </c>
      <c r="B32">
        <v>52.822000000000003</v>
      </c>
    </row>
    <row r="33" spans="1:2" x14ac:dyDescent="0.25">
      <c r="A33" s="1" t="s">
        <v>50</v>
      </c>
      <c r="B33">
        <v>51.935000000000002</v>
      </c>
    </row>
    <row r="34" spans="1:2" x14ac:dyDescent="0.25">
      <c r="A34" s="1" t="s">
        <v>52</v>
      </c>
      <c r="B34">
        <v>51.747999999999998</v>
      </c>
    </row>
    <row r="35" spans="1:2" x14ac:dyDescent="0.25">
      <c r="A35" s="1" t="s">
        <v>6</v>
      </c>
      <c r="B35">
        <v>51.005000000000003</v>
      </c>
    </row>
    <row r="36" spans="1:2" x14ac:dyDescent="0.25">
      <c r="A36" s="1" t="s">
        <v>41</v>
      </c>
      <c r="B36">
        <v>50.264000000000003</v>
      </c>
    </row>
    <row r="37" spans="1:2" x14ac:dyDescent="0.25">
      <c r="A37" s="1" t="s">
        <v>20</v>
      </c>
      <c r="B37">
        <v>49.997</v>
      </c>
    </row>
    <row r="38" spans="1:2" x14ac:dyDescent="0.25">
      <c r="A38" s="1" t="s">
        <v>7</v>
      </c>
      <c r="B38">
        <v>49.808</v>
      </c>
    </row>
    <row r="39" spans="1:2" x14ac:dyDescent="0.25">
      <c r="A39" s="1" t="s">
        <v>22</v>
      </c>
      <c r="B39">
        <v>48.116</v>
      </c>
    </row>
    <row r="40" spans="1:2" x14ac:dyDescent="0.25">
      <c r="A40" s="1" t="s">
        <v>36</v>
      </c>
      <c r="B40">
        <v>48.106000000000002</v>
      </c>
    </row>
    <row r="41" spans="1:2" x14ac:dyDescent="0.25">
      <c r="A41" s="1" t="s">
        <v>49</v>
      </c>
      <c r="B41">
        <v>47.674999999999997</v>
      </c>
    </row>
    <row r="42" spans="1:2" x14ac:dyDescent="0.25">
      <c r="A42" s="1" t="s">
        <v>53</v>
      </c>
      <c r="B42">
        <v>47.466000000000001</v>
      </c>
    </row>
    <row r="43" spans="1:2" x14ac:dyDescent="0.25">
      <c r="A43" s="1" t="s">
        <v>29</v>
      </c>
      <c r="B43">
        <v>46.664999999999999</v>
      </c>
    </row>
    <row r="44" spans="1:2" x14ac:dyDescent="0.25">
      <c r="A44" s="1" t="s">
        <v>48</v>
      </c>
      <c r="B44">
        <v>46.201000000000001</v>
      </c>
    </row>
    <row r="45" spans="1:2" x14ac:dyDescent="0.25">
      <c r="A45" s="1" t="s">
        <v>46</v>
      </c>
      <c r="B45">
        <v>46.01</v>
      </c>
    </row>
    <row r="46" spans="1:2" x14ac:dyDescent="0.25">
      <c r="A46" s="1" t="s">
        <v>4</v>
      </c>
      <c r="B46">
        <v>45.145000000000003</v>
      </c>
    </row>
    <row r="47" spans="1:2" x14ac:dyDescent="0.25">
      <c r="A47" s="1" t="s">
        <v>23</v>
      </c>
      <c r="B47">
        <v>44.755000000000003</v>
      </c>
    </row>
    <row r="48" spans="1:2" x14ac:dyDescent="0.25">
      <c r="A48" s="1" t="s">
        <v>2</v>
      </c>
      <c r="B48">
        <v>43.835000000000001</v>
      </c>
    </row>
    <row r="49" spans="1:2" x14ac:dyDescent="0.25">
      <c r="A49" s="1" t="s">
        <v>66</v>
      </c>
      <c r="B49">
        <v>42.741999999999997</v>
      </c>
    </row>
    <row r="50" spans="1:2" x14ac:dyDescent="0.25">
      <c r="A50" s="1" t="s">
        <v>62</v>
      </c>
      <c r="B50">
        <v>42.363999999999997</v>
      </c>
    </row>
    <row r="51" spans="1:2" x14ac:dyDescent="0.25">
      <c r="A51" s="1" t="s">
        <v>59</v>
      </c>
      <c r="B51">
        <v>42.32</v>
      </c>
    </row>
    <row r="52" spans="1:2" x14ac:dyDescent="0.25">
      <c r="A52" s="1" t="s">
        <v>38</v>
      </c>
      <c r="B52">
        <v>40.975999999999999</v>
      </c>
    </row>
    <row r="53" spans="1:2" x14ac:dyDescent="0.25">
      <c r="A53" s="1" t="s">
        <v>51</v>
      </c>
      <c r="B53">
        <v>40.865000000000002</v>
      </c>
    </row>
    <row r="54" spans="1:2" x14ac:dyDescent="0.25">
      <c r="A54" s="1" t="s">
        <v>57</v>
      </c>
      <c r="B54">
        <v>40.753</v>
      </c>
    </row>
    <row r="55" spans="1:2" x14ac:dyDescent="0.25">
      <c r="A55" s="1" t="s">
        <v>3</v>
      </c>
      <c r="B55">
        <v>40.35</v>
      </c>
    </row>
    <row r="56" spans="1:2" x14ac:dyDescent="0.25">
      <c r="A56" s="1" t="s">
        <v>65</v>
      </c>
      <c r="B56">
        <v>40.04</v>
      </c>
    </row>
    <row r="57" spans="1:2" x14ac:dyDescent="0.25">
      <c r="A57" s="1" t="s">
        <v>5</v>
      </c>
      <c r="B57">
        <v>40.029000000000003</v>
      </c>
    </row>
    <row r="58" spans="1:2" x14ac:dyDescent="0.25">
      <c r="A58" s="1" t="s">
        <v>35</v>
      </c>
      <c r="B58">
        <v>39.155999999999999</v>
      </c>
    </row>
    <row r="59" spans="1:2" x14ac:dyDescent="0.25">
      <c r="A59" s="1" t="s">
        <v>13</v>
      </c>
      <c r="B59">
        <v>38.268999999999998</v>
      </c>
    </row>
    <row r="60" spans="1:2" x14ac:dyDescent="0.25">
      <c r="A60" s="1" t="s">
        <v>1</v>
      </c>
      <c r="B60">
        <v>37.587000000000003</v>
      </c>
    </row>
    <row r="61" spans="1:2" x14ac:dyDescent="0.25">
      <c r="A61" s="1" t="s">
        <v>60</v>
      </c>
      <c r="B61">
        <v>35.35</v>
      </c>
    </row>
    <row r="62" spans="1:2" x14ac:dyDescent="0.25">
      <c r="A62" s="1" t="s">
        <v>72</v>
      </c>
      <c r="B62">
        <v>34.67</v>
      </c>
    </row>
    <row r="63" spans="1:2" x14ac:dyDescent="0.25">
      <c r="A63" s="1" t="s">
        <v>67</v>
      </c>
      <c r="B63">
        <v>30.864999999999998</v>
      </c>
    </row>
    <row r="64" spans="1:2" x14ac:dyDescent="0.25">
      <c r="A64" s="1" t="s">
        <v>39</v>
      </c>
      <c r="B64">
        <v>29.475999999999999</v>
      </c>
    </row>
    <row r="65" spans="1:2" x14ac:dyDescent="0.25">
      <c r="A65" s="1" t="s">
        <v>31</v>
      </c>
      <c r="B65">
        <v>27.684999999999999</v>
      </c>
    </row>
    <row r="66" spans="1:2" x14ac:dyDescent="0.25">
      <c r="A66" s="1" t="s">
        <v>58</v>
      </c>
      <c r="B66">
        <v>27.577000000000002</v>
      </c>
    </row>
    <row r="67" spans="1:2" x14ac:dyDescent="0.25">
      <c r="A67" s="1" t="s">
        <v>14</v>
      </c>
      <c r="B67">
        <v>27.271999999999998</v>
      </c>
    </row>
    <row r="68" spans="1:2" x14ac:dyDescent="0.25">
      <c r="A68" s="1" t="s">
        <v>32</v>
      </c>
      <c r="B68">
        <v>27.117000000000001</v>
      </c>
    </row>
    <row r="69" spans="1:2" x14ac:dyDescent="0.25">
      <c r="A69" s="1" t="s">
        <v>45</v>
      </c>
      <c r="B69">
        <v>25.513999999999999</v>
      </c>
    </row>
    <row r="70" spans="1:2" x14ac:dyDescent="0.25">
      <c r="A70" s="1" t="s">
        <v>42</v>
      </c>
      <c r="B70">
        <v>25.11</v>
      </c>
    </row>
    <row r="71" spans="1:2" x14ac:dyDescent="0.25">
      <c r="A71" s="1" t="s">
        <v>10</v>
      </c>
      <c r="B71">
        <v>23.016999999999999</v>
      </c>
    </row>
    <row r="72" spans="1:2" x14ac:dyDescent="0.25">
      <c r="A72" s="1" t="s">
        <v>0</v>
      </c>
      <c r="B72">
        <v>20.995000000000001</v>
      </c>
    </row>
    <row r="73" spans="1:2" x14ac:dyDescent="0.25">
      <c r="A73" s="1" t="s">
        <v>26</v>
      </c>
      <c r="B73">
        <v>20.395</v>
      </c>
    </row>
    <row r="74" spans="1:2" x14ac:dyDescent="0.25">
      <c r="A74" s="1" t="s">
        <v>25</v>
      </c>
      <c r="B74">
        <v>20.021999999999998</v>
      </c>
    </row>
    <row r="75" spans="1:2" x14ac:dyDescent="0.25">
      <c r="A75" s="1" t="s">
        <v>18</v>
      </c>
      <c r="B75">
        <v>16.513000000000002</v>
      </c>
    </row>
  </sheetData>
  <sortState ref="A2:B75">
    <sortCondition descending="1" ref="B2:B7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A7" workbookViewId="0">
      <selection activeCell="D18" sqref="D18"/>
    </sheetView>
  </sheetViews>
  <sheetFormatPr defaultRowHeight="15" x14ac:dyDescent="0.25"/>
  <cols>
    <col min="1" max="1" width="18.85546875" customWidth="1"/>
    <col min="2" max="2" width="12.140625" bestFit="1" customWidth="1"/>
    <col min="3" max="3" width="13.85546875" customWidth="1"/>
    <col min="4" max="5" width="13.28515625" customWidth="1"/>
    <col min="6" max="6" width="12.140625" customWidth="1"/>
    <col min="10" max="10" width="22" customWidth="1"/>
  </cols>
  <sheetData>
    <row r="1" spans="1:15" ht="48" thickBot="1" x14ac:dyDescent="0.3">
      <c r="A1" s="2"/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J1" s="2"/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</row>
    <row r="2" spans="1:15" ht="32.25" thickBot="1" x14ac:dyDescent="0.3">
      <c r="A2" s="4" t="s">
        <v>80</v>
      </c>
      <c r="B2" s="5">
        <v>6.5</v>
      </c>
      <c r="C2" s="5">
        <v>6.9</v>
      </c>
      <c r="D2" s="5">
        <v>7.5</v>
      </c>
      <c r="E2" s="5">
        <v>7.2</v>
      </c>
      <c r="F2" s="5">
        <v>7.3</v>
      </c>
      <c r="G2" s="5">
        <v>2</v>
      </c>
      <c r="J2" s="6" t="s">
        <v>89</v>
      </c>
      <c r="K2" s="5">
        <v>20</v>
      </c>
      <c r="L2" s="5">
        <v>25</v>
      </c>
      <c r="M2" s="5">
        <v>30</v>
      </c>
      <c r="N2" s="5">
        <v>30</v>
      </c>
      <c r="O2" s="5">
        <v>15</v>
      </c>
    </row>
    <row r="3" spans="1:15" ht="32.25" thickBot="1" x14ac:dyDescent="0.3">
      <c r="A3" s="4" t="s">
        <v>81</v>
      </c>
      <c r="B3" s="5">
        <v>0.3</v>
      </c>
      <c r="C3" s="5">
        <v>0.32</v>
      </c>
      <c r="D3" s="5">
        <v>0.38</v>
      </c>
      <c r="E3" s="5">
        <v>0.32</v>
      </c>
      <c r="F3" s="5">
        <v>0.33</v>
      </c>
      <c r="G3" s="5">
        <v>0.1</v>
      </c>
      <c r="J3" s="6" t="s">
        <v>87</v>
      </c>
      <c r="K3" s="5">
        <v>5</v>
      </c>
      <c r="L3" s="5">
        <v>5</v>
      </c>
      <c r="M3" s="5">
        <v>5</v>
      </c>
      <c r="N3" s="5">
        <v>5</v>
      </c>
      <c r="O3" s="5">
        <v>5</v>
      </c>
    </row>
    <row r="4" spans="1:15" ht="16.5" thickBot="1" x14ac:dyDescent="0.3">
      <c r="A4" s="4" t="s">
        <v>82</v>
      </c>
      <c r="B4" s="5">
        <v>0.13</v>
      </c>
      <c r="C4" s="5">
        <v>0.13</v>
      </c>
      <c r="D4" s="5">
        <v>0.14000000000000001</v>
      </c>
      <c r="E4" s="5">
        <v>0.13</v>
      </c>
      <c r="F4" s="5">
        <v>0.13</v>
      </c>
      <c r="G4" s="5">
        <v>0.05</v>
      </c>
      <c r="J4" s="6" t="s">
        <v>88</v>
      </c>
      <c r="K4" s="8">
        <v>0.1</v>
      </c>
      <c r="L4" s="7">
        <v>0</v>
      </c>
      <c r="M4" s="7">
        <v>0</v>
      </c>
      <c r="N4" s="8">
        <v>7.0000000000000001E-3</v>
      </c>
      <c r="O4" s="8">
        <v>0.65</v>
      </c>
    </row>
    <row r="5" spans="1:15" ht="32.25" thickBot="1" x14ac:dyDescent="0.3">
      <c r="A5" s="4" t="s">
        <v>83</v>
      </c>
      <c r="B5" s="5">
        <v>5.8</v>
      </c>
      <c r="C5" s="5">
        <v>5.9</v>
      </c>
      <c r="D5" s="5">
        <v>6.1</v>
      </c>
      <c r="E5" s="5">
        <v>5.9</v>
      </c>
      <c r="F5" s="5">
        <v>6</v>
      </c>
      <c r="G5" s="5">
        <v>2.2000000000000002</v>
      </c>
      <c r="J5" s="6" t="s">
        <v>86</v>
      </c>
      <c r="K5" s="8">
        <v>0.1</v>
      </c>
      <c r="L5" s="8">
        <v>0.13</v>
      </c>
      <c r="M5" s="8">
        <v>0</v>
      </c>
      <c r="N5" s="8">
        <v>0.16</v>
      </c>
      <c r="O5" s="8">
        <v>0.22</v>
      </c>
    </row>
    <row r="6" spans="1:15" ht="32.25" thickBot="1" x14ac:dyDescent="0.3">
      <c r="A6" s="4" t="s">
        <v>84</v>
      </c>
      <c r="B6" s="5">
        <v>0.05</v>
      </c>
      <c r="C6" s="5">
        <v>7.0000000000000007E-2</v>
      </c>
      <c r="D6" s="5">
        <v>7.0000000000000007E-2</v>
      </c>
      <c r="E6" s="5">
        <v>7.0000000000000007E-2</v>
      </c>
      <c r="F6" s="5">
        <v>7.0000000000000007E-2</v>
      </c>
      <c r="G6" s="5">
        <v>0.15</v>
      </c>
    </row>
    <row r="7" spans="1:15" ht="32.25" thickBot="1" x14ac:dyDescent="0.3">
      <c r="A7" s="4" t="s">
        <v>85</v>
      </c>
      <c r="B7" s="5">
        <v>1.3</v>
      </c>
      <c r="C7" s="5">
        <v>1.4</v>
      </c>
      <c r="D7" s="5">
        <v>1.6</v>
      </c>
      <c r="E7" s="5">
        <v>1.4</v>
      </c>
      <c r="F7" s="5">
        <v>1.5</v>
      </c>
      <c r="G7" s="5">
        <v>0.5</v>
      </c>
    </row>
    <row r="9" spans="1:15" ht="15.75" thickBot="1" x14ac:dyDescent="0.3"/>
    <row r="10" spans="1:15" ht="32.25" thickBot="1" x14ac:dyDescent="0.3">
      <c r="A10" s="2"/>
      <c r="B10" s="3" t="s">
        <v>74</v>
      </c>
      <c r="C10" s="3" t="s">
        <v>75</v>
      </c>
      <c r="D10" s="3" t="s">
        <v>76</v>
      </c>
      <c r="E10" s="3" t="s">
        <v>77</v>
      </c>
      <c r="F10" s="3" t="s">
        <v>78</v>
      </c>
    </row>
    <row r="11" spans="1:15" ht="16.5" thickBot="1" x14ac:dyDescent="0.3">
      <c r="A11" s="4" t="s">
        <v>80</v>
      </c>
      <c r="B11" s="5">
        <f>B2*1000*5000- 5000*($G2*1000+K$2+K$3) - 5000 * ($G2*1000+K$2)*K$4  - (5000 * ($G2*1000+K$2) + (5000 * ($G2*1000+K$2)*K$4))*K$5</f>
        <v>20254000</v>
      </c>
      <c r="C11" s="5">
        <f t="shared" ref="C11:F11" si="0">C2*1000*5000- 5000*($G2*1000+L$2+L$3) - 5000 * ($G2*1000+L$2)*L$4  - (5000 * ($G2*1000+L$2) + (5000 * ($G2*1000+L$2)*L$4))*L$5</f>
        <v>23033750</v>
      </c>
      <c r="D11" s="5">
        <f t="shared" si="0"/>
        <v>27325000</v>
      </c>
      <c r="E11" s="5">
        <f t="shared" si="0"/>
        <v>24118582</v>
      </c>
      <c r="F11" s="5">
        <f t="shared" si="0"/>
        <v>16194025</v>
      </c>
    </row>
    <row r="12" spans="1:15" ht="32.25" thickBot="1" x14ac:dyDescent="0.3">
      <c r="A12" s="4" t="s">
        <v>81</v>
      </c>
      <c r="B12" s="5">
        <f>B3*1000*10000- 10000*($G3*1000+K$2+K$3) - 10000 * ($G3*1000+K$2)*K$4  - (10000 * ($G3*1000+K$2) + (10000 * ($G3*1000+K$2)*K$4))*K$5</f>
        <v>1498000</v>
      </c>
      <c r="C12" s="5">
        <f t="shared" ref="C12:F12" si="1">C3*1000*10000- 10000*($G3*1000+L$2+L$3) - 10000 * ($G3*1000+L$2)*L$4  - (10000 * ($G3*1000+L$2) + (10000 * ($G3*1000+L$2)*L$4))*L$5</f>
        <v>1737500</v>
      </c>
      <c r="D12" s="5">
        <f t="shared" si="1"/>
        <v>2450000</v>
      </c>
      <c r="E12" s="5">
        <f t="shared" si="1"/>
        <v>1631444</v>
      </c>
      <c r="F12" s="5">
        <f t="shared" si="1"/>
        <v>935050</v>
      </c>
    </row>
    <row r="13" spans="1:15" ht="16.5" thickBot="1" x14ac:dyDescent="0.3">
      <c r="A13" s="4" t="s">
        <v>82</v>
      </c>
      <c r="B13" s="5">
        <f>B4*1000*12000- 12000*($G4*1000+K$2+K$3) - 12000 * ($G4*1000+K$2)*K$4  - (12000 * ($G4*1000+K$2) + (12000 * ($G4*1000+K$2)*K$4))*K$5</f>
        <v>483600</v>
      </c>
      <c r="C13" s="5">
        <f t="shared" ref="C13:F13" si="2">C4*1000*12000- 12000*($G4*1000+L$2+L$3) - 12000 * ($G4*1000+L$2)*L$4  - (12000 * ($G4*1000+L$2) + (12000 * ($G4*1000+L$2)*L$4))*L$5</f>
        <v>483000</v>
      </c>
      <c r="D13" s="5">
        <f t="shared" si="2"/>
        <v>660000</v>
      </c>
      <c r="E13" s="5">
        <f t="shared" si="2"/>
        <v>378604.79999999999</v>
      </c>
      <c r="F13" s="5">
        <f>F4*1000*12000- 12000*($G4*1000+O$2+O$3) - 12000 * ($G4*1000+O$2)*O$4  - (12000 * ($G4*1000+O$2) + (12000 * ($G4*1000+O$2)*O$4))*O$5</f>
        <v>-70140</v>
      </c>
    </row>
    <row r="14" spans="1:15" ht="32.25" thickBot="1" x14ac:dyDescent="0.3">
      <c r="A14" s="4" t="s">
        <v>83</v>
      </c>
      <c r="B14" s="5">
        <f>B5*1000*5000- 5000*($G5*1000+K$2+K$3) - 5000 * ($G5*1000+K$2)*K$4  - (5000 * ($G5*1000+K$2) + (5000 * ($G5*1000+K$2)*K$4))*K$5</f>
        <v>15544000</v>
      </c>
      <c r="C14" s="5">
        <f t="shared" ref="C14:F14" si="3">C5*1000*5000- 5000*($G5*1000+L$2+L$3) - 5000 * ($G5*1000+L$2)*L$4  - (5000 * ($G5*1000+L$2) + (5000 * ($G5*1000+L$2)*L$4))*L$5</f>
        <v>16903750</v>
      </c>
      <c r="D14" s="5">
        <f t="shared" si="3"/>
        <v>19325000</v>
      </c>
      <c r="E14" s="5">
        <f t="shared" si="3"/>
        <v>16450462</v>
      </c>
      <c r="F14" s="5">
        <f t="shared" si="3"/>
        <v>7681025</v>
      </c>
    </row>
    <row r="15" spans="1:15" ht="32.25" thickBot="1" x14ac:dyDescent="0.3">
      <c r="A15" s="4" t="s">
        <v>84</v>
      </c>
      <c r="B15" s="5">
        <f>B6*1000*15000- 15000*($G6*1000+K$2+K$3) - 15000 * ($G6*1000+K$2)*K$4  - (15000 * ($G6*1000+K$2) + (15000 * ($G6*1000+K$2)*K$4))*K$5</f>
        <v>-2410500</v>
      </c>
      <c r="C15" s="5">
        <f t="shared" ref="C15:F15" si="4">C6*1000*15000- 15000*($G6*1000+L$2+L$3) - 15000 * ($G6*1000+L$2)*L$4  - (15000 * ($G6*1000+L$2) + (15000 * ($G6*1000+L$2)*L$4))*L$5</f>
        <v>-1991250</v>
      </c>
      <c r="D15" s="5">
        <f t="shared" si="4"/>
        <v>-1725000</v>
      </c>
      <c r="E15" s="5">
        <f t="shared" si="4"/>
        <v>-2178924</v>
      </c>
      <c r="F15" s="5">
        <f t="shared" si="4"/>
        <v>-4007175</v>
      </c>
    </row>
    <row r="16" spans="1:15" ht="32.25" thickBot="1" x14ac:dyDescent="0.3">
      <c r="A16" s="4" t="s">
        <v>85</v>
      </c>
      <c r="B16" s="5">
        <f>B7*1000*10000- 10000*($G7*1000+K$2+K$3) - 10000 * ($G7*1000+K$2)*K$4  - (10000 * ($G7*1000+K$2) + (10000 * ($G7*1000+K$2)*K$4))*K$5</f>
        <v>6658000</v>
      </c>
      <c r="C16" s="5">
        <f t="shared" ref="C16:F16" si="5">C7*1000*10000- 10000*($G7*1000+L$2+L$3) - 10000 * ($G7*1000+L$2)*L$4  - (10000 * ($G7*1000+L$2) + (10000 * ($G7*1000+L$2)*L$4))*L$5</f>
        <v>8017500</v>
      </c>
      <c r="D16" s="5">
        <f t="shared" si="5"/>
        <v>10650000</v>
      </c>
      <c r="E16" s="5">
        <f t="shared" si="5"/>
        <v>7758964</v>
      </c>
      <c r="F16" s="5">
        <f t="shared" si="5"/>
        <v>4583050</v>
      </c>
    </row>
    <row r="17" spans="4:4" x14ac:dyDescent="0.25">
      <c r="D17">
        <f>SUM(D11:D14)+D16</f>
        <v>60410000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Олег</cp:lastModifiedBy>
  <dcterms:created xsi:type="dcterms:W3CDTF">2018-01-24T18:56:34Z</dcterms:created>
  <dcterms:modified xsi:type="dcterms:W3CDTF">2018-01-31T13:30:30Z</dcterms:modified>
</cp:coreProperties>
</file>