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Chart1" sheetId="2" r:id="rId5"/>
  </sheets>
  <definedNames/>
  <calcPr/>
  <extLst>
    <ext uri="GoogleSheetsCustomDataVersion1">
      <go:sheetsCustomData xmlns:go="http://customooxmlschemas.google.com/" r:id="rId6" roundtripDataSignature="AMtx7mhrXkN9xPOGKFzpb6MXmjCOFwTSoQ=="/>
    </ext>
  </extLst>
</workbook>
</file>

<file path=xl/sharedStrings.xml><?xml version="1.0" encoding="utf-8"?>
<sst xmlns="http://schemas.openxmlformats.org/spreadsheetml/2006/main" count="21" uniqueCount="21">
  <si>
    <t>Statistics assignment-India - Historical Death Rate Data</t>
  </si>
  <si>
    <t>Year(X)</t>
  </si>
  <si>
    <t>Death Rate(f)</t>
  </si>
  <si>
    <t>x*f</t>
  </si>
  <si>
    <t>x-mean</t>
  </si>
  <si>
    <t>(x-mean)*f</t>
  </si>
  <si>
    <t>(x-mean)^2</t>
  </si>
  <si>
    <t>death rate(for mode)</t>
  </si>
  <si>
    <t>(x-mean)^2*f</t>
  </si>
  <si>
    <t>Answers:-</t>
  </si>
  <si>
    <t>N</t>
  </si>
  <si>
    <t>mean</t>
  </si>
  <si>
    <t>mode(Death rate)</t>
  </si>
  <si>
    <t>Variance</t>
  </si>
  <si>
    <t>Standard deviation</t>
  </si>
  <si>
    <t>mean deviation</t>
  </si>
  <si>
    <t>Coefficient of variation</t>
  </si>
  <si>
    <t>Q1</t>
  </si>
  <si>
    <t>Q3</t>
  </si>
  <si>
    <t>Interquartile range</t>
  </si>
  <si>
    <t>Coefficient of quartile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</si>
</sst>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b/>
      <u/>
      <sz val="11.0"/>
      <color theme="1"/>
      <name val="Verdana"/>
    </font>
    <font/>
    <font>
      <b/>
      <color theme="1"/>
      <name val="Verdana"/>
    </font>
    <font>
      <b/>
      <sz val="12.0"/>
      <color theme="1"/>
      <name val="Calibri"/>
    </font>
    <font>
      <b/>
      <color theme="1"/>
      <name val="Calibri"/>
    </font>
    <font>
      <b/>
      <sz val="12.0"/>
    </font>
    <font>
      <name val="Verdana"/>
    </font>
    <font>
      <sz val="9.0"/>
      <color theme="1"/>
      <name val="Verdana"/>
    </font>
    <font>
      <color theme="1"/>
      <name val="Calibri"/>
    </font>
    <font>
      <b/>
      <u/>
    </font>
    <font>
      <b/>
      <name val="Roboto"/>
    </font>
    <font>
      <b/>
    </font>
    <font>
      <b/>
      <sz val="11.0"/>
    </font>
    <font>
      <b/>
      <sz val="9.0"/>
    </font>
    <font>
      <color rgb="FF444444"/>
      <name val="Roboto"/>
    </font>
    <font>
      <b/>
      <name val="Verdana"/>
    </font>
    <font>
      <color theme="1"/>
      <name val="Verdana"/>
    </font>
    <font>
      <b/>
      <u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9F9F9"/>
        <bgColor rgb="FFF9F9F9"/>
      </patternFill>
    </fill>
    <fill>
      <patternFill patternType="solid">
        <fgColor rgb="FF00FFFF"/>
        <bgColor rgb="FF00FFFF"/>
      </patternFill>
    </fill>
  </fills>
  <borders count="5">
    <border/>
    <border>
      <left style="thin">
        <color rgb="FFDDDDDD"/>
      </left>
      <top style="thin">
        <color rgb="FF000000"/>
      </top>
      <bottom style="thin">
        <color rgb="FFDDDDDD"/>
      </bottom>
    </border>
    <border>
      <top style="thin">
        <color rgb="FF000000"/>
      </top>
      <bottom style="thin">
        <color rgb="FFDDDDDD"/>
      </bottom>
    </border>
    <border>
      <right style="thin">
        <color rgb="FFDDDDDD"/>
      </right>
      <top style="thin">
        <color rgb="FF000000"/>
      </top>
      <bottom style="thin">
        <color rgb="FFDDDDDD"/>
      </bottom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ill="1" applyFont="1">
      <alignment horizontal="center" shrinkToFit="0" vertical="bottom" wrapText="0"/>
    </xf>
    <xf borderId="0" fillId="3" fontId="7" numFmtId="0" xfId="0" applyAlignment="1" applyFont="1">
      <alignment horizontal="center" readingOrder="0" shrinkToFit="0" vertical="bottom" wrapText="0"/>
    </xf>
    <xf borderId="0" fillId="3" fontId="8" numFmtId="10" xfId="0" applyAlignment="1" applyFont="1" applyNumberFormat="1">
      <alignment horizontal="center" shrinkToFit="0" vertical="bottom" wrapText="0"/>
    </xf>
    <xf borderId="0" fillId="0" fontId="9" numFmtId="0" xfId="0" applyAlignment="1" applyFont="1">
      <alignment horizontal="center"/>
    </xf>
    <xf borderId="0" fillId="3" fontId="10" numFmtId="0" xfId="0" applyAlignment="1" applyFont="1">
      <alignment horizontal="center" readingOrder="0"/>
    </xf>
    <xf borderId="0" fillId="3" fontId="2" numFmtId="0" xfId="0" applyAlignment="1" applyFont="1">
      <alignment horizontal="center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3" fontId="11" numFmtId="0" xfId="0" applyAlignment="1" applyFont="1">
      <alignment horizontal="center" readingOrder="0"/>
    </xf>
    <xf borderId="0" fillId="3" fontId="12" numFmtId="0" xfId="0" applyAlignment="1" applyFont="1">
      <alignment horizontal="center"/>
    </xf>
    <xf borderId="0" fillId="3" fontId="13" numFmtId="0" xfId="0" applyAlignment="1" applyFont="1">
      <alignment horizontal="center" readingOrder="0"/>
    </xf>
    <xf borderId="0" fillId="3" fontId="14" numFmtId="0" xfId="0" applyAlignment="1" applyFont="1">
      <alignment horizontal="center" readingOrder="0"/>
    </xf>
    <xf borderId="0" fillId="3" fontId="12" numFmtId="0" xfId="0" applyAlignment="1" applyFont="1">
      <alignment horizontal="center" readingOrder="0"/>
    </xf>
    <xf borderId="0" fillId="3" fontId="9" numFmtId="0" xfId="0" applyFont="1"/>
    <xf borderId="0" fillId="0" fontId="15" numFmtId="0" xfId="0" applyAlignment="1" applyFont="1">
      <alignment horizontal="center"/>
    </xf>
    <xf borderId="0" fillId="0" fontId="9" numFmtId="10" xfId="0" applyAlignment="1" applyFont="1" applyNumberFormat="1">
      <alignment horizontal="center"/>
    </xf>
    <xf borderId="0" fillId="3" fontId="16" numFmtId="0" xfId="0" applyAlignment="1" applyFont="1">
      <alignment horizontal="center" vertical="bottom"/>
    </xf>
    <xf borderId="0" fillId="3" fontId="17" numFmtId="0" xfId="0" applyAlignment="1" applyFont="1">
      <alignment horizontal="center" vertical="bottom"/>
    </xf>
    <xf borderId="0" fillId="3" fontId="16" numFmtId="10" xfId="0" applyAlignment="1" applyFont="1" applyNumberFormat="1">
      <alignment horizontal="center" vertical="bottom"/>
    </xf>
    <xf borderId="0" fillId="0" fontId="11" numFmtId="0" xfId="0" applyAlignment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0" fontId="3" numFmtId="10" xfId="0" applyAlignment="1" applyFont="1" applyNumberFormat="1">
      <alignment horizontal="center" vertical="bottom"/>
    </xf>
    <xf borderId="0" fillId="0" fontId="6" numFmtId="0" xfId="0" applyAlignment="1" applyFont="1">
      <alignment horizontal="center" readingOrder="0"/>
    </xf>
    <xf borderId="0" fillId="3" fontId="3" numFmtId="0" xfId="0" applyAlignment="1" applyFont="1">
      <alignment horizontal="center" vertical="bottom"/>
    </xf>
    <xf borderId="0" fillId="3" fontId="3" numFmtId="10" xfId="0" applyAlignment="1" applyFont="1" applyNumberFormat="1">
      <alignment horizontal="center" vertical="bottom"/>
    </xf>
    <xf borderId="0" fillId="4" fontId="18" numFmtId="0" xfId="0" applyAlignment="1" applyFill="1" applyFont="1">
      <alignment horizontal="center" readingOrder="0"/>
    </xf>
    <xf borderId="0" fillId="4" fontId="2" numFmtId="0" xfId="0" applyAlignment="1" applyFont="1">
      <alignment horizontal="center"/>
    </xf>
    <xf borderId="0" fillId="4" fontId="11" numFmtId="0" xfId="0" applyAlignment="1" applyFont="1">
      <alignment horizontal="center" readingOrder="0"/>
    </xf>
    <xf borderId="0" fillId="4" fontId="5" numFmtId="0" xfId="0" applyAlignment="1" applyFont="1">
      <alignment horizontal="center"/>
    </xf>
    <xf borderId="0" fillId="4" fontId="13" numFmtId="0" xfId="0" applyAlignment="1" applyFont="1">
      <alignment horizontal="center" readingOrder="0"/>
    </xf>
    <xf borderId="0" fillId="4" fontId="14" numFmtId="0" xfId="0" applyAlignment="1" applyFont="1">
      <alignment horizontal="center" readingOrder="0"/>
    </xf>
    <xf borderId="0" fillId="4" fontId="12" numFmtId="0" xfId="0" applyAlignment="1" applyFont="1">
      <alignment horizontal="center" readingOrder="0"/>
    </xf>
    <xf borderId="0" fillId="0" fontId="1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Death Rate(f) vs Year(X)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Sheet2!$B$2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Sheet2!$A$3:$A$74</c:f>
            </c:strRef>
          </c:cat>
          <c:val>
            <c:numRef>
              <c:f>Sheet2!$B$3:$B$74</c:f>
              <c:numCache/>
            </c:numRef>
          </c:val>
          <c:smooth val="0"/>
        </c:ser>
        <c:axId val="127850722"/>
        <c:axId val="1053960361"/>
      </c:lineChart>
      <c:catAx>
        <c:axId val="127850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960361"/>
      </c:catAx>
      <c:valAx>
        <c:axId val="1053960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Death Rate(f)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8507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83086222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29"/>
    <col customWidth="1" min="2" max="6" width="14.43"/>
    <col customWidth="1" min="7" max="7" width="19.43"/>
  </cols>
  <sheetData>
    <row r="1" ht="15.75" customHeight="1">
      <c r="A1" s="1" t="s">
        <v>0</v>
      </c>
      <c r="B1" s="2"/>
      <c r="C1" s="2"/>
      <c r="D1" s="2"/>
      <c r="E1" s="3"/>
    </row>
    <row r="2" ht="15.75" customHeight="1">
      <c r="A2" s="4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7" t="s">
        <v>8</v>
      </c>
    </row>
    <row r="3" ht="15.75" customHeight="1">
      <c r="A3" s="8">
        <v>2021.0</v>
      </c>
      <c r="B3" s="9">
        <v>7.344</v>
      </c>
      <c r="C3" s="10">
        <f t="shared" ref="C3:C74" si="1">multiply(A3,B3) </f>
        <v>14842.224</v>
      </c>
      <c r="D3" s="11">
        <f>abs(A3-B80)</f>
        <v>44.5295558</v>
      </c>
      <c r="E3" s="11">
        <f t="shared" ref="E3:E74" si="2">MULTIPLY(D3,B3)</f>
        <v>327.0250578</v>
      </c>
      <c r="F3" s="11">
        <f t="shared" ref="F3:F74" si="3">MULTIPLY(D3,D3)</f>
        <v>1982.88134</v>
      </c>
      <c r="G3" s="11">
        <f t="shared" ref="G3:G74" si="4">CEILING(B3,0.1)</f>
        <v>7.4</v>
      </c>
      <c r="H3" s="11">
        <f t="shared" ref="H3:H74" si="5">MULTIPLY(F3,B3)</f>
        <v>14562.28056</v>
      </c>
      <c r="I3" s="12"/>
      <c r="J3" s="13"/>
    </row>
    <row r="4" ht="15.75" customHeight="1">
      <c r="A4" s="14">
        <v>2020.0</v>
      </c>
      <c r="B4" s="15">
        <v>7.309</v>
      </c>
      <c r="C4" s="10">
        <f t="shared" si="1"/>
        <v>14764.18</v>
      </c>
      <c r="D4" s="11">
        <f>abs(A4-$B$80)</f>
        <v>43.5295558</v>
      </c>
      <c r="E4" s="11">
        <f t="shared" si="2"/>
        <v>318.1575234</v>
      </c>
      <c r="F4" s="11">
        <f t="shared" si="3"/>
        <v>1894.822229</v>
      </c>
      <c r="G4" s="11">
        <f t="shared" si="4"/>
        <v>7.4</v>
      </c>
      <c r="H4" s="11">
        <f t="shared" si="5"/>
        <v>13849.25567</v>
      </c>
      <c r="I4" s="16"/>
      <c r="J4" s="17"/>
    </row>
    <row r="5" ht="15.75" customHeight="1">
      <c r="A5" s="8">
        <v>2019.0</v>
      </c>
      <c r="B5" s="9">
        <v>7.273</v>
      </c>
      <c r="C5" s="10">
        <f t="shared" si="1"/>
        <v>14684.187</v>
      </c>
      <c r="D5" s="11">
        <f t="shared" ref="D5:D74" si="6">D4+1</f>
        <v>44.5295558</v>
      </c>
      <c r="E5" s="11">
        <f t="shared" si="2"/>
        <v>323.8634594</v>
      </c>
      <c r="F5" s="11">
        <f t="shared" si="3"/>
        <v>1982.88134</v>
      </c>
      <c r="G5" s="11">
        <f t="shared" si="4"/>
        <v>7.3</v>
      </c>
      <c r="H5" s="11">
        <f t="shared" si="5"/>
        <v>14421.49599</v>
      </c>
      <c r="I5" s="18"/>
      <c r="J5" s="17"/>
    </row>
    <row r="6" ht="15.75" customHeight="1">
      <c r="A6" s="14">
        <v>2018.0</v>
      </c>
      <c r="B6" s="15">
        <v>7.237</v>
      </c>
      <c r="C6" s="10">
        <f t="shared" si="1"/>
        <v>14604.266</v>
      </c>
      <c r="D6" s="11">
        <f t="shared" si="6"/>
        <v>45.5295558</v>
      </c>
      <c r="E6" s="11">
        <f t="shared" si="2"/>
        <v>329.4973954</v>
      </c>
      <c r="F6" s="11">
        <f t="shared" si="3"/>
        <v>2072.940452</v>
      </c>
      <c r="G6" s="11">
        <f t="shared" si="4"/>
        <v>7.3</v>
      </c>
      <c r="H6" s="11">
        <f t="shared" si="5"/>
        <v>15001.87005</v>
      </c>
      <c r="I6" s="19"/>
      <c r="J6" s="20"/>
    </row>
    <row r="7" ht="15.75" customHeight="1">
      <c r="A7" s="8">
        <v>2017.0</v>
      </c>
      <c r="B7" s="9">
        <v>7.242</v>
      </c>
      <c r="C7" s="10">
        <f t="shared" si="1"/>
        <v>14607.114</v>
      </c>
      <c r="D7" s="11">
        <f t="shared" si="6"/>
        <v>46.5295558</v>
      </c>
      <c r="E7" s="11">
        <f t="shared" si="2"/>
        <v>336.9670431</v>
      </c>
      <c r="F7" s="11">
        <f t="shared" si="3"/>
        <v>2164.999563</v>
      </c>
      <c r="G7" s="11">
        <f t="shared" si="4"/>
        <v>7.3</v>
      </c>
      <c r="H7" s="11">
        <f t="shared" si="5"/>
        <v>15678.92684</v>
      </c>
      <c r="I7" s="18"/>
      <c r="J7" s="17"/>
    </row>
    <row r="8" ht="15.75" customHeight="1">
      <c r="A8" s="14">
        <v>2016.0</v>
      </c>
      <c r="B8" s="15">
        <v>7.247</v>
      </c>
      <c r="C8" s="10">
        <f t="shared" si="1"/>
        <v>14609.952</v>
      </c>
      <c r="D8" s="11">
        <f t="shared" si="6"/>
        <v>47.5295558</v>
      </c>
      <c r="E8" s="11">
        <f t="shared" si="2"/>
        <v>344.4466909</v>
      </c>
      <c r="F8" s="11">
        <f t="shared" si="3"/>
        <v>2259.058675</v>
      </c>
      <c r="G8" s="11">
        <f t="shared" si="4"/>
        <v>7.3</v>
      </c>
      <c r="H8" s="11">
        <f t="shared" si="5"/>
        <v>16371.39822</v>
      </c>
      <c r="I8" s="20"/>
      <c r="J8" s="17"/>
    </row>
    <row r="9" ht="15.75" customHeight="1">
      <c r="A9" s="8">
        <v>2015.0</v>
      </c>
      <c r="B9" s="9">
        <v>7.253</v>
      </c>
      <c r="C9" s="10">
        <f t="shared" si="1"/>
        <v>14614.795</v>
      </c>
      <c r="D9" s="11">
        <f t="shared" si="6"/>
        <v>48.5295558</v>
      </c>
      <c r="E9" s="11">
        <f t="shared" si="2"/>
        <v>351.9848683</v>
      </c>
      <c r="F9" s="11">
        <f t="shared" si="3"/>
        <v>2355.117787</v>
      </c>
      <c r="G9" s="11">
        <f t="shared" si="4"/>
        <v>7.3</v>
      </c>
      <c r="H9" s="11">
        <f t="shared" si="5"/>
        <v>17081.66931</v>
      </c>
      <c r="I9" s="20"/>
      <c r="J9" s="17"/>
    </row>
    <row r="10" ht="15.75" customHeight="1">
      <c r="A10" s="14">
        <v>2014.0</v>
      </c>
      <c r="B10" s="15">
        <v>7.258</v>
      </c>
      <c r="C10" s="10">
        <f t="shared" si="1"/>
        <v>14617.612</v>
      </c>
      <c r="D10" s="11">
        <f t="shared" si="6"/>
        <v>49.5295558</v>
      </c>
      <c r="E10" s="11">
        <f t="shared" si="2"/>
        <v>359.485516</v>
      </c>
      <c r="F10" s="11">
        <f t="shared" si="3"/>
        <v>2453.176898</v>
      </c>
      <c r="G10" s="11">
        <f t="shared" si="4"/>
        <v>7.3</v>
      </c>
      <c r="H10" s="11">
        <f t="shared" si="5"/>
        <v>17805.15793</v>
      </c>
      <c r="I10" s="20"/>
      <c r="J10" s="17"/>
    </row>
    <row r="11" ht="15.75" customHeight="1">
      <c r="A11" s="8">
        <v>2013.0</v>
      </c>
      <c r="B11" s="8">
        <v>7.263</v>
      </c>
      <c r="C11" s="10">
        <f t="shared" si="1"/>
        <v>14620.419</v>
      </c>
      <c r="D11" s="11">
        <f t="shared" si="6"/>
        <v>50.5295558</v>
      </c>
      <c r="E11" s="11">
        <f t="shared" si="2"/>
        <v>366.9961638</v>
      </c>
      <c r="F11" s="11">
        <f t="shared" si="3"/>
        <v>2553.23601</v>
      </c>
      <c r="G11" s="11">
        <f t="shared" si="4"/>
        <v>7.3</v>
      </c>
      <c r="H11" s="11">
        <f t="shared" si="5"/>
        <v>18544.15314</v>
      </c>
      <c r="I11" s="20"/>
      <c r="J11" s="20"/>
    </row>
    <row r="12" ht="15.75" customHeight="1">
      <c r="A12" s="14">
        <v>2012.0</v>
      </c>
      <c r="B12" s="14">
        <v>7.372</v>
      </c>
      <c r="C12" s="10">
        <f t="shared" si="1"/>
        <v>14832.464</v>
      </c>
      <c r="D12" s="11">
        <f t="shared" si="6"/>
        <v>51.5295558</v>
      </c>
      <c r="E12" s="11">
        <f t="shared" si="2"/>
        <v>379.8758854</v>
      </c>
      <c r="F12" s="11">
        <f t="shared" si="3"/>
        <v>2655.295121</v>
      </c>
      <c r="G12" s="11">
        <f t="shared" si="4"/>
        <v>7.4</v>
      </c>
      <c r="H12" s="11">
        <f t="shared" si="5"/>
        <v>19574.83564</v>
      </c>
      <c r="I12" s="20"/>
      <c r="J12" s="20"/>
    </row>
    <row r="13" ht="15.75" customHeight="1">
      <c r="A13" s="8">
        <v>2011.0</v>
      </c>
      <c r="B13" s="8">
        <v>7.48</v>
      </c>
      <c r="C13" s="10">
        <f t="shared" si="1"/>
        <v>15042.28</v>
      </c>
      <c r="D13" s="11">
        <f t="shared" si="6"/>
        <v>52.5295558</v>
      </c>
      <c r="E13" s="11">
        <f t="shared" si="2"/>
        <v>392.9210774</v>
      </c>
      <c r="F13" s="11">
        <f t="shared" si="3"/>
        <v>2759.354233</v>
      </c>
      <c r="G13" s="11">
        <f t="shared" si="4"/>
        <v>7.5</v>
      </c>
      <c r="H13" s="11">
        <f t="shared" si="5"/>
        <v>20639.96966</v>
      </c>
      <c r="I13" s="20"/>
      <c r="J13" s="20"/>
    </row>
    <row r="14" ht="15.75" customHeight="1">
      <c r="A14" s="14">
        <v>2010.0</v>
      </c>
      <c r="B14" s="14">
        <v>7.589</v>
      </c>
      <c r="C14" s="10">
        <f t="shared" si="1"/>
        <v>15253.89</v>
      </c>
      <c r="D14" s="11">
        <f t="shared" si="6"/>
        <v>53.5295558</v>
      </c>
      <c r="E14" s="11">
        <f t="shared" si="2"/>
        <v>406.235799</v>
      </c>
      <c r="F14" s="11">
        <f t="shared" si="3"/>
        <v>2865.413345</v>
      </c>
      <c r="G14" s="11">
        <f t="shared" si="4"/>
        <v>7.6</v>
      </c>
      <c r="H14" s="11">
        <f t="shared" si="5"/>
        <v>21745.62187</v>
      </c>
      <c r="I14" s="20"/>
      <c r="J14" s="17"/>
    </row>
    <row r="15" ht="15.75" customHeight="1">
      <c r="A15" s="8">
        <v>2009.0</v>
      </c>
      <c r="B15" s="8">
        <v>7.697</v>
      </c>
      <c r="C15" s="10">
        <f t="shared" si="1"/>
        <v>15463.273</v>
      </c>
      <c r="D15" s="11">
        <f t="shared" si="6"/>
        <v>54.5295558</v>
      </c>
      <c r="E15" s="11">
        <f t="shared" si="2"/>
        <v>419.713991</v>
      </c>
      <c r="F15" s="11">
        <f t="shared" si="3"/>
        <v>2973.472456</v>
      </c>
      <c r="G15" s="11">
        <f t="shared" si="4"/>
        <v>7.7</v>
      </c>
      <c r="H15" s="11">
        <f t="shared" si="5"/>
        <v>22886.8175</v>
      </c>
      <c r="I15" s="21"/>
      <c r="J15" s="21"/>
    </row>
    <row r="16" ht="15.75" customHeight="1">
      <c r="A16" s="14">
        <v>2008.0</v>
      </c>
      <c r="B16" s="14">
        <v>7.806</v>
      </c>
      <c r="C16" s="10">
        <f t="shared" si="1"/>
        <v>15674.448</v>
      </c>
      <c r="D16" s="11">
        <f t="shared" si="6"/>
        <v>55.5295558</v>
      </c>
      <c r="E16" s="11">
        <f t="shared" si="2"/>
        <v>433.4637126</v>
      </c>
      <c r="F16" s="11">
        <f t="shared" si="3"/>
        <v>3083.531568</v>
      </c>
      <c r="G16" s="11">
        <f t="shared" si="4"/>
        <v>7.9</v>
      </c>
      <c r="H16" s="11">
        <f t="shared" si="5"/>
        <v>24070.04742</v>
      </c>
    </row>
    <row r="17" ht="15.75" customHeight="1">
      <c r="A17" s="8">
        <v>2007.0</v>
      </c>
      <c r="B17" s="8">
        <v>7.92</v>
      </c>
      <c r="C17" s="10">
        <f t="shared" si="1"/>
        <v>15895.44</v>
      </c>
      <c r="D17" s="11">
        <f t="shared" si="6"/>
        <v>56.5295558</v>
      </c>
      <c r="E17" s="11">
        <f t="shared" si="2"/>
        <v>447.714082</v>
      </c>
      <c r="F17" s="11">
        <f t="shared" si="3"/>
        <v>3195.590679</v>
      </c>
      <c r="G17" s="11">
        <f t="shared" si="4"/>
        <v>8</v>
      </c>
      <c r="H17" s="11">
        <f t="shared" si="5"/>
        <v>25309.07818</v>
      </c>
    </row>
    <row r="18" ht="15.75" customHeight="1">
      <c r="A18" s="14">
        <v>2006.0</v>
      </c>
      <c r="B18" s="14">
        <v>8.034</v>
      </c>
      <c r="C18" s="10">
        <f t="shared" si="1"/>
        <v>16116.204</v>
      </c>
      <c r="D18" s="11">
        <f t="shared" si="6"/>
        <v>57.5295558</v>
      </c>
      <c r="E18" s="11">
        <f t="shared" si="2"/>
        <v>462.1924513</v>
      </c>
      <c r="F18" s="11">
        <f t="shared" si="3"/>
        <v>3309.649791</v>
      </c>
      <c r="G18" s="11">
        <f t="shared" si="4"/>
        <v>8.1</v>
      </c>
      <c r="H18" s="11">
        <f t="shared" si="5"/>
        <v>26589.72642</v>
      </c>
    </row>
    <row r="19" ht="15.75" customHeight="1">
      <c r="A19" s="8">
        <v>2005.0</v>
      </c>
      <c r="B19" s="8">
        <v>8.147</v>
      </c>
      <c r="C19" s="10">
        <f t="shared" si="1"/>
        <v>16334.735</v>
      </c>
      <c r="D19" s="11">
        <f t="shared" si="6"/>
        <v>58.5295558</v>
      </c>
      <c r="E19" s="11">
        <f t="shared" si="2"/>
        <v>476.8402911</v>
      </c>
      <c r="F19" s="11">
        <f t="shared" si="3"/>
        <v>3425.708903</v>
      </c>
      <c r="G19" s="11">
        <f t="shared" si="4"/>
        <v>8.2</v>
      </c>
      <c r="H19" s="11">
        <f t="shared" si="5"/>
        <v>27909.25043</v>
      </c>
    </row>
    <row r="20" ht="15.75" customHeight="1">
      <c r="A20" s="14">
        <v>2004.0</v>
      </c>
      <c r="B20" s="14">
        <v>8.261</v>
      </c>
      <c r="C20" s="10">
        <f t="shared" si="1"/>
        <v>16555.044</v>
      </c>
      <c r="D20" s="11">
        <f t="shared" si="6"/>
        <v>59.5295558</v>
      </c>
      <c r="E20" s="11">
        <f t="shared" si="2"/>
        <v>491.7736605</v>
      </c>
      <c r="F20" s="11">
        <f t="shared" si="3"/>
        <v>3543.768014</v>
      </c>
      <c r="G20" s="11">
        <f t="shared" si="4"/>
        <v>8.3</v>
      </c>
      <c r="H20" s="11">
        <f t="shared" si="5"/>
        <v>29275.06757</v>
      </c>
    </row>
    <row r="21" ht="15.75" customHeight="1">
      <c r="A21" s="8">
        <v>2003.0</v>
      </c>
      <c r="B21" s="8">
        <v>8.375</v>
      </c>
      <c r="C21" s="10">
        <f t="shared" si="1"/>
        <v>16775.125</v>
      </c>
      <c r="D21" s="11">
        <f t="shared" si="6"/>
        <v>60.5295558</v>
      </c>
      <c r="E21" s="11">
        <f t="shared" si="2"/>
        <v>506.9350299</v>
      </c>
      <c r="F21" s="11">
        <f t="shared" si="3"/>
        <v>3663.827126</v>
      </c>
      <c r="G21" s="11">
        <f t="shared" si="4"/>
        <v>8.4</v>
      </c>
      <c r="H21" s="11">
        <f t="shared" si="5"/>
        <v>30684.55218</v>
      </c>
    </row>
    <row r="22" ht="15.75" customHeight="1">
      <c r="A22" s="14">
        <v>2002.0</v>
      </c>
      <c r="B22" s="14">
        <v>8.518</v>
      </c>
      <c r="C22" s="10">
        <f t="shared" si="1"/>
        <v>17053.036</v>
      </c>
      <c r="D22" s="11">
        <f t="shared" si="6"/>
        <v>61.5295558</v>
      </c>
      <c r="E22" s="11">
        <f t="shared" si="2"/>
        <v>524.1087563</v>
      </c>
      <c r="F22" s="11">
        <f t="shared" si="3"/>
        <v>3785.886238</v>
      </c>
      <c r="G22" s="11">
        <f t="shared" si="4"/>
        <v>8.6</v>
      </c>
      <c r="H22" s="11">
        <f t="shared" si="5"/>
        <v>32248.17897</v>
      </c>
    </row>
    <row r="23" ht="15.75" customHeight="1">
      <c r="A23" s="8">
        <v>2001.0</v>
      </c>
      <c r="B23" s="8">
        <v>8.661</v>
      </c>
      <c r="C23" s="10">
        <f t="shared" si="1"/>
        <v>17330.661</v>
      </c>
      <c r="D23" s="11">
        <f t="shared" si="6"/>
        <v>62.5295558</v>
      </c>
      <c r="E23" s="11">
        <f t="shared" si="2"/>
        <v>541.5684828</v>
      </c>
      <c r="F23" s="11">
        <f t="shared" si="3"/>
        <v>3909.945349</v>
      </c>
      <c r="G23" s="11">
        <f t="shared" si="4"/>
        <v>8.7</v>
      </c>
      <c r="H23" s="11">
        <f t="shared" si="5"/>
        <v>33864.03667</v>
      </c>
    </row>
    <row r="24" ht="15.75" customHeight="1">
      <c r="A24" s="14">
        <v>2000.0</v>
      </c>
      <c r="B24" s="14">
        <v>8.804</v>
      </c>
      <c r="C24" s="10">
        <f t="shared" si="1"/>
        <v>17608</v>
      </c>
      <c r="D24" s="11">
        <f t="shared" si="6"/>
        <v>63.5295558</v>
      </c>
      <c r="E24" s="11">
        <f t="shared" si="2"/>
        <v>559.3142093</v>
      </c>
      <c r="F24" s="11">
        <f t="shared" si="3"/>
        <v>4036.004461</v>
      </c>
      <c r="G24" s="11">
        <f t="shared" si="4"/>
        <v>8.9</v>
      </c>
      <c r="H24" s="11">
        <f t="shared" si="5"/>
        <v>35532.98327</v>
      </c>
    </row>
    <row r="25" ht="15.75" customHeight="1">
      <c r="A25" s="8">
        <v>1999.0</v>
      </c>
      <c r="B25" s="8">
        <v>8.947</v>
      </c>
      <c r="C25" s="10">
        <f t="shared" si="1"/>
        <v>17885.053</v>
      </c>
      <c r="D25" s="11">
        <f t="shared" si="6"/>
        <v>64.5295558</v>
      </c>
      <c r="E25" s="11">
        <f t="shared" si="2"/>
        <v>577.3459358</v>
      </c>
      <c r="F25" s="11">
        <f t="shared" si="3"/>
        <v>4164.063572</v>
      </c>
      <c r="G25" s="11">
        <f t="shared" si="4"/>
        <v>9</v>
      </c>
      <c r="H25" s="11">
        <f t="shared" si="5"/>
        <v>37255.87678</v>
      </c>
    </row>
    <row r="26" ht="15.75" customHeight="1">
      <c r="A26" s="14">
        <v>1998.0</v>
      </c>
      <c r="B26" s="14">
        <v>9.09</v>
      </c>
      <c r="C26" s="10">
        <f t="shared" si="1"/>
        <v>18161.82</v>
      </c>
      <c r="D26" s="11">
        <f t="shared" si="6"/>
        <v>65.5295558</v>
      </c>
      <c r="E26" s="11">
        <f t="shared" si="2"/>
        <v>595.6636623</v>
      </c>
      <c r="F26" s="11">
        <f t="shared" si="3"/>
        <v>4294.122684</v>
      </c>
      <c r="G26" s="11">
        <f t="shared" si="4"/>
        <v>9.1</v>
      </c>
      <c r="H26" s="11">
        <f t="shared" si="5"/>
        <v>39033.5752</v>
      </c>
    </row>
    <row r="27" ht="15.75" customHeight="1">
      <c r="A27" s="8">
        <v>1997.0</v>
      </c>
      <c r="B27" s="8">
        <v>9.306</v>
      </c>
      <c r="C27" s="10">
        <f t="shared" si="1"/>
        <v>18584.082</v>
      </c>
      <c r="D27" s="11">
        <f t="shared" si="6"/>
        <v>66.5295558</v>
      </c>
      <c r="E27" s="11">
        <f t="shared" si="2"/>
        <v>619.1240463</v>
      </c>
      <c r="F27" s="11">
        <f t="shared" si="3"/>
        <v>4426.181796</v>
      </c>
      <c r="G27" s="11">
        <f t="shared" si="4"/>
        <v>9.4</v>
      </c>
      <c r="H27" s="11">
        <f t="shared" si="5"/>
        <v>41190.04779</v>
      </c>
    </row>
    <row r="28" ht="15.75" customHeight="1">
      <c r="A28" s="14">
        <v>1996.0</v>
      </c>
      <c r="B28" s="14">
        <v>9.523</v>
      </c>
      <c r="C28" s="10">
        <f t="shared" si="1"/>
        <v>19007.908</v>
      </c>
      <c r="D28" s="11">
        <f t="shared" si="6"/>
        <v>67.5295558</v>
      </c>
      <c r="E28" s="11">
        <f t="shared" si="2"/>
        <v>643.0839599</v>
      </c>
      <c r="F28" s="11">
        <f t="shared" si="3"/>
        <v>4560.240907</v>
      </c>
      <c r="G28" s="11">
        <f t="shared" si="4"/>
        <v>9.6</v>
      </c>
      <c r="H28" s="11">
        <f t="shared" si="5"/>
        <v>43427.17416</v>
      </c>
    </row>
    <row r="29" ht="15.75" customHeight="1">
      <c r="A29" s="8">
        <v>1995.0</v>
      </c>
      <c r="B29" s="8">
        <v>9.739</v>
      </c>
      <c r="C29" s="10">
        <f t="shared" si="1"/>
        <v>19429.305</v>
      </c>
      <c r="D29" s="11">
        <f t="shared" si="6"/>
        <v>68.5295558</v>
      </c>
      <c r="E29" s="11">
        <f t="shared" si="2"/>
        <v>667.409344</v>
      </c>
      <c r="F29" s="11">
        <f t="shared" si="3"/>
        <v>4696.300019</v>
      </c>
      <c r="G29" s="11">
        <f t="shared" si="4"/>
        <v>9.8</v>
      </c>
      <c r="H29" s="11">
        <f t="shared" si="5"/>
        <v>45737.26588</v>
      </c>
    </row>
    <row r="30" ht="15.75" customHeight="1">
      <c r="A30" s="14">
        <v>1994.0</v>
      </c>
      <c r="B30" s="14">
        <v>9.956</v>
      </c>
      <c r="C30" s="10">
        <f t="shared" si="1"/>
        <v>19852.264</v>
      </c>
      <c r="D30" s="11">
        <f t="shared" si="6"/>
        <v>69.5295558</v>
      </c>
      <c r="E30" s="11">
        <f t="shared" si="2"/>
        <v>692.2362576</v>
      </c>
      <c r="F30" s="11">
        <f t="shared" si="3"/>
        <v>4834.35913</v>
      </c>
      <c r="G30" s="11">
        <f t="shared" si="4"/>
        <v>10</v>
      </c>
      <c r="H30" s="11">
        <f t="shared" si="5"/>
        <v>48130.8795</v>
      </c>
    </row>
    <row r="31" ht="15.75" customHeight="1">
      <c r="A31" s="8">
        <v>1993.0</v>
      </c>
      <c r="B31" s="8">
        <v>10.172</v>
      </c>
      <c r="C31" s="10">
        <f t="shared" si="1"/>
        <v>20272.796</v>
      </c>
      <c r="D31" s="11">
        <f t="shared" si="6"/>
        <v>70.5295558</v>
      </c>
      <c r="E31" s="11">
        <f t="shared" si="2"/>
        <v>717.4266416</v>
      </c>
      <c r="F31" s="11">
        <f t="shared" si="3"/>
        <v>4974.418242</v>
      </c>
      <c r="G31" s="11">
        <f t="shared" si="4"/>
        <v>10.2</v>
      </c>
      <c r="H31" s="11">
        <f t="shared" si="5"/>
        <v>50599.78236</v>
      </c>
    </row>
    <row r="32" ht="15.75" customHeight="1">
      <c r="A32" s="14">
        <v>1992.0</v>
      </c>
      <c r="B32" s="14">
        <v>10.45</v>
      </c>
      <c r="C32" s="10">
        <f t="shared" si="1"/>
        <v>20816.4</v>
      </c>
      <c r="D32" s="11">
        <f t="shared" si="6"/>
        <v>71.5295558</v>
      </c>
      <c r="E32" s="11">
        <f t="shared" si="2"/>
        <v>747.4838582</v>
      </c>
      <c r="F32" s="11">
        <f t="shared" si="3"/>
        <v>5116.477354</v>
      </c>
      <c r="G32" s="11">
        <f t="shared" si="4"/>
        <v>10.5</v>
      </c>
      <c r="H32" s="11">
        <f t="shared" si="5"/>
        <v>53467.18835</v>
      </c>
    </row>
    <row r="33" ht="15.75" customHeight="1">
      <c r="A33" s="8">
        <v>1991.0</v>
      </c>
      <c r="B33" s="8">
        <v>10.729</v>
      </c>
      <c r="C33" s="10">
        <f t="shared" si="1"/>
        <v>21361.439</v>
      </c>
      <c r="D33" s="11">
        <f t="shared" si="6"/>
        <v>72.5295558</v>
      </c>
      <c r="E33" s="11">
        <f t="shared" si="2"/>
        <v>778.1696042</v>
      </c>
      <c r="F33" s="11">
        <f t="shared" si="3"/>
        <v>5260.536465</v>
      </c>
      <c r="G33" s="11">
        <f t="shared" si="4"/>
        <v>10.8</v>
      </c>
      <c r="H33" s="11">
        <f t="shared" si="5"/>
        <v>56440.29574</v>
      </c>
    </row>
    <row r="34" ht="15.75" customHeight="1">
      <c r="A34" s="14">
        <v>1990.0</v>
      </c>
      <c r="B34" s="14">
        <v>11.007</v>
      </c>
      <c r="C34" s="10">
        <f t="shared" si="1"/>
        <v>21903.93</v>
      </c>
      <c r="D34" s="11">
        <f t="shared" si="6"/>
        <v>73.5295558</v>
      </c>
      <c r="E34" s="11">
        <f t="shared" si="2"/>
        <v>809.3398207</v>
      </c>
      <c r="F34" s="11">
        <f t="shared" si="3"/>
        <v>5406.595577</v>
      </c>
      <c r="G34" s="11">
        <f t="shared" si="4"/>
        <v>11.1</v>
      </c>
      <c r="H34" s="11">
        <f t="shared" si="5"/>
        <v>59510.39751</v>
      </c>
    </row>
    <row r="35" ht="15.75" customHeight="1">
      <c r="A35" s="8">
        <v>1989.0</v>
      </c>
      <c r="B35" s="8">
        <v>11.286</v>
      </c>
      <c r="C35" s="10">
        <f t="shared" si="1"/>
        <v>22447.854</v>
      </c>
      <c r="D35" s="11">
        <f t="shared" si="6"/>
        <v>74.5295558</v>
      </c>
      <c r="E35" s="11">
        <f t="shared" si="2"/>
        <v>841.1405668</v>
      </c>
      <c r="F35" s="11">
        <f t="shared" si="3"/>
        <v>5554.654688</v>
      </c>
      <c r="G35" s="11">
        <f t="shared" si="4"/>
        <v>11.3</v>
      </c>
      <c r="H35" s="11">
        <f t="shared" si="5"/>
        <v>62689.83281</v>
      </c>
    </row>
    <row r="36" ht="15.75" customHeight="1">
      <c r="A36" s="14">
        <v>1988.0</v>
      </c>
      <c r="B36" s="14">
        <v>11.564</v>
      </c>
      <c r="C36" s="10">
        <f t="shared" si="1"/>
        <v>22989.232</v>
      </c>
      <c r="D36" s="11">
        <f t="shared" si="6"/>
        <v>75.5295558</v>
      </c>
      <c r="E36" s="11">
        <f t="shared" si="2"/>
        <v>873.4237833</v>
      </c>
      <c r="F36" s="11">
        <f t="shared" si="3"/>
        <v>5704.7138</v>
      </c>
      <c r="G36" s="11">
        <f t="shared" si="4"/>
        <v>11.6</v>
      </c>
      <c r="H36" s="11">
        <f t="shared" si="5"/>
        <v>65969.31038</v>
      </c>
    </row>
    <row r="37" ht="15.75" customHeight="1">
      <c r="A37" s="8">
        <v>1987.0</v>
      </c>
      <c r="B37" s="8">
        <v>11.786</v>
      </c>
      <c r="C37" s="10">
        <f t="shared" si="1"/>
        <v>23418.782</v>
      </c>
      <c r="D37" s="11">
        <f t="shared" si="6"/>
        <v>76.5295558</v>
      </c>
      <c r="E37" s="11">
        <f t="shared" si="2"/>
        <v>901.9773447</v>
      </c>
      <c r="F37" s="11">
        <f t="shared" si="3"/>
        <v>5856.772912</v>
      </c>
      <c r="G37" s="11">
        <f t="shared" si="4"/>
        <v>11.8</v>
      </c>
      <c r="H37" s="11">
        <f t="shared" si="5"/>
        <v>69027.92554</v>
      </c>
    </row>
    <row r="38" ht="15.75" customHeight="1">
      <c r="A38" s="14">
        <v>1986.0</v>
      </c>
      <c r="B38" s="14">
        <v>12.008</v>
      </c>
      <c r="C38" s="10">
        <f t="shared" si="1"/>
        <v>23847.888</v>
      </c>
      <c r="D38" s="11">
        <f t="shared" si="6"/>
        <v>77.5295558</v>
      </c>
      <c r="E38" s="11">
        <f t="shared" si="2"/>
        <v>930.9749061</v>
      </c>
      <c r="F38" s="11">
        <f t="shared" si="3"/>
        <v>6010.832023</v>
      </c>
      <c r="G38" s="11">
        <f t="shared" si="4"/>
        <v>12.1</v>
      </c>
      <c r="H38" s="11">
        <f t="shared" si="5"/>
        <v>72178.07094</v>
      </c>
    </row>
    <row r="39" ht="15.75" customHeight="1">
      <c r="A39" s="8">
        <v>1985.0</v>
      </c>
      <c r="B39" s="8">
        <v>12.229</v>
      </c>
      <c r="C39" s="10">
        <f t="shared" si="1"/>
        <v>24274.565</v>
      </c>
      <c r="D39" s="11">
        <f t="shared" si="6"/>
        <v>78.5295558</v>
      </c>
      <c r="E39" s="11">
        <f t="shared" si="2"/>
        <v>960.3379379</v>
      </c>
      <c r="F39" s="11">
        <f t="shared" si="3"/>
        <v>6166.891135</v>
      </c>
      <c r="G39" s="11">
        <f t="shared" si="4"/>
        <v>12.3</v>
      </c>
      <c r="H39" s="11">
        <f t="shared" si="5"/>
        <v>75414.91169</v>
      </c>
    </row>
    <row r="40" ht="15.75" customHeight="1">
      <c r="A40" s="14">
        <v>1984.0</v>
      </c>
      <c r="B40" s="14">
        <v>12.451</v>
      </c>
      <c r="C40" s="10">
        <f t="shared" si="1"/>
        <v>24702.784</v>
      </c>
      <c r="D40" s="11">
        <f t="shared" si="6"/>
        <v>79.5295558</v>
      </c>
      <c r="E40" s="11">
        <f t="shared" si="2"/>
        <v>990.2224993</v>
      </c>
      <c r="F40" s="11">
        <f t="shared" si="3"/>
        <v>6324.950247</v>
      </c>
      <c r="G40" s="11">
        <f t="shared" si="4"/>
        <v>12.5</v>
      </c>
      <c r="H40" s="11">
        <f t="shared" si="5"/>
        <v>78751.95552</v>
      </c>
    </row>
    <row r="41" ht="15.75" customHeight="1">
      <c r="A41" s="8">
        <v>1983.0</v>
      </c>
      <c r="B41" s="8">
        <v>12.673</v>
      </c>
      <c r="C41" s="10">
        <f t="shared" si="1"/>
        <v>25130.559</v>
      </c>
      <c r="D41" s="11">
        <f t="shared" si="6"/>
        <v>80.5295558</v>
      </c>
      <c r="E41" s="11">
        <f t="shared" si="2"/>
        <v>1020.551061</v>
      </c>
      <c r="F41" s="11">
        <f t="shared" si="3"/>
        <v>6485.009358</v>
      </c>
      <c r="G41" s="11">
        <f t="shared" si="4"/>
        <v>12.7</v>
      </c>
      <c r="H41" s="11">
        <f t="shared" si="5"/>
        <v>82184.5236</v>
      </c>
    </row>
    <row r="42" ht="15.75" customHeight="1">
      <c r="A42" s="14">
        <v>1982.0</v>
      </c>
      <c r="B42" s="14">
        <v>12.948</v>
      </c>
      <c r="C42" s="10">
        <f t="shared" si="1"/>
        <v>25662.936</v>
      </c>
      <c r="D42" s="11">
        <f t="shared" si="6"/>
        <v>81.5295558</v>
      </c>
      <c r="E42" s="11">
        <f t="shared" si="2"/>
        <v>1055.644689</v>
      </c>
      <c r="F42" s="11">
        <f t="shared" si="3"/>
        <v>6647.06847</v>
      </c>
      <c r="G42" s="11">
        <f t="shared" si="4"/>
        <v>13</v>
      </c>
      <c r="H42" s="11">
        <f t="shared" si="5"/>
        <v>86066.24255</v>
      </c>
    </row>
    <row r="43" ht="15.75" customHeight="1">
      <c r="A43" s="8">
        <v>1981.0</v>
      </c>
      <c r="B43" s="8">
        <v>13.223</v>
      </c>
      <c r="C43" s="10">
        <f t="shared" si="1"/>
        <v>26194.763</v>
      </c>
      <c r="D43" s="11">
        <f t="shared" si="6"/>
        <v>82.5295558</v>
      </c>
      <c r="E43" s="11">
        <f t="shared" si="2"/>
        <v>1091.288316</v>
      </c>
      <c r="F43" s="11">
        <f t="shared" si="3"/>
        <v>6811.127581</v>
      </c>
      <c r="G43" s="11">
        <f t="shared" si="4"/>
        <v>13.3</v>
      </c>
      <c r="H43" s="11">
        <f t="shared" si="5"/>
        <v>90063.54001</v>
      </c>
    </row>
    <row r="44" ht="15.75" customHeight="1">
      <c r="A44" s="14">
        <v>1980.0</v>
      </c>
      <c r="B44" s="14">
        <v>13.498</v>
      </c>
      <c r="C44" s="10">
        <f t="shared" si="1"/>
        <v>26726.04</v>
      </c>
      <c r="D44" s="11">
        <f t="shared" si="6"/>
        <v>83.5295558</v>
      </c>
      <c r="E44" s="11">
        <f t="shared" si="2"/>
        <v>1127.481944</v>
      </c>
      <c r="F44" s="11">
        <f t="shared" si="3"/>
        <v>6977.186693</v>
      </c>
      <c r="G44" s="11">
        <f t="shared" si="4"/>
        <v>13.5</v>
      </c>
      <c r="H44" s="11">
        <f t="shared" si="5"/>
        <v>94178.06598</v>
      </c>
    </row>
    <row r="45" ht="15.75" customHeight="1">
      <c r="A45" s="8">
        <v>1979.0</v>
      </c>
      <c r="B45" s="8">
        <v>13.773</v>
      </c>
      <c r="C45" s="10">
        <f t="shared" si="1"/>
        <v>27256.767</v>
      </c>
      <c r="D45" s="11">
        <f t="shared" si="6"/>
        <v>84.5295558</v>
      </c>
      <c r="E45" s="11">
        <f t="shared" si="2"/>
        <v>1164.225572</v>
      </c>
      <c r="F45" s="11">
        <f t="shared" si="3"/>
        <v>7145.245805</v>
      </c>
      <c r="G45" s="11">
        <f t="shared" si="4"/>
        <v>13.8</v>
      </c>
      <c r="H45" s="11">
        <f t="shared" si="5"/>
        <v>98411.47047</v>
      </c>
    </row>
    <row r="46" ht="15.75" customHeight="1">
      <c r="A46" s="14">
        <v>1978.0</v>
      </c>
      <c r="B46" s="14">
        <v>14.048</v>
      </c>
      <c r="C46" s="10">
        <f t="shared" si="1"/>
        <v>27786.944</v>
      </c>
      <c r="D46" s="11">
        <f t="shared" si="6"/>
        <v>85.5295558</v>
      </c>
      <c r="E46" s="11">
        <f t="shared" si="2"/>
        <v>1201.5192</v>
      </c>
      <c r="F46" s="11">
        <f t="shared" si="3"/>
        <v>7315.304916</v>
      </c>
      <c r="G46" s="11">
        <f t="shared" si="4"/>
        <v>14.1</v>
      </c>
      <c r="H46" s="11">
        <f t="shared" si="5"/>
        <v>102765.4035</v>
      </c>
    </row>
    <row r="47" ht="15.75" customHeight="1">
      <c r="A47" s="8">
        <v>1977.0</v>
      </c>
      <c r="B47" s="8">
        <v>14.455</v>
      </c>
      <c r="C47" s="10">
        <f t="shared" si="1"/>
        <v>28577.535</v>
      </c>
      <c r="D47" s="11">
        <f t="shared" si="6"/>
        <v>86.5295558</v>
      </c>
      <c r="E47" s="11">
        <f t="shared" si="2"/>
        <v>1250.784729</v>
      </c>
      <c r="F47" s="11">
        <f t="shared" si="3"/>
        <v>7487.364028</v>
      </c>
      <c r="G47" s="11">
        <f t="shared" si="4"/>
        <v>14.5</v>
      </c>
      <c r="H47" s="11">
        <f t="shared" si="5"/>
        <v>108229.847</v>
      </c>
    </row>
    <row r="48" ht="15.75" customHeight="1">
      <c r="A48" s="14">
        <v>1976.0</v>
      </c>
      <c r="B48" s="14">
        <v>14.862</v>
      </c>
      <c r="C48" s="10">
        <f t="shared" si="1"/>
        <v>29367.312</v>
      </c>
      <c r="D48" s="11">
        <f t="shared" si="6"/>
        <v>87.5295558</v>
      </c>
      <c r="E48" s="11">
        <f t="shared" si="2"/>
        <v>1300.864258</v>
      </c>
      <c r="F48" s="11">
        <f t="shared" si="3"/>
        <v>7661.423139</v>
      </c>
      <c r="G48" s="11">
        <f t="shared" si="4"/>
        <v>14.9</v>
      </c>
      <c r="H48" s="11">
        <f t="shared" si="5"/>
        <v>113864.0707</v>
      </c>
    </row>
    <row r="49" ht="15.75" customHeight="1">
      <c r="A49" s="8">
        <v>1975.0</v>
      </c>
      <c r="B49" s="8">
        <v>15.269</v>
      </c>
      <c r="C49" s="10">
        <f t="shared" si="1"/>
        <v>30156.275</v>
      </c>
      <c r="D49" s="11">
        <f t="shared" si="6"/>
        <v>88.5295558</v>
      </c>
      <c r="E49" s="11">
        <f t="shared" si="2"/>
        <v>1351.757788</v>
      </c>
      <c r="F49" s="11">
        <f t="shared" si="3"/>
        <v>7837.482251</v>
      </c>
      <c r="G49" s="11">
        <f t="shared" si="4"/>
        <v>15.3</v>
      </c>
      <c r="H49" s="11">
        <f t="shared" si="5"/>
        <v>119670.5165</v>
      </c>
    </row>
    <row r="50" ht="15.75" customHeight="1">
      <c r="A50" s="14">
        <v>1974.0</v>
      </c>
      <c r="B50" s="14">
        <v>15.676</v>
      </c>
      <c r="C50" s="10">
        <f t="shared" si="1"/>
        <v>30944.424</v>
      </c>
      <c r="D50" s="11">
        <f t="shared" si="6"/>
        <v>89.5295558</v>
      </c>
      <c r="E50" s="11">
        <f t="shared" si="2"/>
        <v>1403.465317</v>
      </c>
      <c r="F50" s="11">
        <f t="shared" si="3"/>
        <v>8015.541363</v>
      </c>
      <c r="G50" s="11">
        <f t="shared" si="4"/>
        <v>15.7</v>
      </c>
      <c r="H50" s="11">
        <f t="shared" si="5"/>
        <v>125651.6264</v>
      </c>
    </row>
    <row r="51" ht="15.75" customHeight="1">
      <c r="A51" s="8">
        <v>1973.0</v>
      </c>
      <c r="B51" s="8">
        <v>16.083</v>
      </c>
      <c r="C51" s="10">
        <f t="shared" si="1"/>
        <v>31731.759</v>
      </c>
      <c r="D51" s="11">
        <f t="shared" si="6"/>
        <v>90.5295558</v>
      </c>
      <c r="E51" s="11">
        <f t="shared" si="2"/>
        <v>1455.986846</v>
      </c>
      <c r="F51" s="11">
        <f t="shared" si="3"/>
        <v>8195.600474</v>
      </c>
      <c r="G51" s="11">
        <f t="shared" si="4"/>
        <v>16.1</v>
      </c>
      <c r="H51" s="11">
        <f t="shared" si="5"/>
        <v>131809.8424</v>
      </c>
    </row>
    <row r="52" ht="15.75" customHeight="1">
      <c r="A52" s="14">
        <v>1972.0</v>
      </c>
      <c r="B52" s="14">
        <v>16.54</v>
      </c>
      <c r="C52" s="10">
        <f t="shared" si="1"/>
        <v>32616.88</v>
      </c>
      <c r="D52" s="11">
        <f t="shared" si="6"/>
        <v>91.5295558</v>
      </c>
      <c r="E52" s="11">
        <f t="shared" si="2"/>
        <v>1513.898853</v>
      </c>
      <c r="F52" s="11">
        <f t="shared" si="3"/>
        <v>8377.659586</v>
      </c>
      <c r="G52" s="11">
        <f t="shared" si="4"/>
        <v>16.6</v>
      </c>
      <c r="H52" s="11">
        <f t="shared" si="5"/>
        <v>138566.4895</v>
      </c>
    </row>
    <row r="53" ht="15.75" customHeight="1">
      <c r="A53" s="8">
        <v>1971.0</v>
      </c>
      <c r="B53" s="8">
        <v>16.997</v>
      </c>
      <c r="C53" s="10">
        <f t="shared" si="1"/>
        <v>33501.087</v>
      </c>
      <c r="D53" s="11">
        <f t="shared" si="6"/>
        <v>92.5295558</v>
      </c>
      <c r="E53" s="11">
        <f t="shared" si="2"/>
        <v>1572.72486</v>
      </c>
      <c r="F53" s="11">
        <f t="shared" si="3"/>
        <v>8561.718697</v>
      </c>
      <c r="G53" s="11">
        <f t="shared" si="4"/>
        <v>17</v>
      </c>
      <c r="H53" s="11">
        <f t="shared" si="5"/>
        <v>145523.5327</v>
      </c>
    </row>
    <row r="54" ht="15.75" customHeight="1">
      <c r="A54" s="14">
        <v>1970.0</v>
      </c>
      <c r="B54" s="14">
        <v>17.454</v>
      </c>
      <c r="C54" s="10">
        <f t="shared" si="1"/>
        <v>34384.38</v>
      </c>
      <c r="D54" s="11">
        <f t="shared" si="6"/>
        <v>93.5295558</v>
      </c>
      <c r="E54" s="11">
        <f t="shared" si="2"/>
        <v>1632.464867</v>
      </c>
      <c r="F54" s="11">
        <f t="shared" si="3"/>
        <v>8747.777809</v>
      </c>
      <c r="G54" s="11">
        <f t="shared" si="4"/>
        <v>17.5</v>
      </c>
      <c r="H54" s="11">
        <f t="shared" si="5"/>
        <v>152683.7139</v>
      </c>
    </row>
    <row r="55" ht="15.75" customHeight="1">
      <c r="A55" s="8">
        <v>1969.0</v>
      </c>
      <c r="B55" s="8">
        <v>17.911</v>
      </c>
      <c r="C55" s="10">
        <f t="shared" si="1"/>
        <v>35266.759</v>
      </c>
      <c r="D55" s="11">
        <f t="shared" si="6"/>
        <v>94.5295558</v>
      </c>
      <c r="E55" s="11">
        <f t="shared" si="2"/>
        <v>1693.118874</v>
      </c>
      <c r="F55" s="11">
        <f t="shared" si="3"/>
        <v>8935.836921</v>
      </c>
      <c r="G55" s="11">
        <f t="shared" si="4"/>
        <v>18</v>
      </c>
      <c r="H55" s="11">
        <f t="shared" si="5"/>
        <v>160049.7751</v>
      </c>
    </row>
    <row r="56" ht="15.75" customHeight="1">
      <c r="A56" s="14">
        <v>1968.0</v>
      </c>
      <c r="B56" s="14">
        <v>18.368</v>
      </c>
      <c r="C56" s="10">
        <f t="shared" si="1"/>
        <v>36148.224</v>
      </c>
      <c r="D56" s="11">
        <f t="shared" si="6"/>
        <v>95.5295558</v>
      </c>
      <c r="E56" s="11">
        <f t="shared" si="2"/>
        <v>1754.686881</v>
      </c>
      <c r="F56" s="11">
        <f t="shared" si="3"/>
        <v>9125.896032</v>
      </c>
      <c r="G56" s="11">
        <f t="shared" si="4"/>
        <v>18.4</v>
      </c>
      <c r="H56" s="11">
        <f t="shared" si="5"/>
        <v>167624.4583</v>
      </c>
    </row>
    <row r="57" ht="15.75" customHeight="1">
      <c r="A57" s="8">
        <v>1967.0</v>
      </c>
      <c r="B57" s="8">
        <v>18.87</v>
      </c>
      <c r="C57" s="10">
        <f t="shared" si="1"/>
        <v>37117.29</v>
      </c>
      <c r="D57" s="11">
        <f t="shared" si="6"/>
        <v>96.5295558</v>
      </c>
      <c r="E57" s="11">
        <f t="shared" si="2"/>
        <v>1821.512718</v>
      </c>
      <c r="F57" s="11">
        <f t="shared" si="3"/>
        <v>9317.955144</v>
      </c>
      <c r="G57" s="11">
        <f t="shared" si="4"/>
        <v>18.9</v>
      </c>
      <c r="H57" s="11">
        <f t="shared" si="5"/>
        <v>175829.8136</v>
      </c>
    </row>
    <row r="58" ht="15.75" customHeight="1">
      <c r="A58" s="14">
        <v>1966.0</v>
      </c>
      <c r="B58" s="14">
        <v>19.371</v>
      </c>
      <c r="C58" s="10">
        <f t="shared" si="1"/>
        <v>38083.386</v>
      </c>
      <c r="D58" s="11">
        <f t="shared" si="6"/>
        <v>97.5295558</v>
      </c>
      <c r="E58" s="11">
        <f t="shared" si="2"/>
        <v>1889.245025</v>
      </c>
      <c r="F58" s="11">
        <f t="shared" si="3"/>
        <v>9512.014255</v>
      </c>
      <c r="G58" s="11">
        <f t="shared" si="4"/>
        <v>19.4</v>
      </c>
      <c r="H58" s="11">
        <f t="shared" si="5"/>
        <v>184257.2281</v>
      </c>
    </row>
    <row r="59" ht="15.75" customHeight="1">
      <c r="A59" s="8">
        <v>1965.0</v>
      </c>
      <c r="B59" s="8">
        <v>19.873</v>
      </c>
      <c r="C59" s="10">
        <f t="shared" si="1"/>
        <v>39050.445</v>
      </c>
      <c r="D59" s="11">
        <f t="shared" si="6"/>
        <v>98.5295558</v>
      </c>
      <c r="E59" s="11">
        <f t="shared" si="2"/>
        <v>1958.077863</v>
      </c>
      <c r="F59" s="11">
        <f t="shared" si="3"/>
        <v>9708.073367</v>
      </c>
      <c r="G59" s="11">
        <f t="shared" si="4"/>
        <v>19.9</v>
      </c>
      <c r="H59" s="11">
        <f t="shared" si="5"/>
        <v>192928.542</v>
      </c>
    </row>
    <row r="60" ht="15.75" customHeight="1">
      <c r="A60" s="14">
        <v>1964.0</v>
      </c>
      <c r="B60" s="14">
        <v>20.374</v>
      </c>
      <c r="C60" s="10">
        <f t="shared" si="1"/>
        <v>40014.536</v>
      </c>
      <c r="D60" s="11">
        <f t="shared" si="6"/>
        <v>99.5295558</v>
      </c>
      <c r="E60" s="11">
        <f t="shared" si="2"/>
        <v>2027.81517</v>
      </c>
      <c r="F60" s="11">
        <f t="shared" si="3"/>
        <v>9906.132479</v>
      </c>
      <c r="G60" s="11">
        <f t="shared" si="4"/>
        <v>20.4</v>
      </c>
      <c r="H60" s="11">
        <f t="shared" si="5"/>
        <v>201827.5431</v>
      </c>
    </row>
    <row r="61" ht="15.75" customHeight="1">
      <c r="A61" s="8">
        <v>1963.0</v>
      </c>
      <c r="B61" s="8">
        <v>20.876</v>
      </c>
      <c r="C61" s="10">
        <f t="shared" si="1"/>
        <v>40979.588</v>
      </c>
      <c r="D61" s="11">
        <f t="shared" si="6"/>
        <v>100.5295558</v>
      </c>
      <c r="E61" s="11">
        <f t="shared" si="2"/>
        <v>2098.655007</v>
      </c>
      <c r="F61" s="11">
        <f t="shared" si="3"/>
        <v>10106.19159</v>
      </c>
      <c r="G61" s="11">
        <f t="shared" si="4"/>
        <v>20.9</v>
      </c>
      <c r="H61" s="11">
        <f t="shared" si="5"/>
        <v>210976.8556</v>
      </c>
    </row>
    <row r="62" ht="15.75" customHeight="1">
      <c r="A62" s="14">
        <v>1962.0</v>
      </c>
      <c r="B62" s="14">
        <v>21.411</v>
      </c>
      <c r="C62" s="10">
        <f t="shared" si="1"/>
        <v>42008.382</v>
      </c>
      <c r="D62" s="11">
        <f t="shared" si="6"/>
        <v>101.5295558</v>
      </c>
      <c r="E62" s="11">
        <f t="shared" si="2"/>
        <v>2173.849319</v>
      </c>
      <c r="F62" s="11">
        <f t="shared" si="3"/>
        <v>10308.2507</v>
      </c>
      <c r="G62" s="11">
        <f t="shared" si="4"/>
        <v>21.5</v>
      </c>
      <c r="H62" s="11">
        <f t="shared" si="5"/>
        <v>220709.9558</v>
      </c>
    </row>
    <row r="63" ht="15.75" customHeight="1">
      <c r="A63" s="8">
        <v>1961.0</v>
      </c>
      <c r="B63" s="8">
        <v>21.946</v>
      </c>
      <c r="C63" s="10">
        <f t="shared" si="1"/>
        <v>43036.106</v>
      </c>
      <c r="D63" s="11">
        <f t="shared" si="6"/>
        <v>102.5295558</v>
      </c>
      <c r="E63" s="11">
        <f t="shared" si="2"/>
        <v>2250.113632</v>
      </c>
      <c r="F63" s="11">
        <f t="shared" si="3"/>
        <v>10512.30981</v>
      </c>
      <c r="G63" s="11">
        <f t="shared" si="4"/>
        <v>22</v>
      </c>
      <c r="H63" s="11">
        <f t="shared" si="5"/>
        <v>230703.1512</v>
      </c>
    </row>
    <row r="64" ht="15.75" customHeight="1">
      <c r="A64" s="14">
        <v>1960.0</v>
      </c>
      <c r="B64" s="14">
        <v>22.481</v>
      </c>
      <c r="C64" s="10">
        <f t="shared" si="1"/>
        <v>44062.76</v>
      </c>
      <c r="D64" s="11">
        <f t="shared" si="6"/>
        <v>103.5295558</v>
      </c>
      <c r="E64" s="11">
        <f t="shared" si="2"/>
        <v>2327.447944</v>
      </c>
      <c r="F64" s="11">
        <f t="shared" si="3"/>
        <v>10718.36893</v>
      </c>
      <c r="G64" s="11">
        <f t="shared" si="4"/>
        <v>22.5</v>
      </c>
      <c r="H64" s="11">
        <f t="shared" si="5"/>
        <v>240959.6518</v>
      </c>
    </row>
    <row r="65" ht="15.75" customHeight="1">
      <c r="A65" s="8">
        <v>1959.0</v>
      </c>
      <c r="B65" s="8">
        <v>23.016</v>
      </c>
      <c r="C65" s="10">
        <f t="shared" si="1"/>
        <v>45088.344</v>
      </c>
      <c r="D65" s="11">
        <f t="shared" si="6"/>
        <v>104.5295558</v>
      </c>
      <c r="E65" s="11">
        <f t="shared" si="2"/>
        <v>2405.852256</v>
      </c>
      <c r="F65" s="11">
        <f t="shared" si="3"/>
        <v>10926.42804</v>
      </c>
      <c r="G65" s="11">
        <f t="shared" si="4"/>
        <v>23.1</v>
      </c>
      <c r="H65" s="11">
        <f t="shared" si="5"/>
        <v>251482.6677</v>
      </c>
    </row>
    <row r="66" ht="15.75" customHeight="1">
      <c r="A66" s="14">
        <v>1958.0</v>
      </c>
      <c r="B66" s="14">
        <v>23.551</v>
      </c>
      <c r="C66" s="10">
        <f t="shared" si="1"/>
        <v>46112.858</v>
      </c>
      <c r="D66" s="11">
        <f t="shared" si="6"/>
        <v>105.5295558</v>
      </c>
      <c r="E66" s="11">
        <f t="shared" si="2"/>
        <v>2485.326569</v>
      </c>
      <c r="F66" s="11">
        <f t="shared" si="3"/>
        <v>11136.48715</v>
      </c>
      <c r="G66" s="11">
        <f t="shared" si="4"/>
        <v>23.6</v>
      </c>
      <c r="H66" s="11">
        <f t="shared" si="5"/>
        <v>262275.4088</v>
      </c>
    </row>
    <row r="67" ht="15.75" customHeight="1">
      <c r="A67" s="8">
        <v>1957.0</v>
      </c>
      <c r="B67" s="8">
        <v>24.127</v>
      </c>
      <c r="C67" s="10">
        <f t="shared" si="1"/>
        <v>47216.539</v>
      </c>
      <c r="D67" s="11">
        <f t="shared" si="6"/>
        <v>106.5295558</v>
      </c>
      <c r="E67" s="11">
        <f t="shared" si="2"/>
        <v>2570.238593</v>
      </c>
      <c r="F67" s="11">
        <f t="shared" si="3"/>
        <v>11348.54626</v>
      </c>
      <c r="G67" s="11">
        <f t="shared" si="4"/>
        <v>24.2</v>
      </c>
      <c r="H67" s="11">
        <f t="shared" si="5"/>
        <v>273806.3756</v>
      </c>
    </row>
    <row r="68" ht="15.75" customHeight="1">
      <c r="A68" s="14">
        <v>1956.0</v>
      </c>
      <c r="B68" s="14">
        <v>24.703</v>
      </c>
      <c r="C68" s="10">
        <f t="shared" si="1"/>
        <v>48319.068</v>
      </c>
      <c r="D68" s="11">
        <f t="shared" si="6"/>
        <v>107.5295558</v>
      </c>
      <c r="E68" s="11">
        <f t="shared" si="2"/>
        <v>2656.302617</v>
      </c>
      <c r="F68" s="11">
        <f t="shared" si="3"/>
        <v>11562.60537</v>
      </c>
      <c r="G68" s="11">
        <f t="shared" si="4"/>
        <v>24.8</v>
      </c>
      <c r="H68" s="11">
        <f t="shared" si="5"/>
        <v>285631.0405</v>
      </c>
    </row>
    <row r="69" ht="15.75" customHeight="1">
      <c r="A69" s="8">
        <v>1955.0</v>
      </c>
      <c r="B69" s="8">
        <v>25.28</v>
      </c>
      <c r="C69" s="10">
        <f t="shared" si="1"/>
        <v>49422.4</v>
      </c>
      <c r="D69" s="11">
        <f t="shared" si="6"/>
        <v>108.5295558</v>
      </c>
      <c r="E69" s="11">
        <f t="shared" si="2"/>
        <v>2743.627171</v>
      </c>
      <c r="F69" s="11">
        <f t="shared" si="3"/>
        <v>11778.66448</v>
      </c>
      <c r="G69" s="11">
        <f t="shared" si="4"/>
        <v>25.3</v>
      </c>
      <c r="H69" s="11">
        <f t="shared" si="5"/>
        <v>297764.6381</v>
      </c>
    </row>
    <row r="70" ht="15.75" customHeight="1">
      <c r="A70" s="14">
        <v>1954.0</v>
      </c>
      <c r="B70" s="14">
        <v>25.856</v>
      </c>
      <c r="C70" s="10">
        <f t="shared" si="1"/>
        <v>50522.624</v>
      </c>
      <c r="D70" s="11">
        <f t="shared" si="6"/>
        <v>109.5295558</v>
      </c>
      <c r="E70" s="11">
        <f t="shared" si="2"/>
        <v>2831.996195</v>
      </c>
      <c r="F70" s="11">
        <f t="shared" si="3"/>
        <v>11996.72359</v>
      </c>
      <c r="G70" s="11">
        <f t="shared" si="4"/>
        <v>25.9</v>
      </c>
      <c r="H70" s="11">
        <f t="shared" si="5"/>
        <v>310187.2853</v>
      </c>
    </row>
    <row r="71" ht="15.75" customHeight="1">
      <c r="A71" s="8">
        <v>1953.0</v>
      </c>
      <c r="B71" s="8">
        <v>26.432</v>
      </c>
      <c r="C71" s="10">
        <f t="shared" si="1"/>
        <v>51621.696</v>
      </c>
      <c r="D71" s="11">
        <f t="shared" si="6"/>
        <v>110.5295558</v>
      </c>
      <c r="E71" s="11">
        <f t="shared" si="2"/>
        <v>2921.517219</v>
      </c>
      <c r="F71" s="11">
        <f t="shared" si="3"/>
        <v>12216.78271</v>
      </c>
      <c r="G71" s="11">
        <f t="shared" si="4"/>
        <v>26.5</v>
      </c>
      <c r="H71" s="11">
        <f t="shared" si="5"/>
        <v>322914.0005</v>
      </c>
    </row>
    <row r="72" ht="15.75" customHeight="1">
      <c r="A72" s="14">
        <v>1952.0</v>
      </c>
      <c r="B72" s="14">
        <v>27.008</v>
      </c>
      <c r="C72" s="10">
        <f t="shared" si="1"/>
        <v>52719.616</v>
      </c>
      <c r="D72" s="11">
        <f t="shared" si="6"/>
        <v>111.5295558</v>
      </c>
      <c r="E72" s="11">
        <f t="shared" si="2"/>
        <v>3012.190243</v>
      </c>
      <c r="F72" s="11">
        <f t="shared" si="3"/>
        <v>12438.84182</v>
      </c>
      <c r="G72" s="11">
        <f t="shared" si="4"/>
        <v>27.1</v>
      </c>
      <c r="H72" s="11">
        <f t="shared" si="5"/>
        <v>335948.2398</v>
      </c>
    </row>
    <row r="73" ht="15.75" customHeight="1">
      <c r="A73" s="8">
        <v>1951.0</v>
      </c>
      <c r="B73" s="8">
        <v>27.584</v>
      </c>
      <c r="C73" s="10">
        <f t="shared" si="1"/>
        <v>53816.384</v>
      </c>
      <c r="D73" s="11">
        <f t="shared" si="6"/>
        <v>112.5295558</v>
      </c>
      <c r="E73" s="11">
        <f t="shared" si="2"/>
        <v>3104.015267</v>
      </c>
      <c r="F73" s="11">
        <f t="shared" si="3"/>
        <v>12662.90093</v>
      </c>
      <c r="G73" s="11">
        <f t="shared" si="4"/>
        <v>27.6</v>
      </c>
      <c r="H73" s="11">
        <f t="shared" si="5"/>
        <v>349293.4592</v>
      </c>
    </row>
    <row r="74" ht="15.75" customHeight="1">
      <c r="A74" s="14">
        <v>1950.0</v>
      </c>
      <c r="B74" s="14">
        <v>28.161</v>
      </c>
      <c r="C74" s="10">
        <f t="shared" si="1"/>
        <v>54913.95</v>
      </c>
      <c r="D74" s="11">
        <f t="shared" si="6"/>
        <v>113.5295558</v>
      </c>
      <c r="E74" s="11">
        <f t="shared" si="2"/>
        <v>3197.105821</v>
      </c>
      <c r="F74" s="11">
        <f t="shared" si="3"/>
        <v>12888.96004</v>
      </c>
      <c r="G74" s="11">
        <f t="shared" si="4"/>
        <v>28.2</v>
      </c>
      <c r="H74" s="11">
        <f t="shared" si="5"/>
        <v>362966.0037</v>
      </c>
    </row>
    <row r="75" ht="15.75" customHeight="1">
      <c r="A75" s="22">
        <f>COUNT(A3:A74)</f>
        <v>72</v>
      </c>
      <c r="B75" s="11">
        <f t="shared" ref="B75:C75" si="7">sum(B3:B74)</f>
        <v>1005.031</v>
      </c>
      <c r="C75" s="23">
        <f t="shared" si="7"/>
        <v>1986414.067</v>
      </c>
      <c r="D75" s="24"/>
      <c r="E75" s="25">
        <f>sum(E3:E74)</f>
        <v>87511.794</v>
      </c>
      <c r="F75" s="26"/>
      <c r="G75" s="11"/>
      <c r="H75" s="11">
        <f>sum(H3:H74)</f>
        <v>8020275.843</v>
      </c>
    </row>
    <row r="76" ht="15.75" customHeight="1">
      <c r="A76" s="27"/>
      <c r="B76" s="11"/>
      <c r="C76" s="11"/>
      <c r="D76" s="28"/>
      <c r="E76" s="28"/>
      <c r="F76" s="29"/>
      <c r="G76" s="11"/>
    </row>
    <row r="77" ht="15.75" customHeight="1">
      <c r="A77" s="30"/>
      <c r="B77" s="11"/>
      <c r="C77" s="11"/>
      <c r="D77" s="31"/>
      <c r="E77" s="31"/>
      <c r="F77" s="32"/>
    </row>
    <row r="78" ht="15.75" customHeight="1">
      <c r="A78" s="33" t="s">
        <v>9</v>
      </c>
      <c r="B78" s="34"/>
      <c r="C78" s="11"/>
      <c r="D78" s="28"/>
      <c r="E78" s="28"/>
      <c r="F78" s="29"/>
    </row>
    <row r="79" ht="15.75" customHeight="1">
      <c r="A79" s="35" t="s">
        <v>10</v>
      </c>
      <c r="B79" s="36">
        <f>COUNT(A3:A74)</f>
        <v>72</v>
      </c>
      <c r="C79" s="11"/>
      <c r="D79" s="31"/>
      <c r="E79" s="31"/>
      <c r="F79" s="32"/>
    </row>
    <row r="80" ht="15.75" customHeight="1">
      <c r="A80" s="37" t="s">
        <v>11</v>
      </c>
      <c r="B80" s="36">
        <f>divide(C75,B75) </f>
        <v>1976.470444</v>
      </c>
      <c r="C80" s="11"/>
      <c r="D80" s="28"/>
      <c r="E80" s="28"/>
      <c r="F80" s="29"/>
    </row>
    <row r="81" ht="15.75" customHeight="1">
      <c r="A81" s="38" t="s">
        <v>12</v>
      </c>
      <c r="B81" s="39">
        <v>7.3</v>
      </c>
      <c r="C81" s="11"/>
      <c r="D81" s="31"/>
      <c r="E81" s="31"/>
      <c r="F81" s="32"/>
    </row>
    <row r="82" ht="15.75" customHeight="1">
      <c r="A82" s="37" t="s">
        <v>13</v>
      </c>
      <c r="B82" s="36">
        <f>divide(H75,B75) </f>
        <v>7980.12782</v>
      </c>
      <c r="D82" s="28"/>
      <c r="E82" s="28"/>
      <c r="F82" s="29"/>
    </row>
    <row r="83" ht="15.75" customHeight="1">
      <c r="A83" s="39" t="s">
        <v>14</v>
      </c>
      <c r="B83" s="36">
        <f>sqrt(B82)</f>
        <v>89.33156116</v>
      </c>
      <c r="D83" s="31"/>
      <c r="E83" s="31"/>
      <c r="F83" s="32"/>
    </row>
    <row r="84" ht="15.75" customHeight="1">
      <c r="A84" s="39" t="s">
        <v>15</v>
      </c>
      <c r="B84" s="36">
        <f>divide(E75,B75) </f>
        <v>87.07372608</v>
      </c>
      <c r="D84" s="28"/>
      <c r="E84" s="28"/>
      <c r="F84" s="29"/>
    </row>
    <row r="85" ht="15.75" customHeight="1">
      <c r="A85" s="39" t="s">
        <v>16</v>
      </c>
      <c r="B85" s="36">
        <f>(B83/B80)*100</f>
        <v>4.519751936</v>
      </c>
      <c r="D85" s="31"/>
      <c r="E85" s="31"/>
      <c r="F85" s="32"/>
    </row>
    <row r="86" ht="15.75" customHeight="1">
      <c r="A86" s="39" t="s">
        <v>17</v>
      </c>
      <c r="B86" s="39">
        <v>2006.0</v>
      </c>
      <c r="D86" s="28"/>
      <c r="E86" s="28"/>
      <c r="F86" s="29"/>
    </row>
    <row r="87" ht="15.75" customHeight="1">
      <c r="A87" s="39" t="s">
        <v>18</v>
      </c>
      <c r="B87" s="39">
        <v>1970.0</v>
      </c>
      <c r="D87" s="31"/>
      <c r="E87" s="31"/>
      <c r="F87" s="32"/>
    </row>
    <row r="88" ht="15.75" customHeight="1">
      <c r="A88" s="39" t="s">
        <v>19</v>
      </c>
      <c r="B88" s="39">
        <v>1988.0</v>
      </c>
      <c r="D88" s="28"/>
      <c r="E88" s="28"/>
      <c r="F88" s="29"/>
    </row>
    <row r="89" ht="15.75" customHeight="1">
      <c r="A89" s="39" t="s">
        <v>20</v>
      </c>
      <c r="B89" s="36">
        <f>abs(((B87-B86)/(B87+B86))*100)</f>
        <v>0.9054325956</v>
      </c>
      <c r="D89" s="31"/>
      <c r="E89" s="31"/>
      <c r="F89" s="32"/>
    </row>
    <row r="90" ht="15.75" customHeight="1">
      <c r="D90" s="28"/>
      <c r="E90" s="28"/>
      <c r="F90" s="29"/>
    </row>
    <row r="91" ht="15.75" customHeight="1">
      <c r="D91" s="31"/>
      <c r="E91" s="31"/>
      <c r="F91" s="32"/>
    </row>
    <row r="92" ht="15.75" customHeight="1">
      <c r="D92" s="28"/>
      <c r="E92" s="28"/>
      <c r="F92" s="29"/>
    </row>
    <row r="93" ht="15.75" customHeight="1">
      <c r="D93" s="31"/>
      <c r="E93" s="31"/>
      <c r="F93" s="32"/>
    </row>
    <row r="94" ht="15.75" customHeight="1">
      <c r="D94" s="28"/>
      <c r="E94" s="28"/>
      <c r="F94" s="29"/>
    </row>
    <row r="95" ht="15.75" customHeight="1">
      <c r="D95" s="31"/>
      <c r="E95" s="31"/>
      <c r="F95" s="32"/>
    </row>
    <row r="96" ht="15.75" customHeight="1">
      <c r="D96" s="28"/>
      <c r="E96" s="28"/>
      <c r="F96" s="29"/>
    </row>
    <row r="97" ht="15.75" customHeight="1">
      <c r="D97" s="31"/>
      <c r="E97" s="31"/>
      <c r="F97" s="32"/>
    </row>
    <row r="98" ht="15.75" customHeight="1">
      <c r="D98" s="28"/>
      <c r="E98" s="28"/>
      <c r="F98" s="29"/>
    </row>
    <row r="99" ht="15.75" customHeight="1">
      <c r="D99" s="31"/>
      <c r="E99" s="31"/>
      <c r="F99" s="32"/>
    </row>
    <row r="100" ht="15.75" customHeight="1">
      <c r="D100" s="28"/>
      <c r="E100" s="28"/>
      <c r="F100" s="29"/>
    </row>
    <row r="101" ht="15.75" customHeight="1">
      <c r="D101" s="31"/>
      <c r="E101" s="31"/>
      <c r="F101" s="32"/>
    </row>
    <row r="102" ht="15.75" customHeight="1">
      <c r="D102" s="28"/>
      <c r="E102" s="28"/>
      <c r="F102" s="29"/>
    </row>
    <row r="103" ht="15.75" customHeight="1">
      <c r="D103" s="31"/>
      <c r="E103" s="31"/>
      <c r="F103" s="32"/>
    </row>
    <row r="104" ht="15.75" customHeight="1">
      <c r="D104" s="28"/>
      <c r="E104" s="28"/>
      <c r="F104" s="29"/>
    </row>
    <row r="105" ht="15.75" customHeight="1">
      <c r="D105" s="31"/>
      <c r="E105" s="31"/>
      <c r="F105" s="32"/>
    </row>
    <row r="106" ht="15.75" customHeight="1">
      <c r="D106" s="28"/>
      <c r="E106" s="28"/>
      <c r="F106" s="29"/>
    </row>
    <row r="107" ht="15.75" customHeight="1">
      <c r="D107" s="31"/>
      <c r="E107" s="31"/>
      <c r="F107" s="32"/>
    </row>
    <row r="108" ht="15.75" customHeight="1">
      <c r="D108" s="28"/>
      <c r="E108" s="28"/>
      <c r="F108" s="29"/>
    </row>
    <row r="109" ht="15.75" customHeight="1">
      <c r="D109" s="40"/>
      <c r="E109" s="40"/>
      <c r="F109" s="40"/>
    </row>
    <row r="110" ht="15.75" customHeight="1">
      <c r="D110" s="40"/>
      <c r="E110" s="40"/>
      <c r="F110" s="40"/>
    </row>
    <row r="111" ht="15.75" customHeight="1">
      <c r="D111" s="40"/>
      <c r="E111" s="40"/>
      <c r="F111" s="40"/>
    </row>
    <row r="112" ht="15.75" customHeight="1">
      <c r="D112" s="40"/>
      <c r="E112" s="40"/>
      <c r="F112" s="40"/>
    </row>
    <row r="113" ht="15.75" customHeight="1">
      <c r="D113" s="40"/>
      <c r="E113" s="40"/>
      <c r="F113" s="40"/>
    </row>
    <row r="114" ht="15.75" customHeight="1">
      <c r="D114" s="40"/>
      <c r="E114" s="40"/>
      <c r="F114" s="40"/>
    </row>
    <row r="115" ht="15.75" customHeight="1">
      <c r="D115" s="40"/>
      <c r="E115" s="40"/>
      <c r="F115" s="40"/>
    </row>
    <row r="116" ht="15.75" customHeight="1">
      <c r="D116" s="40"/>
      <c r="E116" s="40"/>
      <c r="F116" s="40"/>
    </row>
    <row r="117" ht="15.75" customHeight="1">
      <c r="D117" s="40"/>
      <c r="E117" s="40"/>
      <c r="F117" s="40"/>
    </row>
    <row r="118" ht="15.75" customHeight="1">
      <c r="D118" s="40"/>
      <c r="E118" s="40"/>
      <c r="F118" s="40"/>
    </row>
    <row r="119" ht="15.75" customHeight="1">
      <c r="D119" s="40"/>
      <c r="E119" s="40"/>
      <c r="F119" s="40"/>
    </row>
    <row r="120" ht="15.75" customHeight="1">
      <c r="D120" s="40"/>
      <c r="E120" s="40"/>
      <c r="F120" s="40"/>
    </row>
    <row r="121" ht="15.75" customHeight="1">
      <c r="D121" s="40"/>
      <c r="E121" s="40"/>
      <c r="F121" s="40"/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drawing r:id="rId1"/>
</worksheet>
</file>