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5120" windowHeight="8010"/>
  </bookViews>
  <sheets>
    <sheet name="1" sheetId="4" r:id="rId1"/>
  </sheets>
  <calcPr calcId="124519"/>
</workbook>
</file>

<file path=xl/calcChain.xml><?xml version="1.0" encoding="utf-8"?>
<calcChain xmlns="http://schemas.openxmlformats.org/spreadsheetml/2006/main">
  <c r="W3" i="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4"/>
  <c r="U4"/>
  <c r="W4" s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4"/>
  <c r="U5"/>
  <c r="W5" s="1"/>
  <c r="U6"/>
  <c r="W6" s="1"/>
  <c r="U7"/>
  <c r="W7" s="1"/>
  <c r="U8"/>
  <c r="W8" s="1"/>
  <c r="U9"/>
  <c r="W9" s="1"/>
  <c r="U10"/>
  <c r="W10" s="1"/>
  <c r="U11"/>
  <c r="W11" s="1"/>
  <c r="U12"/>
  <c r="W12" s="1"/>
  <c r="U13"/>
  <c r="W13" s="1"/>
  <c r="U14"/>
  <c r="W14" s="1"/>
  <c r="U15"/>
  <c r="W15" s="1"/>
  <c r="U16"/>
  <c r="W16" s="1"/>
  <c r="U17"/>
  <c r="W17" s="1"/>
  <c r="U18"/>
  <c r="W18" s="1"/>
  <c r="U19"/>
  <c r="W19" s="1"/>
  <c r="U20"/>
  <c r="W20" s="1"/>
  <c r="U21"/>
  <c r="W21" s="1"/>
  <c r="U22"/>
  <c r="W22" s="1"/>
  <c r="U23"/>
  <c r="W23" s="1"/>
  <c r="U24"/>
  <c r="W24" s="1"/>
  <c r="U25"/>
  <c r="W25" s="1"/>
  <c r="U26"/>
  <c r="W26" s="1"/>
  <c r="U27"/>
  <c r="W27" s="1"/>
  <c r="U28"/>
  <c r="W28" s="1"/>
  <c r="U29"/>
  <c r="W29" s="1"/>
  <c r="U30"/>
  <c r="W30" s="1"/>
  <c r="U31"/>
  <c r="W31" s="1"/>
  <c r="U32"/>
  <c r="W32" s="1"/>
  <c r="U33"/>
  <c r="W33" s="1"/>
  <c r="U34"/>
  <c r="W34" s="1"/>
  <c r="U35"/>
  <c r="W35" s="1"/>
  <c r="U36"/>
  <c r="W36" s="1"/>
  <c r="U37"/>
  <c r="W37" s="1"/>
  <c r="U38"/>
  <c r="W38" s="1"/>
  <c r="U39"/>
  <c r="W39" s="1"/>
  <c r="U40"/>
  <c r="W40" s="1"/>
  <c r="U41"/>
  <c r="W41" s="1"/>
  <c r="U42"/>
  <c r="W42" s="1"/>
  <c r="U43"/>
  <c r="W43" s="1"/>
  <c r="U44"/>
  <c r="W44" s="1"/>
  <c r="U45"/>
  <c r="W45" s="1"/>
  <c r="U46"/>
  <c r="W46" s="1"/>
  <c r="U47"/>
  <c r="W47" s="1"/>
  <c r="U48"/>
  <c r="W48" s="1"/>
  <c r="U49"/>
  <c r="W49" s="1"/>
  <c r="U50"/>
  <c r="W50" s="1"/>
  <c r="U51"/>
  <c r="W51" s="1"/>
  <c r="U52"/>
  <c r="W52" s="1"/>
  <c r="U53"/>
  <c r="W53" s="1"/>
  <c r="U54"/>
  <c r="W54" s="1"/>
  <c r="U55"/>
  <c r="W55" s="1"/>
  <c r="U56"/>
  <c r="W56" s="1"/>
  <c r="U57"/>
  <c r="W57" s="1"/>
  <c r="U58"/>
  <c r="W58" s="1"/>
  <c r="U59"/>
  <c r="W59" s="1"/>
  <c r="U60"/>
  <c r="W60" s="1"/>
  <c r="U61"/>
  <c r="W61" s="1"/>
  <c r="U62"/>
  <c r="W62" s="1"/>
  <c r="U63"/>
  <c r="W63" s="1"/>
  <c r="U64"/>
  <c r="W64" s="1"/>
  <c r="U65"/>
  <c r="W65" s="1"/>
  <c r="U66"/>
  <c r="W66" s="1"/>
  <c r="U67"/>
  <c r="W67" s="1"/>
  <c r="U68"/>
  <c r="W68" s="1"/>
  <c r="U69"/>
  <c r="W69" s="1"/>
  <c r="U70"/>
  <c r="W70" s="1"/>
  <c r="U71"/>
  <c r="W71" s="1"/>
  <c r="U72"/>
  <c r="W72" s="1"/>
  <c r="U73"/>
  <c r="W73" s="1"/>
  <c r="U74"/>
  <c r="W74" s="1"/>
  <c r="U75"/>
  <c r="W75" s="1"/>
  <c r="U76"/>
  <c r="W76" s="1"/>
  <c r="U77"/>
  <c r="W77" s="1"/>
  <c r="U78"/>
  <c r="W78" s="1"/>
  <c r="U79"/>
  <c r="W79" s="1"/>
  <c r="U80"/>
  <c r="W80" s="1"/>
  <c r="U81"/>
  <c r="W81" s="1"/>
  <c r="U82"/>
  <c r="W82" s="1"/>
  <c r="U83"/>
  <c r="W83" s="1"/>
  <c r="U84"/>
  <c r="W84" s="1"/>
  <c r="U85"/>
  <c r="W85" s="1"/>
  <c r="U86"/>
  <c r="W86" s="1"/>
  <c r="U87"/>
  <c r="W87" s="1"/>
  <c r="U88"/>
  <c r="W88" s="1"/>
  <c r="U89"/>
  <c r="W89" s="1"/>
  <c r="U90"/>
  <c r="W90" s="1"/>
  <c r="U91"/>
  <c r="W91" s="1"/>
  <c r="U92"/>
  <c r="W92" s="1"/>
  <c r="U93"/>
  <c r="W93" s="1"/>
  <c r="U94"/>
  <c r="W94" s="1"/>
  <c r="U95"/>
  <c r="W95" s="1"/>
  <c r="U96"/>
  <c r="W96" s="1"/>
  <c r="U97"/>
  <c r="W97" s="1"/>
  <c r="U98"/>
  <c r="W98" s="1"/>
  <c r="U99"/>
  <c r="W99" s="1"/>
  <c r="U100"/>
  <c r="W100" s="1"/>
  <c r="U101"/>
  <c r="W101" s="1"/>
  <c r="U102"/>
  <c r="W102" s="1"/>
  <c r="U103"/>
  <c r="W103" s="1"/>
  <c r="U104"/>
  <c r="W104" s="1"/>
  <c r="U105"/>
  <c r="W105" s="1"/>
  <c r="U106"/>
  <c r="W106" s="1"/>
  <c r="U107"/>
  <c r="W107" s="1"/>
  <c r="U108"/>
  <c r="W108" s="1"/>
  <c r="U109"/>
  <c r="W109" s="1"/>
  <c r="U110"/>
  <c r="W110" s="1"/>
  <c r="U111"/>
  <c r="W111" s="1"/>
  <c r="U112"/>
  <c r="W112" s="1"/>
  <c r="U113"/>
  <c r="W113" s="1"/>
  <c r="U114"/>
  <c r="W114" s="1"/>
  <c r="U115"/>
  <c r="W115" s="1"/>
  <c r="U116"/>
  <c r="W116" s="1"/>
  <c r="U117"/>
  <c r="W117" s="1"/>
  <c r="U118"/>
  <c r="W118" s="1"/>
  <c r="U119"/>
  <c r="W119" s="1"/>
  <c r="U120"/>
  <c r="W120" s="1"/>
  <c r="U121"/>
  <c r="W121" s="1"/>
  <c r="U122"/>
  <c r="W122" s="1"/>
  <c r="U123"/>
  <c r="W123" s="1"/>
  <c r="U124"/>
  <c r="W124" s="1"/>
  <c r="U125"/>
  <c r="W125" s="1"/>
  <c r="U126"/>
  <c r="W126" s="1"/>
  <c r="U127"/>
  <c r="W127" s="1"/>
  <c r="U128"/>
  <c r="W128" s="1"/>
  <c r="U129"/>
  <c r="W129" s="1"/>
  <c r="U130"/>
  <c r="W130" s="1"/>
  <c r="U131"/>
  <c r="W131" s="1"/>
  <c r="U132"/>
  <c r="W132" s="1"/>
  <c r="U133"/>
  <c r="W133" s="1"/>
  <c r="U134"/>
  <c r="W134" s="1"/>
  <c r="U135"/>
  <c r="W135" s="1"/>
  <c r="U136"/>
  <c r="W136" s="1"/>
  <c r="U137"/>
  <c r="W137" s="1"/>
  <c r="U138"/>
  <c r="W138" s="1"/>
  <c r="U139"/>
  <c r="W139" s="1"/>
  <c r="U140"/>
  <c r="W140" s="1"/>
  <c r="U141"/>
  <c r="W141" s="1"/>
  <c r="U142"/>
  <c r="W142" s="1"/>
  <c r="U143"/>
  <c r="W143" s="1"/>
  <c r="U144"/>
  <c r="W144" s="1"/>
  <c r="U145"/>
  <c r="W145" s="1"/>
  <c r="U146"/>
  <c r="W146" s="1"/>
  <c r="U147"/>
  <c r="W147" s="1"/>
  <c r="U148"/>
  <c r="W148" s="1"/>
  <c r="U149"/>
  <c r="W149" s="1"/>
  <c r="U150"/>
  <c r="W150" s="1"/>
  <c r="U151"/>
  <c r="W151" s="1"/>
  <c r="U152"/>
  <c r="W152" s="1"/>
  <c r="U153"/>
  <c r="W153" s="1"/>
  <c r="U154"/>
  <c r="W154" s="1"/>
  <c r="U155"/>
  <c r="W155" s="1"/>
  <c r="U156"/>
  <c r="W156" s="1"/>
  <c r="U157"/>
  <c r="W157" s="1"/>
  <c r="U158"/>
  <c r="W158" s="1"/>
  <c r="U159"/>
  <c r="W159" s="1"/>
  <c r="U160"/>
  <c r="W160" s="1"/>
  <c r="U161"/>
  <c r="W161" s="1"/>
  <c r="U162"/>
  <c r="W162" s="1"/>
  <c r="U163"/>
  <c r="W163" s="1"/>
  <c r="U164"/>
  <c r="W164" s="1"/>
  <c r="U165"/>
  <c r="W165" s="1"/>
  <c r="U166"/>
  <c r="W166" s="1"/>
  <c r="U167"/>
  <c r="W167" s="1"/>
  <c r="U168"/>
  <c r="W168" s="1"/>
  <c r="U169"/>
  <c r="W169" s="1"/>
  <c r="U170"/>
  <c r="W170" s="1"/>
  <c r="U171"/>
  <c r="W171" s="1"/>
  <c r="U172"/>
  <c r="W172" s="1"/>
  <c r="U173"/>
  <c r="W173" s="1"/>
  <c r="U174"/>
  <c r="W174" s="1"/>
  <c r="U175"/>
  <c r="W175" s="1"/>
  <c r="U176"/>
  <c r="W176" s="1"/>
  <c r="U177"/>
  <c r="W177" s="1"/>
  <c r="U178"/>
  <c r="W178" s="1"/>
  <c r="U179"/>
  <c r="W179" s="1"/>
  <c r="U180"/>
  <c r="W180" s="1"/>
  <c r="U181"/>
  <c r="W181" s="1"/>
  <c r="U182"/>
  <c r="W182" s="1"/>
  <c r="U183"/>
  <c r="W183" s="1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4"/>
</calcChain>
</file>

<file path=xl/sharedStrings.xml><?xml version="1.0" encoding="utf-8"?>
<sst xmlns="http://schemas.openxmlformats.org/spreadsheetml/2006/main" count="32" uniqueCount="27">
  <si>
    <t>mu</t>
  </si>
  <si>
    <t>limite (km)</t>
  </si>
  <si>
    <t>teta</t>
  </si>
  <si>
    <t>tiempo (min)</t>
  </si>
  <si>
    <t>PARAMETROS Discreta</t>
  </si>
  <si>
    <t>Base</t>
  </si>
  <si>
    <t>Discreta</t>
  </si>
  <si>
    <t>Lineal</t>
  </si>
  <si>
    <t>PARAMETROS Lineal</t>
  </si>
  <si>
    <t>Umbral (t)</t>
  </si>
  <si>
    <t>Atractividad</t>
  </si>
  <si>
    <t>Exponente</t>
  </si>
  <si>
    <t>Exponencial Negativa</t>
  </si>
  <si>
    <t>Fuentes:</t>
  </si>
  <si>
    <t>Exponencial Negativa:</t>
  </si>
  <si>
    <t>Logística:</t>
  </si>
  <si>
    <r>
      <t>Hansen, W. G. (1959). How accessibility shapes land use. </t>
    </r>
    <r>
      <rPr>
        <i/>
        <sz val="10"/>
        <color rgb="FF222222"/>
        <rFont val="Arial"/>
        <family val="2"/>
      </rPr>
      <t>Journal of the American Institute of planners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25</t>
    </r>
    <r>
      <rPr>
        <sz val="10"/>
        <color rgb="FF222222"/>
        <rFont val="Arial"/>
        <family val="2"/>
      </rPr>
      <t>(2), 73-76.</t>
    </r>
  </si>
  <si>
    <t>Richards, F. J. (1959). A flexible growth function for empirical use. Journal of experimental Botany, 10(2), 290-301.</t>
  </si>
  <si>
    <t>Ingram, D. R. (1971). The concept of accessibility: a search for an operational form. Regional studies, 5(2), 101-107.</t>
  </si>
  <si>
    <t>Geurs, K. T., &amp; Van Wee, B. (2004). Accessibility evaluation of land-use and transport strategies: review and research directions. Journal of Transport geography, 12(2), 127-140.</t>
  </si>
  <si>
    <t>Recíproca</t>
  </si>
  <si>
    <t>PARAMETROS Recíproca</t>
  </si>
  <si>
    <t>PARAMETROS Exponencial Neg.</t>
  </si>
  <si>
    <t>PARAMETROS Logística</t>
  </si>
  <si>
    <t>Logística</t>
  </si>
  <si>
    <t>FUNCION A GRAFICAR:</t>
  </si>
  <si>
    <t>(elegir de esta lista desplegable)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</si>
</sst>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0" xfId="0" applyFont="1"/>
    <xf numFmtId="0" fontId="1" fillId="4" borderId="0" xfId="0" applyFont="1" applyFill="1"/>
    <xf numFmtId="0" fontId="0" fillId="3" borderId="2" xfId="0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0" xfId="0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>
        <c:manualLayout>
          <c:layoutTarget val="inner"/>
          <c:xMode val="edge"/>
          <c:yMode val="edge"/>
          <c:x val="0.12990028563363978"/>
          <c:y val="0.16681384600941049"/>
          <c:w val="0.84943314119485636"/>
          <c:h val="0.67288509639017402"/>
        </c:manualLayout>
      </c:layout>
      <c:lineChart>
        <c:grouping val="standard"/>
        <c:ser>
          <c:idx val="0"/>
          <c:order val="0"/>
          <c:tx>
            <c:strRef>
              <c:f>'1'!$W$3</c:f>
              <c:strCache>
                <c:ptCount val="1"/>
                <c:pt idx="0">
                  <c:v>Recíproca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'1'!$Q$4:$Q$123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'1'!$W$4:$W$123</c:f>
              <c:numCache>
                <c:formatCode>0.000</c:formatCode>
                <c:ptCount val="12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  <c:pt idx="96">
                  <c:v>1.0309278350515464E-2</c:v>
                </c:pt>
                <c:pt idx="97">
                  <c:v>1.020408163265306E-2</c:v>
                </c:pt>
                <c:pt idx="98">
                  <c:v>1.0101010101010102E-2</c:v>
                </c:pt>
                <c:pt idx="99">
                  <c:v>0.01</c:v>
                </c:pt>
                <c:pt idx="100">
                  <c:v>9.9009900990099011E-3</c:v>
                </c:pt>
                <c:pt idx="101">
                  <c:v>9.8039215686274508E-3</c:v>
                </c:pt>
                <c:pt idx="102">
                  <c:v>9.7087378640776691E-3</c:v>
                </c:pt>
                <c:pt idx="103">
                  <c:v>9.6153846153846159E-3</c:v>
                </c:pt>
                <c:pt idx="104">
                  <c:v>9.5238095238095247E-3</c:v>
                </c:pt>
                <c:pt idx="105">
                  <c:v>9.433962264150943E-3</c:v>
                </c:pt>
                <c:pt idx="106">
                  <c:v>9.3457943925233638E-3</c:v>
                </c:pt>
                <c:pt idx="107">
                  <c:v>9.2592592592592587E-3</c:v>
                </c:pt>
                <c:pt idx="108">
                  <c:v>9.1743119266055051E-3</c:v>
                </c:pt>
                <c:pt idx="109">
                  <c:v>9.0909090909090905E-3</c:v>
                </c:pt>
                <c:pt idx="110">
                  <c:v>9.0090090090090089E-3</c:v>
                </c:pt>
                <c:pt idx="111">
                  <c:v>8.9285714285714281E-3</c:v>
                </c:pt>
                <c:pt idx="112">
                  <c:v>8.8495575221238937E-3</c:v>
                </c:pt>
                <c:pt idx="113">
                  <c:v>8.771929824561403E-3</c:v>
                </c:pt>
                <c:pt idx="114">
                  <c:v>8.6956521739130436E-3</c:v>
                </c:pt>
                <c:pt idx="115">
                  <c:v>8.6206896551724137E-3</c:v>
                </c:pt>
                <c:pt idx="116">
                  <c:v>8.5470085470085479E-3</c:v>
                </c:pt>
                <c:pt idx="117">
                  <c:v>8.4745762711864406E-3</c:v>
                </c:pt>
                <c:pt idx="118">
                  <c:v>8.4033613445378148E-3</c:v>
                </c:pt>
                <c:pt idx="119">
                  <c:v>8.3333333333333332E-3</c:v>
                </c:pt>
              </c:numCache>
            </c:numRef>
          </c:val>
        </c:ser>
        <c:marker val="1"/>
        <c:axId val="173070208"/>
        <c:axId val="174506368"/>
      </c:lineChart>
      <c:catAx>
        <c:axId val="17307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CL" sz="1400"/>
                  <a:t>Tiempo (min)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CL"/>
          </a:p>
        </c:txPr>
        <c:crossAx val="174506368"/>
        <c:crosses val="autoZero"/>
        <c:auto val="1"/>
        <c:lblAlgn val="ctr"/>
        <c:lblOffset val="100"/>
      </c:catAx>
      <c:valAx>
        <c:axId val="17450636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CL" sz="1400"/>
                  <a:t>Accesibilidad</a:t>
                </a:r>
              </a:p>
            </c:rich>
          </c:tx>
          <c:layout/>
        </c:title>
        <c:numFmt formatCode="0.000" sourceLinked="1"/>
        <c:tickLblPos val="nextTo"/>
        <c:txPr>
          <a:bodyPr/>
          <a:lstStyle/>
          <a:p>
            <a:pPr>
              <a:defRPr lang="es-ES"/>
            </a:pPr>
            <a:endParaRPr lang="es-CL"/>
          </a:p>
        </c:txPr>
        <c:crossAx val="173070208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411256</xdr:colOff>
      <xdr:row>3</xdr:row>
      <xdr:rowOff>20169</xdr:rowOff>
    </xdr:from>
    <xdr:to>
      <xdr:col>14</xdr:col>
      <xdr:colOff>177692</xdr:colOff>
      <xdr:row>30</xdr:row>
      <xdr:rowOff>68036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I183"/>
  <sheetViews>
    <sheetView tabSelected="1" zoomScale="70" zoomScaleNormal="70" workbookViewId="0">
      <selection activeCell="C4" sqref="C4:D4"/>
    </sheetView>
  </sheetViews>
  <sheetFormatPr baseColWidth="10" defaultRowHeight="15"/>
  <cols>
    <col min="1" max="1" width="11.42578125" style="2"/>
    <col min="2" max="2" width="5.140625" style="2" customWidth="1"/>
    <col min="3" max="3" width="19.140625" style="2" customWidth="1"/>
    <col min="4" max="4" width="16.140625" style="2" customWidth="1"/>
    <col min="5" max="14" width="11.42578125" style="2"/>
    <col min="15" max="15" width="7.7109375" style="2" customWidth="1"/>
    <col min="16" max="16" width="51.5703125" style="2" customWidth="1"/>
    <col min="17" max="17" width="13.28515625" style="4" customWidth="1"/>
    <col min="18" max="18" width="15.28515625" style="4" customWidth="1"/>
    <col min="19" max="19" width="11.42578125" style="4" customWidth="1"/>
    <col min="20" max="20" width="13.5703125" style="4" customWidth="1"/>
    <col min="21" max="21" width="14.28515625" style="4" customWidth="1"/>
    <col min="22" max="22" width="12" style="4" customWidth="1"/>
    <col min="23" max="23" width="12" style="4" bestFit="1" customWidth="1"/>
    <col min="24" max="24" width="6.42578125" style="2" customWidth="1"/>
    <col min="25" max="26" width="15.7109375" style="2" customWidth="1"/>
    <col min="27" max="27" width="4.140625" style="2" customWidth="1"/>
    <col min="28" max="28" width="15.7109375" style="2" customWidth="1"/>
    <col min="29" max="29" width="17" style="2" customWidth="1"/>
    <col min="30" max="30" width="4.140625" style="2" customWidth="1"/>
    <col min="31" max="32" width="15.7109375" style="2" customWidth="1"/>
    <col min="33" max="33" width="11.42578125" style="2"/>
    <col min="34" max="34" width="22.140625" style="2" customWidth="1"/>
    <col min="35" max="16384" width="11.42578125" style="2"/>
  </cols>
  <sheetData>
    <row r="1" spans="2:35" ht="15.75" thickBot="1"/>
    <row r="2" spans="2:35" ht="15.75" thickBot="1"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</row>
    <row r="3" spans="2:35" s="9" customFormat="1" ht="30.75" thickBot="1">
      <c r="B3" s="20"/>
      <c r="C3" s="31" t="s">
        <v>25</v>
      </c>
      <c r="D3" s="3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  <c r="Q3" s="7" t="s">
        <v>3</v>
      </c>
      <c r="R3" s="7" t="s">
        <v>7</v>
      </c>
      <c r="S3" s="7" t="s">
        <v>6</v>
      </c>
      <c r="T3" s="8" t="s">
        <v>20</v>
      </c>
      <c r="U3" s="7" t="s">
        <v>12</v>
      </c>
      <c r="V3" s="12" t="s">
        <v>24</v>
      </c>
      <c r="W3" s="14" t="str">
        <f>+IF($C$4=$R$3,R3,IF($C$4=$S$3,S3,IF($C$4=$T$3,T3,IF($C$4=$U$3,U3,IF($C$4=$V$3,V3,0)))))</f>
        <v>Recíproca</v>
      </c>
    </row>
    <row r="4" spans="2:35" ht="15.75" thickBot="1">
      <c r="B4" s="23"/>
      <c r="C4" s="29" t="s">
        <v>20</v>
      </c>
      <c r="D4" s="30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  <c r="Q4" s="16">
        <v>1</v>
      </c>
      <c r="R4" s="5">
        <f t="shared" ref="R4:R35" si="0">IF(($D$9-Q4)/$D$9&gt;=0,($D$9-Q4)/$D$9,0)</f>
        <v>0.98888888888888893</v>
      </c>
      <c r="S4" s="3">
        <f t="shared" ref="S4:S35" si="1">+IF(Q4&lt;$D$13,1,0)</f>
        <v>1</v>
      </c>
      <c r="T4" s="5">
        <f t="shared" ref="T4:T35" si="2">$D$18/(Q4^$D$17)</f>
        <v>1</v>
      </c>
      <c r="U4" s="6">
        <f t="shared" ref="U4:U35" si="3">$D$22^($D$23*Q4)</f>
        <v>0.9513745629859951</v>
      </c>
      <c r="V4" s="13">
        <f t="shared" ref="V4:V35" si="4">$D$30/(1+EXP($D$27*(Q4-$D$28+(LN($D$29)/$D$27))))</f>
        <v>0.99009900990099009</v>
      </c>
      <c r="W4" s="15">
        <f t="shared" ref="W4:W67" si="5">+IF($C$4=$R$3,R4,IF($C$4=$S$3,S4,IF($C$4=$T$3,T4,IF($C$4=$U$3,U4,IF($C$4=$V$3,V4,0)))))</f>
        <v>1</v>
      </c>
    </row>
    <row r="5" spans="2:35">
      <c r="B5" s="23"/>
      <c r="C5" s="24" t="s">
        <v>26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5"/>
      <c r="Q5" s="16">
        <v>2</v>
      </c>
      <c r="R5" s="5">
        <f t="shared" si="0"/>
        <v>0.97777777777777775</v>
      </c>
      <c r="S5" s="3">
        <f t="shared" si="1"/>
        <v>1</v>
      </c>
      <c r="T5" s="5">
        <f t="shared" si="2"/>
        <v>0.5</v>
      </c>
      <c r="U5" s="6">
        <f t="shared" si="3"/>
        <v>0.90511355909679303</v>
      </c>
      <c r="V5" s="13">
        <f t="shared" si="4"/>
        <v>0.98928322278489322</v>
      </c>
      <c r="W5" s="15">
        <f t="shared" si="5"/>
        <v>0.5</v>
      </c>
    </row>
    <row r="6" spans="2:35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5"/>
      <c r="Q6" s="16">
        <v>3</v>
      </c>
      <c r="R6" s="5">
        <f t="shared" si="0"/>
        <v>0.96666666666666667</v>
      </c>
      <c r="S6" s="3">
        <f t="shared" si="1"/>
        <v>1</v>
      </c>
      <c r="T6" s="5">
        <f t="shared" si="2"/>
        <v>0.33333333333333331</v>
      </c>
      <c r="U6" s="6">
        <f t="shared" si="3"/>
        <v>0.86110201673840991</v>
      </c>
      <c r="V6" s="13">
        <f t="shared" si="4"/>
        <v>0.98840100673694953</v>
      </c>
      <c r="W6" s="15">
        <f t="shared" si="5"/>
        <v>0.33333333333333331</v>
      </c>
    </row>
    <row r="7" spans="2:3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5"/>
      <c r="Q7" s="16">
        <v>4</v>
      </c>
      <c r="R7" s="5">
        <f t="shared" si="0"/>
        <v>0.9555555555555556</v>
      </c>
      <c r="S7" s="3">
        <f t="shared" si="1"/>
        <v>1</v>
      </c>
      <c r="T7" s="5">
        <f t="shared" si="2"/>
        <v>0.25</v>
      </c>
      <c r="U7" s="6">
        <f t="shared" si="3"/>
        <v>0.81923055486086382</v>
      </c>
      <c r="V7" s="13">
        <f t="shared" si="4"/>
        <v>0.98744708729291542</v>
      </c>
      <c r="W7" s="15">
        <f t="shared" si="5"/>
        <v>0.25</v>
      </c>
    </row>
    <row r="8" spans="2:35">
      <c r="B8" s="23"/>
      <c r="C8" s="1" t="s">
        <v>8</v>
      </c>
      <c r="D8" s="1"/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  <c r="Q8" s="16">
        <v>5</v>
      </c>
      <c r="R8" s="5">
        <f t="shared" si="0"/>
        <v>0.94444444444444442</v>
      </c>
      <c r="S8" s="3">
        <f t="shared" si="1"/>
        <v>1</v>
      </c>
      <c r="T8" s="5">
        <f t="shared" si="2"/>
        <v>0.2</v>
      </c>
      <c r="U8" s="6">
        <f t="shared" si="3"/>
        <v>0.7793951111155285</v>
      </c>
      <c r="V8" s="13">
        <f t="shared" si="4"/>
        <v>0.98641579422591974</v>
      </c>
      <c r="W8" s="15">
        <f t="shared" si="5"/>
        <v>0.2</v>
      </c>
    </row>
    <row r="9" spans="2:35">
      <c r="B9" s="23"/>
      <c r="C9" s="3" t="s">
        <v>9</v>
      </c>
      <c r="D9" s="16">
        <v>90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Q9" s="16">
        <v>6</v>
      </c>
      <c r="R9" s="5">
        <f t="shared" si="0"/>
        <v>0.93333333333333335</v>
      </c>
      <c r="S9" s="3">
        <f t="shared" si="1"/>
        <v>1</v>
      </c>
      <c r="T9" s="5">
        <f t="shared" si="2"/>
        <v>0.16666666666666666</v>
      </c>
      <c r="U9" s="6">
        <f t="shared" si="3"/>
        <v>0.74149668323095685</v>
      </c>
      <c r="V9" s="13">
        <f t="shared" si="4"/>
        <v>0.98530103580179362</v>
      </c>
      <c r="W9" s="15">
        <f t="shared" si="5"/>
        <v>0.16666666666666666</v>
      </c>
    </row>
    <row r="10" spans="2:3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5"/>
      <c r="Q10" s="16">
        <v>7</v>
      </c>
      <c r="R10" s="5">
        <f t="shared" si="0"/>
        <v>0.92222222222222228</v>
      </c>
      <c r="S10" s="3">
        <f t="shared" si="1"/>
        <v>1</v>
      </c>
      <c r="T10" s="5">
        <f t="shared" si="2"/>
        <v>0.14285714285714285</v>
      </c>
      <c r="U10" s="6">
        <f t="shared" si="3"/>
        <v>0.70544108296441643</v>
      </c>
      <c r="V10" s="13">
        <f t="shared" si="4"/>
        <v>0.98409627205439443</v>
      </c>
      <c r="W10" s="15">
        <f t="shared" si="5"/>
        <v>0.14285714285714285</v>
      </c>
    </row>
    <row r="11" spans="2:3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Q11" s="16">
        <v>8</v>
      </c>
      <c r="R11" s="5">
        <f t="shared" si="0"/>
        <v>0.91111111111111109</v>
      </c>
      <c r="S11" s="3">
        <f t="shared" si="1"/>
        <v>1</v>
      </c>
      <c r="T11" s="5">
        <f t="shared" si="2"/>
        <v>0.125</v>
      </c>
      <c r="U11" s="6">
        <f t="shared" si="3"/>
        <v>0.6711387020176387</v>
      </c>
      <c r="V11" s="13">
        <f t="shared" si="4"/>
        <v>0.98279448717853923</v>
      </c>
      <c r="W11" s="15">
        <f t="shared" si="5"/>
        <v>0.125</v>
      </c>
    </row>
    <row r="12" spans="2:35">
      <c r="B12" s="23"/>
      <c r="C12" s="1" t="s">
        <v>4</v>
      </c>
      <c r="D12" s="1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5"/>
      <c r="Q12" s="16">
        <v>9</v>
      </c>
      <c r="R12" s="5">
        <f t="shared" si="0"/>
        <v>0.9</v>
      </c>
      <c r="S12" s="3">
        <f t="shared" si="1"/>
        <v>1</v>
      </c>
      <c r="T12" s="5">
        <f t="shared" si="2"/>
        <v>0.1111111111111111</v>
      </c>
      <c r="U12" s="6">
        <f t="shared" si="3"/>
        <v>0.63850428933501902</v>
      </c>
      <c r="V12" s="13">
        <f t="shared" si="4"/>
        <v>0.98138816117161787</v>
      </c>
      <c r="W12" s="15">
        <f t="shared" si="5"/>
        <v>0.1111111111111111</v>
      </c>
    </row>
    <row r="13" spans="2:35">
      <c r="B13" s="23"/>
      <c r="C13" s="3" t="s">
        <v>9</v>
      </c>
      <c r="D13" s="16">
        <v>30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5"/>
      <c r="Q13" s="16">
        <v>10</v>
      </c>
      <c r="R13" s="5">
        <f t="shared" si="0"/>
        <v>0.88888888888888884</v>
      </c>
      <c r="S13" s="3">
        <f t="shared" si="1"/>
        <v>1</v>
      </c>
      <c r="T13" s="5">
        <f t="shared" si="2"/>
        <v>0.1</v>
      </c>
      <c r="U13" s="6">
        <f t="shared" si="3"/>
        <v>0.60745673923078702</v>
      </c>
      <c r="V13" s="13">
        <f t="shared" si="4"/>
        <v>0.9798692408941857</v>
      </c>
      <c r="W13" s="15">
        <f t="shared" si="5"/>
        <v>0.1</v>
      </c>
    </row>
    <row r="14" spans="2:3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5"/>
      <c r="Q14" s="16">
        <v>11</v>
      </c>
      <c r="R14" s="5">
        <f t="shared" si="0"/>
        <v>0.87777777777777777</v>
      </c>
      <c r="S14" s="3">
        <f t="shared" si="1"/>
        <v>1</v>
      </c>
      <c r="T14" s="5">
        <f t="shared" si="2"/>
        <v>9.0909090909090912E-2</v>
      </c>
      <c r="U14" s="6">
        <f t="shared" si="3"/>
        <v>0.57791888981858741</v>
      </c>
      <c r="V14" s="13">
        <f t="shared" si="4"/>
        <v>0.97822911076548613</v>
      </c>
      <c r="W14" s="15">
        <f t="shared" si="5"/>
        <v>9.0909090909090912E-2</v>
      </c>
      <c r="AH14" s="11" t="s">
        <v>13</v>
      </c>
    </row>
    <row r="15" spans="2:3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5"/>
      <c r="Q15" s="16">
        <v>12</v>
      </c>
      <c r="R15" s="5">
        <f t="shared" si="0"/>
        <v>0.8666666666666667</v>
      </c>
      <c r="S15" s="3">
        <f t="shared" si="1"/>
        <v>1</v>
      </c>
      <c r="T15" s="5">
        <f t="shared" si="2"/>
        <v>8.3333333333333329E-2</v>
      </c>
      <c r="U15" s="6">
        <f t="shared" si="3"/>
        <v>0.54981733124251009</v>
      </c>
      <c r="V15" s="13">
        <f t="shared" si="4"/>
        <v>0.97645856336260517</v>
      </c>
      <c r="W15" s="15">
        <f t="shared" si="5"/>
        <v>8.3333333333333329E-2</v>
      </c>
      <c r="AH15" s="2" t="s">
        <v>20</v>
      </c>
      <c r="AI15" s="10" t="s">
        <v>16</v>
      </c>
    </row>
    <row r="16" spans="2:35">
      <c r="B16" s="23"/>
      <c r="C16" s="1" t="s">
        <v>21</v>
      </c>
      <c r="D16" s="1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/>
      <c r="Q16" s="16">
        <v>13</v>
      </c>
      <c r="R16" s="5">
        <f t="shared" si="0"/>
        <v>0.85555555555555551</v>
      </c>
      <c r="S16" s="3">
        <f t="shared" si="1"/>
        <v>1</v>
      </c>
      <c r="T16" s="5">
        <f t="shared" si="2"/>
        <v>7.6923076923076927E-2</v>
      </c>
      <c r="U16" s="6">
        <f t="shared" si="3"/>
        <v>0.52308222323296905</v>
      </c>
      <c r="V16" s="13">
        <f t="shared" si="4"/>
        <v>0.97454777025249206</v>
      </c>
      <c r="W16" s="15">
        <f t="shared" si="5"/>
        <v>7.6923076923076927E-2</v>
      </c>
      <c r="AH16" s="2" t="s">
        <v>14</v>
      </c>
      <c r="AI16" s="2" t="s">
        <v>18</v>
      </c>
    </row>
    <row r="17" spans="2:35">
      <c r="B17" s="23"/>
      <c r="C17" s="3" t="s">
        <v>11</v>
      </c>
      <c r="D17" s="16">
        <v>1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/>
      <c r="Q17" s="16">
        <v>14</v>
      </c>
      <c r="R17" s="5">
        <f t="shared" si="0"/>
        <v>0.84444444444444444</v>
      </c>
      <c r="S17" s="3">
        <f t="shared" si="1"/>
        <v>1</v>
      </c>
      <c r="T17" s="5">
        <f t="shared" si="2"/>
        <v>7.1428571428571425E-2</v>
      </c>
      <c r="U17" s="6">
        <f t="shared" si="3"/>
        <v>0.4976471215340087</v>
      </c>
      <c r="V17" s="13">
        <f t="shared" si="4"/>
        <v>0.97248625345502038</v>
      </c>
      <c r="W17" s="15">
        <f t="shared" si="5"/>
        <v>7.1428571428571425E-2</v>
      </c>
      <c r="AI17" s="2" t="s">
        <v>19</v>
      </c>
    </row>
    <row r="18" spans="2:35">
      <c r="B18" s="23"/>
      <c r="C18" s="3" t="s">
        <v>10</v>
      </c>
      <c r="D18" s="16">
        <v>1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Q18" s="16">
        <v>15</v>
      </c>
      <c r="R18" s="5">
        <f t="shared" si="0"/>
        <v>0.83333333333333337</v>
      </c>
      <c r="S18" s="3">
        <f t="shared" si="1"/>
        <v>1</v>
      </c>
      <c r="T18" s="5">
        <f t="shared" si="2"/>
        <v>6.6666666666666666E-2</v>
      </c>
      <c r="U18" s="6">
        <f t="shared" si="3"/>
        <v>0.47344881277065587</v>
      </c>
      <c r="V18" s="13">
        <f t="shared" si="4"/>
        <v>0.97026285801319179</v>
      </c>
      <c r="W18" s="15">
        <f t="shared" si="5"/>
        <v>6.6666666666666666E-2</v>
      </c>
      <c r="AH18" s="2" t="s">
        <v>15</v>
      </c>
      <c r="AI18" s="2" t="s">
        <v>17</v>
      </c>
    </row>
    <row r="19" spans="2:3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Q19" s="16">
        <v>16</v>
      </c>
      <c r="R19" s="5">
        <f t="shared" si="0"/>
        <v>0.82222222222222219</v>
      </c>
      <c r="S19" s="3">
        <f t="shared" si="1"/>
        <v>1</v>
      </c>
      <c r="T19" s="5">
        <f t="shared" si="2"/>
        <v>6.25E-2</v>
      </c>
      <c r="U19" s="6">
        <f t="shared" si="3"/>
        <v>0.45042715734592093</v>
      </c>
      <c r="V19" s="13">
        <f t="shared" si="4"/>
        <v>0.96786572623393996</v>
      </c>
      <c r="W19" s="15">
        <f t="shared" si="5"/>
        <v>6.25E-2</v>
      </c>
    </row>
    <row r="20" spans="2:3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  <c r="Q20" s="16">
        <v>17</v>
      </c>
      <c r="R20" s="5">
        <f t="shared" si="0"/>
        <v>0.81111111111111112</v>
      </c>
      <c r="S20" s="3">
        <f t="shared" si="1"/>
        <v>1</v>
      </c>
      <c r="T20" s="5">
        <f t="shared" si="2"/>
        <v>5.8823529411764705E-2</v>
      </c>
      <c r="U20" s="6">
        <f t="shared" si="3"/>
        <v>0.42852493997699947</v>
      </c>
      <c r="V20" s="13">
        <f t="shared" si="4"/>
        <v>0.96528227426008328</v>
      </c>
      <c r="W20" s="15">
        <f t="shared" si="5"/>
        <v>5.8823529411764705E-2</v>
      </c>
    </row>
    <row r="21" spans="2:35">
      <c r="B21" s="23"/>
      <c r="C21" s="1" t="s">
        <v>22</v>
      </c>
      <c r="D21" s="1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Q21" s="16">
        <v>18</v>
      </c>
      <c r="R21" s="5">
        <f t="shared" si="0"/>
        <v>0.8</v>
      </c>
      <c r="S21" s="3">
        <f t="shared" si="1"/>
        <v>1</v>
      </c>
      <c r="T21" s="5">
        <f t="shared" si="2"/>
        <v>5.5555555555555552E-2</v>
      </c>
      <c r="U21" s="6">
        <f t="shared" si="3"/>
        <v>0.40768772749921767</v>
      </c>
      <c r="V21" s="13">
        <f t="shared" si="4"/>
        <v>0.96249917174080046</v>
      </c>
      <c r="W21" s="15">
        <f t="shared" si="5"/>
        <v>5.5555555555555552E-2</v>
      </c>
    </row>
    <row r="22" spans="2:35">
      <c r="B22" s="23"/>
      <c r="C22" s="3" t="s">
        <v>5</v>
      </c>
      <c r="D22" s="16">
        <v>2.71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/>
      <c r="Q22" s="16">
        <v>19</v>
      </c>
      <c r="R22" s="5">
        <f t="shared" si="0"/>
        <v>0.78888888888888886</v>
      </c>
      <c r="S22" s="3">
        <f t="shared" si="1"/>
        <v>1</v>
      </c>
      <c r="T22" s="5">
        <f t="shared" si="2"/>
        <v>5.2631578947368418E-2</v>
      </c>
      <c r="U22" s="6">
        <f t="shared" si="3"/>
        <v>0.38786373358432158</v>
      </c>
      <c r="V22" s="13">
        <f t="shared" si="4"/>
        <v>0.95950232548429948</v>
      </c>
      <c r="W22" s="15">
        <f t="shared" si="5"/>
        <v>5.2631578947368418E-2</v>
      </c>
    </row>
    <row r="23" spans="2:35">
      <c r="B23" s="23"/>
      <c r="C23" s="3" t="s">
        <v>11</v>
      </c>
      <c r="D23" s="16">
        <v>-0.05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/>
      <c r="Q23" s="16">
        <v>20</v>
      </c>
      <c r="R23" s="5">
        <f t="shared" si="0"/>
        <v>0.77777777777777779</v>
      </c>
      <c r="S23" s="3">
        <f t="shared" si="1"/>
        <v>1</v>
      </c>
      <c r="T23" s="5">
        <f t="shared" si="2"/>
        <v>0.05</v>
      </c>
      <c r="U23" s="6">
        <f t="shared" si="3"/>
        <v>0.36900369003690037</v>
      </c>
      <c r="V23" s="13">
        <f t="shared" si="4"/>
        <v>0.95627686810135359</v>
      </c>
      <c r="W23" s="15">
        <f t="shared" si="5"/>
        <v>0.05</v>
      </c>
    </row>
    <row r="24" spans="2:3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Q24" s="16">
        <v>21</v>
      </c>
      <c r="R24" s="5">
        <f t="shared" si="0"/>
        <v>0.76666666666666672</v>
      </c>
      <c r="S24" s="3">
        <f t="shared" si="1"/>
        <v>1</v>
      </c>
      <c r="T24" s="5">
        <f t="shared" si="2"/>
        <v>4.7619047619047616E-2</v>
      </c>
      <c r="U24" s="6">
        <f t="shared" si="3"/>
        <v>0.35106072434907559</v>
      </c>
      <c r="V24" s="13">
        <f t="shared" si="4"/>
        <v>0.95280715278081063</v>
      </c>
      <c r="W24" s="15">
        <f t="shared" si="5"/>
        <v>4.7619047619047616E-2</v>
      </c>
    </row>
    <row r="25" spans="2:3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Q25" s="16">
        <v>22</v>
      </c>
      <c r="R25" s="5">
        <f t="shared" si="0"/>
        <v>0.75555555555555554</v>
      </c>
      <c r="S25" s="3">
        <f t="shared" si="1"/>
        <v>1</v>
      </c>
      <c r="T25" s="5">
        <f t="shared" si="2"/>
        <v>4.5454545454545456E-2</v>
      </c>
      <c r="U25" s="6">
        <f t="shared" si="3"/>
        <v>0.33399024320914866</v>
      </c>
      <c r="V25" s="13">
        <f t="shared" si="4"/>
        <v>0.94907675547602532</v>
      </c>
      <c r="W25" s="15">
        <f t="shared" si="5"/>
        <v>4.5454545454545456E-2</v>
      </c>
    </row>
    <row r="26" spans="2:35">
      <c r="B26" s="23"/>
      <c r="C26" s="1" t="s">
        <v>23</v>
      </c>
      <c r="D26" s="1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Q26" s="16">
        <v>23</v>
      </c>
      <c r="R26" s="5">
        <f t="shared" si="0"/>
        <v>0.74444444444444446</v>
      </c>
      <c r="S26" s="3">
        <f t="shared" si="1"/>
        <v>1</v>
      </c>
      <c r="T26" s="5">
        <f t="shared" si="2"/>
        <v>4.3478260869565216E-2</v>
      </c>
      <c r="U26" s="6">
        <f t="shared" si="3"/>
        <v>0.31774982167468996</v>
      </c>
      <c r="V26" s="13">
        <f t="shared" si="4"/>
        <v>0.94506848592157977</v>
      </c>
      <c r="W26" s="15">
        <f t="shared" si="5"/>
        <v>4.3478260869565216E-2</v>
      </c>
    </row>
    <row r="27" spans="2:35">
      <c r="B27" s="23"/>
      <c r="C27" s="3" t="s">
        <v>0</v>
      </c>
      <c r="D27" s="16">
        <v>0.08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  <c r="Q27" s="16">
        <v>24</v>
      </c>
      <c r="R27" s="5">
        <f t="shared" si="0"/>
        <v>0.73333333333333328</v>
      </c>
      <c r="S27" s="3">
        <f t="shared" si="1"/>
        <v>1</v>
      </c>
      <c r="T27" s="5">
        <f t="shared" si="2"/>
        <v>4.1666666666666664E-2</v>
      </c>
      <c r="U27" s="6">
        <f t="shared" si="3"/>
        <v>0.30229909773463598</v>
      </c>
      <c r="V27" s="13">
        <f t="shared" si="4"/>
        <v>0.94076440903875358</v>
      </c>
      <c r="W27" s="15">
        <f t="shared" si="5"/>
        <v>4.1666666666666664E-2</v>
      </c>
    </row>
    <row r="28" spans="2:35">
      <c r="B28" s="23"/>
      <c r="C28" s="3" t="s">
        <v>1</v>
      </c>
      <c r="D28" s="16">
        <v>1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Q28" s="16">
        <v>25</v>
      </c>
      <c r="R28" s="5">
        <f t="shared" si="0"/>
        <v>0.72222222222222221</v>
      </c>
      <c r="S28" s="3">
        <f t="shared" si="1"/>
        <v>1</v>
      </c>
      <c r="T28" s="5">
        <f t="shared" si="2"/>
        <v>0.04</v>
      </c>
      <c r="U28" s="6">
        <f t="shared" si="3"/>
        <v>0.28759967199834996</v>
      </c>
      <c r="V28" s="13">
        <f t="shared" si="4"/>
        <v>0.93614587842093111</v>
      </c>
      <c r="W28" s="15">
        <f t="shared" si="5"/>
        <v>0.04</v>
      </c>
    </row>
    <row r="29" spans="2:35">
      <c r="B29" s="23"/>
      <c r="C29" s="3" t="s">
        <v>2</v>
      </c>
      <c r="D29" s="16">
        <v>0.01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Q29" s="16">
        <v>26</v>
      </c>
      <c r="R29" s="5">
        <f t="shared" si="0"/>
        <v>0.71111111111111114</v>
      </c>
      <c r="S29" s="3">
        <f t="shared" si="1"/>
        <v>1</v>
      </c>
      <c r="T29" s="5">
        <f t="shared" si="2"/>
        <v>3.8461538461538464E-2</v>
      </c>
      <c r="U29" s="6">
        <f t="shared" si="3"/>
        <v>0.27361501226234569</v>
      </c>
      <c r="V29" s="13">
        <f t="shared" si="4"/>
        <v>0.93119358371002359</v>
      </c>
      <c r="W29" s="15">
        <f t="shared" si="5"/>
        <v>3.8461538461538464E-2</v>
      </c>
    </row>
    <row r="30" spans="2:35">
      <c r="B30" s="23"/>
      <c r="C30" s="3" t="s">
        <v>10</v>
      </c>
      <c r="D30" s="16">
        <v>1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Q30" s="16">
        <v>27</v>
      </c>
      <c r="R30" s="5">
        <f t="shared" si="0"/>
        <v>0.7</v>
      </c>
      <c r="S30" s="3">
        <f t="shared" si="1"/>
        <v>1</v>
      </c>
      <c r="T30" s="5">
        <f t="shared" si="2"/>
        <v>3.7037037037037035E-2</v>
      </c>
      <c r="U30" s="6">
        <f t="shared" si="3"/>
        <v>0.2603103627174968</v>
      </c>
      <c r="V30" s="13">
        <f t="shared" si="4"/>
        <v>0.92588761377412943</v>
      </c>
      <c r="W30" s="15">
        <f t="shared" si="5"/>
        <v>3.7037037037037035E-2</v>
      </c>
    </row>
    <row r="31" spans="2:35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Q31" s="16">
        <v>28</v>
      </c>
      <c r="R31" s="5">
        <f t="shared" si="0"/>
        <v>0.68888888888888888</v>
      </c>
      <c r="S31" s="3">
        <f t="shared" si="1"/>
        <v>1</v>
      </c>
      <c r="T31" s="5">
        <f t="shared" si="2"/>
        <v>3.5714285714285712E-2</v>
      </c>
      <c r="U31" s="6">
        <f t="shared" si="3"/>
        <v>0.24765265757108434</v>
      </c>
      <c r="V31" s="13">
        <f t="shared" si="4"/>
        <v>0.92020753766547014</v>
      </c>
      <c r="W31" s="15">
        <f t="shared" si="5"/>
        <v>3.5714285714285712E-2</v>
      </c>
    </row>
    <row r="32" spans="2:35" ht="15.75" thickBo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8"/>
      <c r="Q32" s="16">
        <v>29</v>
      </c>
      <c r="R32" s="5">
        <f t="shared" si="0"/>
        <v>0.67777777777777781</v>
      </c>
      <c r="S32" s="3">
        <f t="shared" si="1"/>
        <v>1</v>
      </c>
      <c r="T32" s="5">
        <f t="shared" si="2"/>
        <v>3.4482758620689655E-2</v>
      </c>
      <c r="U32" s="6">
        <f t="shared" si="3"/>
        <v>0.23561043886901062</v>
      </c>
      <c r="V32" s="13">
        <f t="shared" si="4"/>
        <v>0.91413250536487656</v>
      </c>
      <c r="W32" s="15">
        <f t="shared" si="5"/>
        <v>3.4482758620689655E-2</v>
      </c>
    </row>
    <row r="33" spans="17:23">
      <c r="Q33" s="16">
        <v>30</v>
      </c>
      <c r="R33" s="5">
        <f t="shared" si="0"/>
        <v>0.66666666666666663</v>
      </c>
      <c r="S33" s="3">
        <f t="shared" si="1"/>
        <v>0</v>
      </c>
      <c r="T33" s="5">
        <f t="shared" si="2"/>
        <v>3.3333333333333333E-2</v>
      </c>
      <c r="U33" s="6">
        <f t="shared" si="3"/>
        <v>0.22415377831394354</v>
      </c>
      <c r="V33" s="13">
        <f t="shared" si="4"/>
        <v>0.90764137029191383</v>
      </c>
      <c r="W33" s="15">
        <f t="shared" si="5"/>
        <v>3.3333333333333333E-2</v>
      </c>
    </row>
    <row r="34" spans="17:23">
      <c r="Q34" s="16">
        <v>31</v>
      </c>
      <c r="R34" s="5">
        <f t="shared" si="0"/>
        <v>0.65555555555555556</v>
      </c>
      <c r="S34" s="3">
        <f t="shared" si="1"/>
        <v>0</v>
      </c>
      <c r="T34" s="5">
        <f t="shared" si="2"/>
        <v>3.2258064516129031E-2</v>
      </c>
      <c r="U34" s="6">
        <f t="shared" si="3"/>
        <v>0.21325420288508762</v>
      </c>
      <c r="V34" s="13">
        <f t="shared" si="4"/>
        <v>0.90071283546375236</v>
      </c>
      <c r="W34" s="15">
        <f t="shared" si="5"/>
        <v>3.2258064516129031E-2</v>
      </c>
    </row>
    <row r="35" spans="17:23">
      <c r="Q35" s="16">
        <v>32</v>
      </c>
      <c r="R35" s="5">
        <f t="shared" si="0"/>
        <v>0.64444444444444449</v>
      </c>
      <c r="S35" s="3">
        <f t="shared" si="1"/>
        <v>0</v>
      </c>
      <c r="T35" s="5">
        <f t="shared" si="2"/>
        <v>3.125E-2</v>
      </c>
      <c r="U35" s="6">
        <f t="shared" si="3"/>
        <v>0.20288462407472699</v>
      </c>
      <c r="V35" s="13">
        <f t="shared" si="4"/>
        <v>0.89332562500566981</v>
      </c>
      <c r="W35" s="15">
        <f t="shared" si="5"/>
        <v>3.125E-2</v>
      </c>
    </row>
    <row r="36" spans="17:23">
      <c r="Q36" s="16">
        <v>33</v>
      </c>
      <c r="R36" s="5">
        <f t="shared" ref="R36:R67" si="6">IF(($D$9-Q36)/$D$9&gt;=0,($D$9-Q36)/$D$9,0)</f>
        <v>0.6333333333333333</v>
      </c>
      <c r="S36" s="3">
        <f t="shared" ref="S36:S67" si="7">+IF(Q36&lt;$D$13,1,0)</f>
        <v>0</v>
      </c>
      <c r="T36" s="5">
        <f t="shared" ref="T36:T67" si="8">$D$18/(Q36^$D$17)</f>
        <v>3.0303030303030304E-2</v>
      </c>
      <c r="U36" s="6">
        <f t="shared" ref="U36:U67" si="9">$D$22^($D$23*Q36)</f>
        <v>0.19301927056567122</v>
      </c>
      <c r="V36" s="13">
        <f t="shared" ref="V36:V67" si="10">$D$30/(1+EXP($D$27*(Q36-$D$28+(LN($D$29)/$D$27))))</f>
        <v>0.88545868243552572</v>
      </c>
      <c r="W36" s="15">
        <f t="shared" si="5"/>
        <v>3.0303030303030304E-2</v>
      </c>
    </row>
    <row r="37" spans="17:23">
      <c r="Q37" s="16">
        <v>34</v>
      </c>
      <c r="R37" s="5">
        <f t="shared" si="6"/>
        <v>0.62222222222222223</v>
      </c>
      <c r="S37" s="3">
        <f t="shared" si="7"/>
        <v>0</v>
      </c>
      <c r="T37" s="5">
        <f t="shared" si="8"/>
        <v>2.9411764705882353E-2</v>
      </c>
      <c r="U37" s="6">
        <f t="shared" si="9"/>
        <v>0.18363362418229098</v>
      </c>
      <c r="V37" s="13">
        <f t="shared" si="10"/>
        <v>0.87709139674781411</v>
      </c>
      <c r="W37" s="15">
        <f t="shared" si="5"/>
        <v>2.9411764705882353E-2</v>
      </c>
    </row>
    <row r="38" spans="17:23">
      <c r="Q38" s="16">
        <v>35</v>
      </c>
      <c r="R38" s="5">
        <f t="shared" si="6"/>
        <v>0.61111111111111116</v>
      </c>
      <c r="S38" s="3">
        <f t="shared" si="7"/>
        <v>0</v>
      </c>
      <c r="T38" s="5">
        <f t="shared" si="8"/>
        <v>2.8571428571428571E-2</v>
      </c>
      <c r="U38" s="6">
        <f t="shared" si="9"/>
        <v>0.17470435895596154</v>
      </c>
      <c r="V38" s="13">
        <f t="shared" si="10"/>
        <v>0.86820385679534817</v>
      </c>
      <c r="W38" s="15">
        <f t="shared" si="5"/>
        <v>2.8571428571428571E-2</v>
      </c>
    </row>
    <row r="39" spans="17:23">
      <c r="Q39" s="16">
        <v>36</v>
      </c>
      <c r="R39" s="5">
        <f t="shared" si="6"/>
        <v>0.6</v>
      </c>
      <c r="S39" s="3">
        <f t="shared" si="7"/>
        <v>0</v>
      </c>
      <c r="T39" s="5">
        <f t="shared" si="8"/>
        <v>2.7777777777777776E-2</v>
      </c>
      <c r="U39" s="6">
        <f t="shared" si="9"/>
        <v>0.16620928315347633</v>
      </c>
      <c r="V39" s="13">
        <f t="shared" si="10"/>
        <v>0.85877713379625442</v>
      </c>
      <c r="W39" s="15">
        <f t="shared" si="5"/>
        <v>2.7777777777777776E-2</v>
      </c>
    </row>
    <row r="40" spans="17:23">
      <c r="Q40" s="16">
        <v>37</v>
      </c>
      <c r="R40" s="5">
        <f t="shared" si="6"/>
        <v>0.58888888888888891</v>
      </c>
      <c r="S40" s="3">
        <f t="shared" si="7"/>
        <v>0</v>
      </c>
      <c r="T40" s="5">
        <f t="shared" si="8"/>
        <v>2.7027027027027029E-2</v>
      </c>
      <c r="U40" s="6">
        <f t="shared" si="9"/>
        <v>0.15812728412435403</v>
      </c>
      <c r="V40" s="13">
        <f t="shared" si="10"/>
        <v>0.84879359097302498</v>
      </c>
      <c r="W40" s="15">
        <f t="shared" si="5"/>
        <v>2.7027027027027029E-2</v>
      </c>
    </row>
    <row r="41" spans="17:23">
      <c r="Q41" s="16">
        <v>38</v>
      </c>
      <c r="R41" s="5">
        <f t="shared" si="6"/>
        <v>0.57777777777777772</v>
      </c>
      <c r="S41" s="3">
        <f t="shared" si="7"/>
        <v>0</v>
      </c>
      <c r="T41" s="5">
        <f t="shared" si="8"/>
        <v>2.6315789473684209E-2</v>
      </c>
      <c r="U41" s="6">
        <f t="shared" si="9"/>
        <v>0.15043827582996958</v>
      </c>
      <c r="V41" s="13">
        <f t="shared" si="10"/>
        <v>0.83823721835729681</v>
      </c>
      <c r="W41" s="15">
        <f t="shared" si="5"/>
        <v>2.6315789473684209E-2</v>
      </c>
    </row>
    <row r="42" spans="17:23">
      <c r="Q42" s="16">
        <v>39</v>
      </c>
      <c r="R42" s="5">
        <f t="shared" si="6"/>
        <v>0.56666666666666665</v>
      </c>
      <c r="S42" s="3">
        <f t="shared" si="7"/>
        <v>0</v>
      </c>
      <c r="T42" s="5">
        <f t="shared" si="8"/>
        <v>2.564102564102564E-2</v>
      </c>
      <c r="U42" s="6">
        <f t="shared" si="9"/>
        <v>0.14312314892410388</v>
      </c>
      <c r="V42" s="13">
        <f t="shared" si="10"/>
        <v>0.82709398967550318</v>
      </c>
      <c r="W42" s="15">
        <f t="shared" si="5"/>
        <v>2.564102564102564E-2</v>
      </c>
    </row>
    <row r="43" spans="17:23">
      <c r="Q43" s="16">
        <v>40</v>
      </c>
      <c r="R43" s="5">
        <f t="shared" si="6"/>
        <v>0.55555555555555558</v>
      </c>
      <c r="S43" s="3">
        <f t="shared" si="7"/>
        <v>0</v>
      </c>
      <c r="T43" s="5">
        <f t="shared" si="8"/>
        <v>2.5000000000000001E-2</v>
      </c>
      <c r="U43" s="6">
        <f t="shared" si="9"/>
        <v>0.13616372326084886</v>
      </c>
      <c r="V43" s="13">
        <f t="shared" si="10"/>
        <v>0.81535223698357617</v>
      </c>
      <c r="W43" s="15">
        <f t="shared" si="5"/>
        <v>2.5000000000000001E-2</v>
      </c>
    </row>
    <row r="44" spans="17:23">
      <c r="Q44" s="16">
        <v>41</v>
      </c>
      <c r="R44" s="5">
        <f t="shared" si="6"/>
        <v>0.5444444444444444</v>
      </c>
      <c r="S44" s="3">
        <f t="shared" si="7"/>
        <v>0</v>
      </c>
      <c r="T44" s="5">
        <f t="shared" si="8"/>
        <v>2.4390243902439025E-2</v>
      </c>
      <c r="U44" s="6">
        <f t="shared" si="9"/>
        <v>0.12954270271183596</v>
      </c>
      <c r="V44" s="13">
        <f t="shared" si="10"/>
        <v>0.80300303737280998</v>
      </c>
      <c r="W44" s="15">
        <f t="shared" si="5"/>
        <v>2.4390243902439025E-2</v>
      </c>
    </row>
    <row r="45" spans="17:23">
      <c r="Q45" s="16">
        <v>42</v>
      </c>
      <c r="R45" s="5">
        <f t="shared" si="6"/>
        <v>0.53333333333333333</v>
      </c>
      <c r="S45" s="3">
        <f t="shared" si="7"/>
        <v>0</v>
      </c>
      <c r="T45" s="5">
        <f t="shared" si="8"/>
        <v>2.3809523809523808E-2</v>
      </c>
      <c r="U45" s="6">
        <f t="shared" si="9"/>
        <v>0.12324363218049764</v>
      </c>
      <c r="V45" s="13">
        <f t="shared" si="10"/>
        <v>0.79004060466699066</v>
      </c>
      <c r="W45" s="15">
        <f t="shared" si="5"/>
        <v>2.3809523809523808E-2</v>
      </c>
    </row>
    <row r="46" spans="17:23">
      <c r="Q46" s="16">
        <v>43</v>
      </c>
      <c r="R46" s="5">
        <f t="shared" si="6"/>
        <v>0.52222222222222225</v>
      </c>
      <c r="S46" s="3">
        <f t="shared" si="7"/>
        <v>0</v>
      </c>
      <c r="T46" s="5">
        <f t="shared" si="8"/>
        <v>2.3255813953488372E-2</v>
      </c>
      <c r="U46" s="6">
        <f t="shared" si="9"/>
        <v>0.11725085670652767</v>
      </c>
      <c r="V46" s="13">
        <f t="shared" si="10"/>
        <v>0.77646267763079246</v>
      </c>
      <c r="W46" s="15">
        <f t="shared" si="5"/>
        <v>2.3255813953488372E-2</v>
      </c>
    </row>
    <row r="47" spans="17:23">
      <c r="Q47" s="16">
        <v>44</v>
      </c>
      <c r="R47" s="5">
        <f t="shared" si="6"/>
        <v>0.51111111111111107</v>
      </c>
      <c r="S47" s="3">
        <f t="shared" si="7"/>
        <v>0</v>
      </c>
      <c r="T47" s="5">
        <f t="shared" si="8"/>
        <v>2.2727272727272728E-2</v>
      </c>
      <c r="U47" s="6">
        <f t="shared" si="9"/>
        <v>0.11154948255890627</v>
      </c>
      <c r="V47" s="13">
        <f t="shared" si="10"/>
        <v>0.7622708948834882</v>
      </c>
      <c r="W47" s="15">
        <f t="shared" si="5"/>
        <v>2.2727272727272728E-2</v>
      </c>
    </row>
    <row r="48" spans="17:23">
      <c r="Q48" s="16">
        <v>45</v>
      </c>
      <c r="R48" s="5">
        <f t="shared" si="6"/>
        <v>0.5</v>
      </c>
      <c r="S48" s="3">
        <f t="shared" si="7"/>
        <v>0</v>
      </c>
      <c r="T48" s="5">
        <f t="shared" si="8"/>
        <v>2.2222222222222223E-2</v>
      </c>
      <c r="U48" s="6">
        <f t="shared" si="9"/>
        <v>0.10612534022079333</v>
      </c>
      <c r="V48" s="13">
        <f t="shared" si="10"/>
        <v>0.74747114554532335</v>
      </c>
      <c r="W48" s="15">
        <f t="shared" si="5"/>
        <v>2.2222222222222223E-2</v>
      </c>
    </row>
    <row r="49" spans="17:23">
      <c r="Q49" s="16">
        <v>46</v>
      </c>
      <c r="R49" s="5">
        <f t="shared" si="6"/>
        <v>0.48888888888888887</v>
      </c>
      <c r="S49" s="3">
        <f t="shared" si="7"/>
        <v>0</v>
      </c>
      <c r="T49" s="5">
        <f t="shared" si="8"/>
        <v>2.1739130434782608E-2</v>
      </c>
      <c r="U49" s="6">
        <f t="shared" si="9"/>
        <v>0.10096494917429728</v>
      </c>
      <c r="V49" s="13">
        <f t="shared" si="10"/>
        <v>0.73207388373113902</v>
      </c>
      <c r="W49" s="15">
        <f t="shared" si="5"/>
        <v>2.1739130434782608E-2</v>
      </c>
    </row>
    <row r="50" spans="17:23">
      <c r="Q50" s="16">
        <v>47</v>
      </c>
      <c r="R50" s="5">
        <f t="shared" si="6"/>
        <v>0.4777777777777778</v>
      </c>
      <c r="S50" s="3">
        <f t="shared" si="7"/>
        <v>0</v>
      </c>
      <c r="T50" s="5">
        <f t="shared" si="8"/>
        <v>2.1276595744680851E-2</v>
      </c>
      <c r="U50" s="6">
        <f t="shared" si="9"/>
        <v>9.6055484397600296E-2</v>
      </c>
      <c r="V50" s="13">
        <f t="shared" si="10"/>
        <v>0.7160943944462409</v>
      </c>
      <c r="W50" s="15">
        <f t="shared" si="5"/>
        <v>2.1276595744680851E-2</v>
      </c>
    </row>
    <row r="51" spans="17:23">
      <c r="Q51" s="16">
        <v>48</v>
      </c>
      <c r="R51" s="5">
        <f t="shared" si="6"/>
        <v>0.46666666666666667</v>
      </c>
      <c r="S51" s="3">
        <f t="shared" si="7"/>
        <v>0</v>
      </c>
      <c r="T51" s="5">
        <f t="shared" si="8"/>
        <v>2.0833333333333332E-2</v>
      </c>
      <c r="U51" s="6">
        <f t="shared" si="9"/>
        <v>9.1384744491175007E-2</v>
      </c>
      <c r="V51" s="13">
        <f t="shared" si="10"/>
        <v>0.69955299833001572</v>
      </c>
      <c r="W51" s="15">
        <f t="shared" si="5"/>
        <v>2.0833333333333332E-2</v>
      </c>
    </row>
    <row r="52" spans="17:23">
      <c r="Q52" s="16">
        <v>49</v>
      </c>
      <c r="R52" s="5">
        <f t="shared" si="6"/>
        <v>0.45555555555555555</v>
      </c>
      <c r="S52" s="3">
        <f t="shared" si="7"/>
        <v>0</v>
      </c>
      <c r="T52" s="5">
        <f t="shared" si="8"/>
        <v>2.0408163265306121E-2</v>
      </c>
      <c r="U52" s="6">
        <f t="shared" si="9"/>
        <v>8.6941121353878451E-2</v>
      </c>
      <c r="V52" s="13">
        <f t="shared" si="10"/>
        <v>0.68247518311972677</v>
      </c>
      <c r="W52" s="15">
        <f t="shared" si="5"/>
        <v>2.0408163265306121E-2</v>
      </c>
    </row>
    <row r="53" spans="17:23">
      <c r="Q53" s="16">
        <v>50</v>
      </c>
      <c r="R53" s="5">
        <f t="shared" si="6"/>
        <v>0.44444444444444442</v>
      </c>
      <c r="S53" s="3">
        <f t="shared" si="7"/>
        <v>0</v>
      </c>
      <c r="T53" s="5">
        <f t="shared" si="8"/>
        <v>0.02</v>
      </c>
      <c r="U53" s="6">
        <f t="shared" si="9"/>
        <v>8.27135713335585E-2</v>
      </c>
      <c r="V53" s="13">
        <f t="shared" si="10"/>
        <v>0.66489165073655454</v>
      </c>
      <c r="W53" s="15">
        <f t="shared" si="5"/>
        <v>0.02</v>
      </c>
    </row>
    <row r="54" spans="17:23">
      <c r="Q54" s="16">
        <v>51</v>
      </c>
      <c r="R54" s="5">
        <f t="shared" si="6"/>
        <v>0.43333333333333335</v>
      </c>
      <c r="S54" s="3">
        <f t="shared" si="7"/>
        <v>0</v>
      </c>
      <c r="T54" s="5">
        <f t="shared" si="8"/>
        <v>1.9607843137254902E-2</v>
      </c>
      <c r="U54" s="6">
        <f t="shared" si="9"/>
        <v>7.8691587780475108E-2</v>
      </c>
      <c r="V54" s="13">
        <f t="shared" si="10"/>
        <v>0.64683827056508136</v>
      </c>
      <c r="W54" s="15">
        <f t="shared" si="5"/>
        <v>1.9607843137254902E-2</v>
      </c>
    </row>
    <row r="55" spans="17:23">
      <c r="Q55" s="16">
        <v>52</v>
      </c>
      <c r="R55" s="5">
        <f t="shared" si="6"/>
        <v>0.42222222222222222</v>
      </c>
      <c r="S55" s="3">
        <f t="shared" si="7"/>
        <v>0</v>
      </c>
      <c r="T55" s="5">
        <f t="shared" si="8"/>
        <v>1.9230769230769232E-2</v>
      </c>
      <c r="U55" s="6">
        <f t="shared" si="9"/>
        <v>7.4865174935323589E-2</v>
      </c>
      <c r="V55" s="13">
        <f t="shared" si="10"/>
        <v>0.62835593180457694</v>
      </c>
      <c r="W55" s="15">
        <f t="shared" si="5"/>
        <v>1.9230769230769232E-2</v>
      </c>
    </row>
    <row r="56" spans="17:23">
      <c r="Q56" s="16">
        <v>53</v>
      </c>
      <c r="R56" s="5">
        <f t="shared" si="6"/>
        <v>0.41111111111111109</v>
      </c>
      <c r="S56" s="3">
        <f t="shared" si="7"/>
        <v>0</v>
      </c>
      <c r="T56" s="5">
        <f t="shared" si="8"/>
        <v>1.8867924528301886E-2</v>
      </c>
      <c r="U56" s="6">
        <f t="shared" si="9"/>
        <v>7.1224823086963526E-2</v>
      </c>
      <c r="V56" s="13">
        <f t="shared" si="10"/>
        <v>0.60949029066936089</v>
      </c>
      <c r="W56" s="15">
        <f t="shared" si="5"/>
        <v>1.8867924528301886E-2</v>
      </c>
    </row>
    <row r="57" spans="17:23">
      <c r="Q57" s="16">
        <v>54</v>
      </c>
      <c r="R57" s="5">
        <f t="shared" si="6"/>
        <v>0.4</v>
      </c>
      <c r="S57" s="3">
        <f t="shared" si="7"/>
        <v>0</v>
      </c>
      <c r="T57" s="5">
        <f t="shared" si="8"/>
        <v>1.8518518518518517E-2</v>
      </c>
      <c r="U57" s="6">
        <f t="shared" si="9"/>
        <v>6.7761484938114749E-2</v>
      </c>
      <c r="V57" s="13">
        <f t="shared" si="10"/>
        <v>0.5902914116116732</v>
      </c>
      <c r="W57" s="15">
        <f t="shared" si="5"/>
        <v>1.8518518518518517E-2</v>
      </c>
    </row>
    <row r="58" spans="17:23">
      <c r="Q58" s="16">
        <v>55</v>
      </c>
      <c r="R58" s="5">
        <f t="shared" si="6"/>
        <v>0.3888888888888889</v>
      </c>
      <c r="S58" s="3">
        <f t="shared" si="7"/>
        <v>0</v>
      </c>
      <c r="T58" s="5">
        <f t="shared" si="8"/>
        <v>1.8181818181818181E-2</v>
      </c>
      <c r="U58" s="6">
        <f t="shared" si="9"/>
        <v>6.4466553120281017E-2</v>
      </c>
      <c r="V58" s="13">
        <f t="shared" si="10"/>
        <v>0.57081330549211973</v>
      </c>
      <c r="W58" s="15">
        <f t="shared" si="5"/>
        <v>1.8181818181818181E-2</v>
      </c>
    </row>
    <row r="59" spans="17:23">
      <c r="Q59" s="16">
        <v>56</v>
      </c>
      <c r="R59" s="5">
        <f t="shared" si="6"/>
        <v>0.37777777777777777</v>
      </c>
      <c r="S59" s="3">
        <f t="shared" si="7"/>
        <v>0</v>
      </c>
      <c r="T59" s="5">
        <f t="shared" si="8"/>
        <v>1.7857142857142856E-2</v>
      </c>
      <c r="U59" s="6">
        <f t="shared" si="9"/>
        <v>6.1331838802020776E-2</v>
      </c>
      <c r="V59" s="13">
        <f t="shared" si="10"/>
        <v>0.55111337154654538</v>
      </c>
      <c r="W59" s="15">
        <f t="shared" si="5"/>
        <v>1.7857142857142856E-2</v>
      </c>
    </row>
    <row r="60" spans="17:23">
      <c r="Q60" s="16">
        <v>57</v>
      </c>
      <c r="R60" s="5">
        <f t="shared" si="6"/>
        <v>0.36666666666666664</v>
      </c>
      <c r="S60" s="3">
        <f t="shared" si="7"/>
        <v>0</v>
      </c>
      <c r="T60" s="5">
        <f t="shared" si="8"/>
        <v>1.7543859649122806E-2</v>
      </c>
      <c r="U60" s="6">
        <f t="shared" si="9"/>
        <v>5.8349551337400017E-2</v>
      </c>
      <c r="V60" s="13">
        <f t="shared" si="10"/>
        <v>0.53125175388017232</v>
      </c>
      <c r="W60" s="15">
        <f t="shared" si="5"/>
        <v>1.7543859649122806E-2</v>
      </c>
    </row>
    <row r="61" spans="17:23">
      <c r="Q61" s="16">
        <v>58</v>
      </c>
      <c r="R61" s="5">
        <f t="shared" si="6"/>
        <v>0.35555555555555557</v>
      </c>
      <c r="S61" s="3">
        <f t="shared" si="7"/>
        <v>0</v>
      </c>
      <c r="T61" s="5">
        <f t="shared" si="8"/>
        <v>1.7241379310344827E-2</v>
      </c>
      <c r="U61" s="6">
        <f t="shared" si="9"/>
        <v>5.5512278904047807E-2</v>
      </c>
      <c r="V61" s="13">
        <f t="shared" si="10"/>
        <v>0.5112906268304741</v>
      </c>
      <c r="W61" s="15">
        <f t="shared" si="5"/>
        <v>1.7241379310344827E-2</v>
      </c>
    </row>
    <row r="62" spans="17:23">
      <c r="Q62" s="16">
        <v>59</v>
      </c>
      <c r="R62" s="5">
        <f t="shared" si="6"/>
        <v>0.34444444444444444</v>
      </c>
      <c r="S62" s="3">
        <f t="shared" si="7"/>
        <v>0</v>
      </c>
      <c r="T62" s="5">
        <f t="shared" si="8"/>
        <v>1.6949152542372881E-2</v>
      </c>
      <c r="U62" s="6">
        <f t="shared" si="9"/>
        <v>5.2812970082695157E-2</v>
      </c>
      <c r="V62" s="13">
        <f t="shared" si="10"/>
        <v>0.49129342665280623</v>
      </c>
      <c r="W62" s="15">
        <f t="shared" si="5"/>
        <v>1.6949152542372881E-2</v>
      </c>
    </row>
    <row r="63" spans="17:23">
      <c r="Q63" s="16">
        <v>60</v>
      </c>
      <c r="R63" s="5">
        <f t="shared" si="6"/>
        <v>0.33333333333333331</v>
      </c>
      <c r="S63" s="3">
        <f t="shared" si="7"/>
        <v>0</v>
      </c>
      <c r="T63" s="5">
        <f t="shared" si="8"/>
        <v>1.6666666666666666E-2</v>
      </c>
      <c r="U63" s="6">
        <f t="shared" si="9"/>
        <v>5.0244916332416546E-2</v>
      </c>
      <c r="V63" s="13">
        <f t="shared" si="10"/>
        <v>0.47132404939286315</v>
      </c>
      <c r="W63" s="15">
        <f t="shared" si="5"/>
        <v>1.6666666666666666E-2</v>
      </c>
    </row>
    <row r="64" spans="17:23">
      <c r="Q64" s="16">
        <v>61</v>
      </c>
      <c r="R64" s="5">
        <f t="shared" si="6"/>
        <v>0.32222222222222224</v>
      </c>
      <c r="S64" s="3">
        <f t="shared" si="7"/>
        <v>0</v>
      </c>
      <c r="T64" s="5">
        <f t="shared" si="8"/>
        <v>1.6393442622950821E-2</v>
      </c>
      <c r="U64" s="6">
        <f t="shared" si="9"/>
        <v>4.7801735318020663E-2</v>
      </c>
      <c r="V64" s="13">
        <f t="shared" si="10"/>
        <v>0.45144603635421432</v>
      </c>
      <c r="W64" s="15">
        <f t="shared" si="5"/>
        <v>1.6393442622950821E-2</v>
      </c>
    </row>
    <row r="65" spans="17:23">
      <c r="Q65" s="16">
        <v>62</v>
      </c>
      <c r="R65" s="5">
        <f t="shared" si="6"/>
        <v>0.31111111111111112</v>
      </c>
      <c r="S65" s="3">
        <f t="shared" si="7"/>
        <v>0</v>
      </c>
      <c r="T65" s="5">
        <f t="shared" si="8"/>
        <v>1.6129032258064516E-2</v>
      </c>
      <c r="U65" s="6">
        <f t="shared" si="9"/>
        <v>4.5477355048154124E-2</v>
      </c>
      <c r="V65" s="13">
        <f t="shared" si="10"/>
        <v>0.43172176914058996</v>
      </c>
      <c r="W65" s="15">
        <f t="shared" si="5"/>
        <v>1.6129032258064516E-2</v>
      </c>
    </row>
    <row r="66" spans="17:23">
      <c r="Q66" s="16">
        <v>63</v>
      </c>
      <c r="R66" s="5">
        <f t="shared" si="6"/>
        <v>0.3</v>
      </c>
      <c r="S66" s="3">
        <f t="shared" si="7"/>
        <v>0</v>
      </c>
      <c r="T66" s="5">
        <f t="shared" si="8"/>
        <v>1.5873015873015872E-2</v>
      </c>
      <c r="U66" s="6">
        <f t="shared" si="9"/>
        <v>4.3265998784696558E-2</v>
      </c>
      <c r="V66" s="13">
        <f t="shared" si="10"/>
        <v>0.41221169581130707</v>
      </c>
      <c r="W66" s="15">
        <f t="shared" si="5"/>
        <v>1.5873015873015872E-2</v>
      </c>
    </row>
    <row r="67" spans="17:23">
      <c r="Q67" s="16">
        <v>64</v>
      </c>
      <c r="R67" s="5">
        <f t="shared" si="6"/>
        <v>0.28888888888888886</v>
      </c>
      <c r="S67" s="3">
        <f t="shared" si="7"/>
        <v>0</v>
      </c>
      <c r="T67" s="5">
        <f t="shared" si="8"/>
        <v>1.5625E-2</v>
      </c>
      <c r="U67" s="6">
        <f t="shared" si="9"/>
        <v>4.1162170685943279E-2</v>
      </c>
      <c r="V67" s="13">
        <f t="shared" si="10"/>
        <v>0.39297360826510563</v>
      </c>
      <c r="W67" s="15">
        <f t="shared" si="5"/>
        <v>1.5625E-2</v>
      </c>
    </row>
    <row r="68" spans="17:23">
      <c r="Q68" s="16">
        <v>65</v>
      </c>
      <c r="R68" s="5">
        <f t="shared" ref="R68:R99" si="11">IF(($D$9-Q68)/$D$9&gt;=0,($D$9-Q68)/$D$9,0)</f>
        <v>0.27777777777777779</v>
      </c>
      <c r="S68" s="3">
        <f t="shared" ref="S68:S99" si="12">+IF(Q68&lt;$D$13,1,0)</f>
        <v>0</v>
      </c>
      <c r="T68" s="5">
        <f t="shared" ref="T68:T99" si="13">$D$18/(Q68^$D$17)</f>
        <v>1.5384615384615385E-2</v>
      </c>
      <c r="U68" s="6">
        <f t="shared" ref="U68:U99" si="14">$D$22^($D$23*Q68)</f>
        <v>3.9160642147894227E-2</v>
      </c>
      <c r="V68" s="13">
        <f t="shared" ref="V68:V99" si="15">$D$30/(1+EXP($D$27*(Q68-$D$28+(LN($D$29)/$D$27))))</f>
        <v>0.37406198866139762</v>
      </c>
      <c r="W68" s="15">
        <f t="shared" ref="W68:W131" si="16">+IF($C$4=$R$3,R68,IF($C$4=$S$3,S68,IF($C$4=$T$3,T68,IF($C$4=$U$3,U68,IF($C$4=$V$3,V68,0)))))</f>
        <v>1.5384615384615385E-2</v>
      </c>
    </row>
    <row r="69" spans="17:23">
      <c r="Q69" s="16">
        <v>66</v>
      </c>
      <c r="R69" s="5">
        <f t="shared" si="11"/>
        <v>0.26666666666666666</v>
      </c>
      <c r="S69" s="3">
        <f t="shared" si="12"/>
        <v>0</v>
      </c>
      <c r="T69" s="5">
        <f t="shared" si="13"/>
        <v>1.5151515151515152E-2</v>
      </c>
      <c r="U69" s="6">
        <f t="shared" si="14"/>
        <v>3.7256438809703807E-2</v>
      </c>
      <c r="V69" s="13">
        <f t="shared" si="15"/>
        <v>0.35552743965537542</v>
      </c>
      <c r="W69" s="15">
        <f t="shared" si="16"/>
        <v>1.5151515151515152E-2</v>
      </c>
    </row>
    <row r="70" spans="17:23">
      <c r="Q70" s="16">
        <v>67</v>
      </c>
      <c r="R70" s="5">
        <f t="shared" si="11"/>
        <v>0.25555555555555554</v>
      </c>
      <c r="S70" s="3">
        <f t="shared" si="12"/>
        <v>0</v>
      </c>
      <c r="T70" s="5">
        <f t="shared" si="13"/>
        <v>1.4925373134328358E-2</v>
      </c>
      <c r="U70" s="6">
        <f t="shared" si="14"/>
        <v>3.5444828190996411E-2</v>
      </c>
      <c r="V70" s="13">
        <f t="shared" si="15"/>
        <v>0.33741620966468849</v>
      </c>
      <c r="W70" s="15">
        <f t="shared" si="16"/>
        <v>1.4925373134328358E-2</v>
      </c>
    </row>
    <row r="71" spans="17:23">
      <c r="Q71" s="16">
        <v>68</v>
      </c>
      <c r="R71" s="5">
        <f t="shared" si="11"/>
        <v>0.24444444444444444</v>
      </c>
      <c r="S71" s="3">
        <f t="shared" si="12"/>
        <v>0</v>
      </c>
      <c r="T71" s="5">
        <f t="shared" si="13"/>
        <v>1.4705882352941176E-2</v>
      </c>
      <c r="U71" s="6">
        <f t="shared" si="14"/>
        <v>3.372130793032288E-2</v>
      </c>
      <c r="V71" s="13">
        <f t="shared" si="15"/>
        <v>0.31976982052544184</v>
      </c>
      <c r="W71" s="15">
        <f t="shared" si="16"/>
        <v>1.4705882352941176E-2</v>
      </c>
    </row>
    <row r="72" spans="17:23">
      <c r="Q72" s="16">
        <v>69</v>
      </c>
      <c r="R72" s="5">
        <f t="shared" si="11"/>
        <v>0.23333333333333334</v>
      </c>
      <c r="S72" s="3">
        <f t="shared" si="12"/>
        <v>0</v>
      </c>
      <c r="T72" s="5">
        <f t="shared" si="13"/>
        <v>1.4492753623188406E-2</v>
      </c>
      <c r="U72" s="6">
        <f t="shared" si="14"/>
        <v>3.2081594595527105E-2</v>
      </c>
      <c r="V72" s="13">
        <f t="shared" si="15"/>
        <v>0.30262480096434374</v>
      </c>
      <c r="W72" s="15">
        <f t="shared" si="16"/>
        <v>1.4492753623188406E-2</v>
      </c>
    </row>
    <row r="73" spans="17:23">
      <c r="Q73" s="16">
        <v>70</v>
      </c>
      <c r="R73" s="5">
        <f t="shared" si="11"/>
        <v>0.22222222222222221</v>
      </c>
      <c r="S73" s="3">
        <f t="shared" si="12"/>
        <v>0</v>
      </c>
      <c r="T73" s="5">
        <f t="shared" si="13"/>
        <v>1.4285714285714285E-2</v>
      </c>
      <c r="U73" s="6">
        <f t="shared" si="14"/>
        <v>3.0521613038213463E-2</v>
      </c>
      <c r="V73" s="13">
        <f t="shared" si="15"/>
        <v>0.28601252552885642</v>
      </c>
      <c r="W73" s="15">
        <f t="shared" si="16"/>
        <v>1.4285714285714285E-2</v>
      </c>
    </row>
    <row r="74" spans="17:23">
      <c r="Q74" s="16">
        <v>71</v>
      </c>
      <c r="R74" s="5">
        <f t="shared" si="11"/>
        <v>0.21111111111111111</v>
      </c>
      <c r="S74" s="3">
        <f t="shared" si="12"/>
        <v>0</v>
      </c>
      <c r="T74" s="5">
        <f t="shared" si="13"/>
        <v>1.4084507042253521E-2</v>
      </c>
      <c r="U74" s="6">
        <f t="shared" si="14"/>
        <v>2.9037486265857969E-2</v>
      </c>
      <c r="V74" s="13">
        <f t="shared" si="15"/>
        <v>0.26995915516616009</v>
      </c>
      <c r="W74" s="15">
        <f t="shared" si="16"/>
        <v>1.4084507042253521E-2</v>
      </c>
    </row>
    <row r="75" spans="17:23">
      <c r="Q75" s="16">
        <v>72</v>
      </c>
      <c r="R75" s="5">
        <f t="shared" si="11"/>
        <v>0.2</v>
      </c>
      <c r="S75" s="3">
        <f t="shared" si="12"/>
        <v>0</v>
      </c>
      <c r="T75" s="5">
        <f t="shared" si="13"/>
        <v>1.3888888888888888E-2</v>
      </c>
      <c r="U75" s="6">
        <f t="shared" si="14"/>
        <v>2.7625525806392468E-2</v>
      </c>
      <c r="V75" s="13">
        <f t="shared" si="15"/>
        <v>0.25448567267220557</v>
      </c>
      <c r="W75" s="15">
        <f t="shared" si="16"/>
        <v>1.3888888888888888E-2</v>
      </c>
    </row>
    <row r="76" spans="17:23">
      <c r="Q76" s="16">
        <v>73</v>
      </c>
      <c r="R76" s="5">
        <f t="shared" si="11"/>
        <v>0.18888888888888888</v>
      </c>
      <c r="S76" s="3">
        <f t="shared" si="12"/>
        <v>0</v>
      </c>
      <c r="T76" s="5">
        <f t="shared" si="13"/>
        <v>1.3698630136986301E-2</v>
      </c>
      <c r="U76" s="6">
        <f t="shared" si="14"/>
        <v>2.6282222541314956E-2</v>
      </c>
      <c r="V76" s="13">
        <f t="shared" si="15"/>
        <v>0.2396080038448738</v>
      </c>
      <c r="W76" s="15">
        <f t="shared" si="16"/>
        <v>1.3698630136986301E-2</v>
      </c>
    </row>
    <row r="77" spans="17:23">
      <c r="Q77" s="16">
        <v>74</v>
      </c>
      <c r="R77" s="5">
        <f t="shared" si="11"/>
        <v>0.17777777777777778</v>
      </c>
      <c r="S77" s="3">
        <f t="shared" si="12"/>
        <v>0</v>
      </c>
      <c r="T77" s="5">
        <f t="shared" si="13"/>
        <v>1.3513513513513514E-2</v>
      </c>
      <c r="U77" s="6">
        <f t="shared" si="14"/>
        <v>2.5004237984544188E-2</v>
      </c>
      <c r="V77" s="13">
        <f t="shared" si="15"/>
        <v>0.22533721342268498</v>
      </c>
      <c r="W77" s="15">
        <f t="shared" si="16"/>
        <v>1.3513513513513514E-2</v>
      </c>
    </row>
    <row r="78" spans="17:23">
      <c r="Q78" s="16">
        <v>75</v>
      </c>
      <c r="R78" s="5">
        <f t="shared" si="11"/>
        <v>0.16666666666666666</v>
      </c>
      <c r="S78" s="3">
        <f t="shared" si="12"/>
        <v>0</v>
      </c>
      <c r="T78" s="5">
        <f t="shared" si="13"/>
        <v>1.3333333333333334E-2</v>
      </c>
      <c r="U78" s="6">
        <f t="shared" si="14"/>
        <v>2.3788395985343547E-2</v>
      </c>
      <c r="V78" s="13">
        <f t="shared" si="15"/>
        <v>0.21167976377954439</v>
      </c>
      <c r="W78" s="15">
        <f t="shared" si="16"/>
        <v>1.3333333333333334E-2</v>
      </c>
    </row>
    <row r="79" spans="17:23">
      <c r="Q79" s="16">
        <v>76</v>
      </c>
      <c r="R79" s="5">
        <f t="shared" si="11"/>
        <v>0.15555555555555556</v>
      </c>
      <c r="S79" s="3">
        <f t="shared" si="12"/>
        <v>0</v>
      </c>
      <c r="T79" s="5">
        <f t="shared" si="13"/>
        <v>1.3157894736842105E-2</v>
      </c>
      <c r="U79" s="6">
        <f t="shared" si="14"/>
        <v>2.2631674834694009E-2</v>
      </c>
      <c r="V79" s="13">
        <f t="shared" si="15"/>
        <v>0.19863782384438256</v>
      </c>
      <c r="W79" s="15">
        <f t="shared" si="16"/>
        <v>1.3157894736842105E-2</v>
      </c>
    </row>
    <row r="80" spans="17:23">
      <c r="Q80" s="16">
        <v>77</v>
      </c>
      <c r="R80" s="5">
        <f t="shared" si="11"/>
        <v>0.14444444444444443</v>
      </c>
      <c r="S80" s="3">
        <f t="shared" si="12"/>
        <v>0</v>
      </c>
      <c r="T80" s="5">
        <f t="shared" si="13"/>
        <v>1.2987012987012988E-2</v>
      </c>
      <c r="U80" s="6">
        <f t="shared" si="14"/>
        <v>2.1531199755498158E-2</v>
      </c>
      <c r="V80" s="13">
        <f t="shared" si="15"/>
        <v>0.18620961575922926</v>
      </c>
      <c r="W80" s="15">
        <f t="shared" si="16"/>
        <v>1.2987012987012988E-2</v>
      </c>
    </row>
    <row r="81" spans="17:23">
      <c r="Q81" s="16">
        <v>78</v>
      </c>
      <c r="R81" s="5">
        <f t="shared" si="11"/>
        <v>0.13333333333333333</v>
      </c>
      <c r="S81" s="3">
        <f t="shared" si="12"/>
        <v>0</v>
      </c>
      <c r="T81" s="5">
        <f t="shared" si="13"/>
        <v>1.282051282051282E-2</v>
      </c>
      <c r="U81" s="6">
        <f t="shared" si="14"/>
        <v>2.0484235757951219E-2</v>
      </c>
      <c r="V81" s="13">
        <f t="shared" si="15"/>
        <v>0.17438978729599713</v>
      </c>
      <c r="W81" s="15">
        <f t="shared" si="16"/>
        <v>1.282051282051282E-2</v>
      </c>
    </row>
    <row r="82" spans="17:23">
      <c r="Q82" s="16">
        <v>79</v>
      </c>
      <c r="R82" s="5">
        <f t="shared" si="11"/>
        <v>0.12222222222222222</v>
      </c>
      <c r="S82" s="3">
        <f t="shared" si="12"/>
        <v>0</v>
      </c>
      <c r="T82" s="5">
        <f t="shared" si="13"/>
        <v>1.2658227848101266E-2</v>
      </c>
      <c r="U82" s="6">
        <f t="shared" si="14"/>
        <v>1.9488180842322934E-2</v>
      </c>
      <c r="V82" s="13">
        <f t="shared" si="15"/>
        <v>0.16316979892497332</v>
      </c>
      <c r="W82" s="15">
        <f t="shared" si="16"/>
        <v>1.2658227848101266E-2</v>
      </c>
    </row>
    <row r="83" spans="17:23">
      <c r="Q83" s="16">
        <v>80</v>
      </c>
      <c r="R83" s="5">
        <f t="shared" si="11"/>
        <v>0.1111111111111111</v>
      </c>
      <c r="S83" s="3">
        <f t="shared" si="12"/>
        <v>0</v>
      </c>
      <c r="T83" s="5">
        <f t="shared" si="13"/>
        <v>1.2500000000000001E-2</v>
      </c>
      <c r="U83" s="6">
        <f t="shared" si="14"/>
        <v>1.8540559532257028E-2</v>
      </c>
      <c r="V83" s="13">
        <f t="shared" si="15"/>
        <v>0.15253831556737429</v>
      </c>
      <c r="W83" s="15">
        <f t="shared" si="16"/>
        <v>1.2500000000000001E-2</v>
      </c>
    </row>
    <row r="84" spans="17:23">
      <c r="Q84" s="16">
        <v>81</v>
      </c>
      <c r="R84" s="5">
        <f t="shared" si="11"/>
        <v>0.1</v>
      </c>
      <c r="S84" s="3">
        <f t="shared" si="12"/>
        <v>0</v>
      </c>
      <c r="T84" s="5">
        <f t="shared" si="13"/>
        <v>1.2345679012345678E-2</v>
      </c>
      <c r="U84" s="6">
        <f t="shared" si="14"/>
        <v>1.7639016722516849E-2</v>
      </c>
      <c r="V84" s="13">
        <f t="shared" si="15"/>
        <v>0.14248159437471997</v>
      </c>
      <c r="W84" s="15">
        <f t="shared" si="16"/>
        <v>1.2345679012345678E-2</v>
      </c>
    </row>
    <row r="85" spans="17:23">
      <c r="Q85" s="16">
        <v>82</v>
      </c>
      <c r="R85" s="5">
        <f t="shared" si="11"/>
        <v>8.8888888888888892E-2</v>
      </c>
      <c r="S85" s="3">
        <f t="shared" si="12"/>
        <v>0</v>
      </c>
      <c r="T85" s="5">
        <f t="shared" si="13"/>
        <v>1.2195121951219513E-2</v>
      </c>
      <c r="U85" s="6">
        <f t="shared" si="14"/>
        <v>1.6781311825887112E-2</v>
      </c>
      <c r="V85" s="13">
        <f t="shared" si="15"/>
        <v>0.13298386127266471</v>
      </c>
      <c r="W85" s="15">
        <f t="shared" si="16"/>
        <v>1.2195121951219513E-2</v>
      </c>
    </row>
    <row r="86" spans="17:23">
      <c r="Q86" s="16">
        <v>83</v>
      </c>
      <c r="R86" s="5">
        <f t="shared" si="11"/>
        <v>7.7777777777777779E-2</v>
      </c>
      <c r="S86" s="3">
        <f t="shared" si="12"/>
        <v>0</v>
      </c>
      <c r="T86" s="5">
        <f t="shared" si="13"/>
        <v>1.2048192771084338E-2</v>
      </c>
      <c r="U86" s="6">
        <f t="shared" si="14"/>
        <v>1.5965313204685066E-2</v>
      </c>
      <c r="V86" s="13">
        <f t="shared" si="15"/>
        <v>0.12402767041224955</v>
      </c>
      <c r="W86" s="15">
        <f t="shared" si="16"/>
        <v>1.2048192771084338E-2</v>
      </c>
    </row>
    <row r="87" spans="17:23">
      <c r="Q87" s="16">
        <v>84</v>
      </c>
      <c r="R87" s="5">
        <f t="shared" si="11"/>
        <v>6.6666666666666666E-2</v>
      </c>
      <c r="S87" s="3">
        <f t="shared" si="12"/>
        <v>0</v>
      </c>
      <c r="T87" s="5">
        <f t="shared" si="13"/>
        <v>1.1904761904761904E-2</v>
      </c>
      <c r="U87" s="6">
        <f t="shared" si="14"/>
        <v>1.5188992873041792E-2</v>
      </c>
      <c r="V87" s="13">
        <f t="shared" si="15"/>
        <v>0.11559424202757314</v>
      </c>
      <c r="W87" s="15">
        <f t="shared" si="16"/>
        <v>1.1904761904761904E-2</v>
      </c>
    </row>
    <row r="88" spans="17:23">
      <c r="Q88" s="16">
        <v>85</v>
      </c>
      <c r="R88" s="5">
        <f t="shared" si="11"/>
        <v>5.5555555555555552E-2</v>
      </c>
      <c r="S88" s="3">
        <f t="shared" si="12"/>
        <v>0</v>
      </c>
      <c r="T88" s="5">
        <f t="shared" si="13"/>
        <v>1.1764705882352941E-2</v>
      </c>
      <c r="U88" s="6">
        <f t="shared" si="14"/>
        <v>1.4450421456787531E-2</v>
      </c>
      <c r="V88" s="13">
        <f t="shared" si="15"/>
        <v>0.10766377546058467</v>
      </c>
      <c r="W88" s="15">
        <f t="shared" si="16"/>
        <v>1.1764705882352941E-2</v>
      </c>
    </row>
    <row r="89" spans="17:23">
      <c r="Q89" s="16">
        <v>86</v>
      </c>
      <c r="R89" s="5">
        <f t="shared" si="11"/>
        <v>4.4444444444444446E-2</v>
      </c>
      <c r="S89" s="3">
        <f t="shared" si="12"/>
        <v>0</v>
      </c>
      <c r="T89" s="5">
        <f t="shared" si="13"/>
        <v>1.1627906976744186E-2</v>
      </c>
      <c r="U89" s="6">
        <f t="shared" si="14"/>
        <v>1.3747763398414685E-2</v>
      </c>
      <c r="V89" s="13">
        <f t="shared" si="15"/>
        <v>0.10021573525003225</v>
      </c>
      <c r="W89" s="15">
        <f t="shared" si="16"/>
        <v>1.1627906976744186E-2</v>
      </c>
    </row>
    <row r="90" spans="17:23">
      <c r="Q90" s="16">
        <v>87</v>
      </c>
      <c r="R90" s="5">
        <f t="shared" si="11"/>
        <v>3.3333333333333333E-2</v>
      </c>
      <c r="S90" s="3">
        <f t="shared" si="12"/>
        <v>0</v>
      </c>
      <c r="T90" s="5">
        <f t="shared" si="13"/>
        <v>1.1494252873563218E-2</v>
      </c>
      <c r="U90" s="6">
        <f t="shared" si="14"/>
        <v>1.3079272395201621E-2</v>
      </c>
      <c r="V90" s="13">
        <f t="shared" si="15"/>
        <v>9.3229109174048655E-2</v>
      </c>
      <c r="W90" s="15">
        <f t="shared" si="16"/>
        <v>1.1494252873563218E-2</v>
      </c>
    </row>
    <row r="91" spans="17:23">
      <c r="Q91" s="16">
        <v>88</v>
      </c>
      <c r="R91" s="5">
        <f t="shared" si="11"/>
        <v>2.2222222222222223E-2</v>
      </c>
      <c r="S91" s="3">
        <f t="shared" si="12"/>
        <v>0</v>
      </c>
      <c r="T91" s="5">
        <f t="shared" si="13"/>
        <v>1.1363636363636364E-2</v>
      </c>
      <c r="U91" s="6">
        <f t="shared" si="14"/>
        <v>1.244328705915973E-2</v>
      </c>
      <c r="V91" s="13">
        <f t="shared" si="15"/>
        <v>8.668263797651915E-2</v>
      </c>
      <c r="W91" s="15">
        <f t="shared" si="16"/>
        <v>1.1363636363636364E-2</v>
      </c>
    </row>
    <row r="92" spans="17:23">
      <c r="Q92" s="16">
        <v>89</v>
      </c>
      <c r="R92" s="5">
        <f t="shared" si="11"/>
        <v>1.1111111111111112E-2</v>
      </c>
      <c r="S92" s="3">
        <f t="shared" si="12"/>
        <v>0</v>
      </c>
      <c r="T92" s="5">
        <f t="shared" si="13"/>
        <v>1.1235955056179775E-2</v>
      </c>
      <c r="U92" s="6">
        <f t="shared" si="14"/>
        <v>1.1838226788017379E-2</v>
      </c>
      <c r="V92" s="13">
        <f t="shared" si="15"/>
        <v>8.0555017196887846E-2</v>
      </c>
      <c r="W92" s="15">
        <f t="shared" si="16"/>
        <v>1.1235955056179775E-2</v>
      </c>
    </row>
    <row r="93" spans="17:23">
      <c r="Q93" s="16">
        <v>90</v>
      </c>
      <c r="R93" s="5">
        <f t="shared" si="11"/>
        <v>0</v>
      </c>
      <c r="S93" s="3">
        <f t="shared" si="12"/>
        <v>0</v>
      </c>
      <c r="T93" s="5">
        <f t="shared" si="13"/>
        <v>1.1111111111111112E-2</v>
      </c>
      <c r="U93" s="6">
        <f t="shared" si="14"/>
        <v>1.1262587836979136E-2</v>
      </c>
      <c r="V93" s="13">
        <f t="shared" si="15"/>
        <v>7.4825072068466961E-2</v>
      </c>
      <c r="W93" s="15">
        <f t="shared" si="16"/>
        <v>1.1111111111111112E-2</v>
      </c>
    </row>
    <row r="94" spans="17:23">
      <c r="Q94" s="16">
        <v>91</v>
      </c>
      <c r="R94" s="5">
        <f t="shared" si="11"/>
        <v>0</v>
      </c>
      <c r="S94" s="3">
        <f t="shared" si="12"/>
        <v>0</v>
      </c>
      <c r="T94" s="5">
        <f t="shared" si="13"/>
        <v>1.098901098901099E-2</v>
      </c>
      <c r="U94" s="6">
        <f t="shared" si="14"/>
        <v>1.0714939581497409E-2</v>
      </c>
      <c r="V94" s="13">
        <f t="shared" si="15"/>
        <v>6.9471906863176516E-2</v>
      </c>
      <c r="W94" s="15">
        <f t="shared" si="16"/>
        <v>1.098901098901099E-2</v>
      </c>
    </row>
    <row r="95" spans="17:23">
      <c r="Q95" s="16">
        <v>92</v>
      </c>
      <c r="R95" s="5">
        <f t="shared" si="11"/>
        <v>0</v>
      </c>
      <c r="S95" s="3">
        <f t="shared" si="12"/>
        <v>0</v>
      </c>
      <c r="T95" s="5">
        <f t="shared" si="13"/>
        <v>1.0869565217391304E-2</v>
      </c>
      <c r="U95" s="6">
        <f t="shared" si="14"/>
        <v>1.0193920961768433E-2</v>
      </c>
      <c r="V95" s="13">
        <f t="shared" si="15"/>
        <v>6.4475030355324855E-2</v>
      </c>
      <c r="W95" s="15">
        <f t="shared" si="16"/>
        <v>1.0869565217391304E-2</v>
      </c>
    </row>
    <row r="96" spans="17:23">
      <c r="Q96" s="16">
        <v>93</v>
      </c>
      <c r="R96" s="5">
        <f t="shared" si="11"/>
        <v>0</v>
      </c>
      <c r="S96" s="3">
        <f t="shared" si="12"/>
        <v>0</v>
      </c>
      <c r="T96" s="5">
        <f t="shared" si="13"/>
        <v>1.0752688172043012E-2</v>
      </c>
      <c r="U96" s="6">
        <f t="shared" si="14"/>
        <v>9.6982371001162176E-3</v>
      </c>
      <c r="V96" s="13">
        <f t="shared" si="15"/>
        <v>5.98144592693233E-2</v>
      </c>
      <c r="W96" s="15">
        <f t="shared" si="16"/>
        <v>1.0752688172043012E-2</v>
      </c>
    </row>
    <row r="97" spans="17:23">
      <c r="Q97" s="16">
        <v>94</v>
      </c>
      <c r="R97" s="5">
        <f t="shared" si="11"/>
        <v>0</v>
      </c>
      <c r="S97" s="3">
        <f t="shared" si="12"/>
        <v>0</v>
      </c>
      <c r="T97" s="5">
        <f t="shared" si="13"/>
        <v>1.0638297872340425E-2</v>
      </c>
      <c r="U97" s="6">
        <f t="shared" si="14"/>
        <v>9.226656082857632E-3</v>
      </c>
      <c r="V97" s="13">
        <f t="shared" si="15"/>
        <v>5.5470801682202406E-2</v>
      </c>
      <c r="W97" s="15">
        <f t="shared" si="16"/>
        <v>1.0638297872340425E-2</v>
      </c>
    </row>
    <row r="98" spans="17:23">
      <c r="Q98" s="16">
        <v>95</v>
      </c>
      <c r="R98" s="5">
        <f t="shared" si="11"/>
        <v>0</v>
      </c>
      <c r="S98" s="3">
        <f t="shared" si="12"/>
        <v>0</v>
      </c>
      <c r="T98" s="5">
        <f t="shared" si="13"/>
        <v>1.0526315789473684E-2</v>
      </c>
      <c r="U98" s="6">
        <f t="shared" si="14"/>
        <v>8.7780058986507547E-3</v>
      </c>
      <c r="V98" s="13">
        <f t="shared" si="15"/>
        <v>5.1425322387048056E-2</v>
      </c>
      <c r="W98" s="15">
        <f t="shared" si="16"/>
        <v>1.0526315789473684E-2</v>
      </c>
    </row>
    <row r="99" spans="17:23">
      <c r="Q99" s="16">
        <v>96</v>
      </c>
      <c r="R99" s="5">
        <f t="shared" si="11"/>
        <v>0</v>
      </c>
      <c r="S99" s="3">
        <f t="shared" si="12"/>
        <v>0</v>
      </c>
      <c r="T99" s="5">
        <f t="shared" si="13"/>
        <v>1.0416666666666666E-2</v>
      </c>
      <c r="U99" s="6">
        <f t="shared" si="14"/>
        <v>8.3511715257173422E-3</v>
      </c>
      <c r="V99" s="13">
        <f t="shared" si="15"/>
        <v>4.7659992202509618E-2</v>
      </c>
      <c r="W99" s="15">
        <f t="shared" si="16"/>
        <v>1.0416666666666666E-2</v>
      </c>
    </row>
    <row r="100" spans="17:23">
      <c r="Q100" s="16">
        <v>97</v>
      </c>
      <c r="R100" s="5">
        <f t="shared" ref="R100:R131" si="17">IF(($D$9-Q100)/$D$9&gt;=0,($D$9-Q100)/$D$9,0)</f>
        <v>0</v>
      </c>
      <c r="S100" s="3">
        <f t="shared" ref="S100:S131" si="18">+IF(Q100&lt;$D$13,1,0)</f>
        <v>0</v>
      </c>
      <c r="T100" s="5">
        <f t="shared" ref="T100:T131" si="19">$D$18/(Q100^$D$17)</f>
        <v>1.0309278350515464E-2</v>
      </c>
      <c r="U100" s="6">
        <f t="shared" ref="U100:U131" si="20">$D$22^($D$23*Q100)</f>
        <v>7.9450921607004225E-3</v>
      </c>
      <c r="V100" s="13">
        <f t="shared" ref="V100:V131" si="21">$D$30/(1+EXP($D$27*(Q100-$D$28+(LN($D$29)/$D$27))))</f>
        <v>4.4157523149424706E-2</v>
      </c>
      <c r="W100" s="15">
        <f t="shared" si="16"/>
        <v>1.0309278350515464E-2</v>
      </c>
    </row>
    <row r="101" spans="17:23">
      <c r="Q101" s="16">
        <v>98</v>
      </c>
      <c r="R101" s="5">
        <f t="shared" si="17"/>
        <v>0</v>
      </c>
      <c r="S101" s="3">
        <f t="shared" si="18"/>
        <v>0</v>
      </c>
      <c r="T101" s="5">
        <f t="shared" si="19"/>
        <v>1.020408163265306E-2</v>
      </c>
      <c r="U101" s="6">
        <f t="shared" si="20"/>
        <v>7.5587585822698205E-3</v>
      </c>
      <c r="V101" s="13">
        <f t="shared" si="21"/>
        <v>4.0901391319812068E-2</v>
      </c>
      <c r="W101" s="15">
        <f t="shared" si="16"/>
        <v>1.020408163265306E-2</v>
      </c>
    </row>
    <row r="102" spans="17:23">
      <c r="Q102" s="16">
        <v>99</v>
      </c>
      <c r="R102" s="5">
        <f t="shared" si="17"/>
        <v>0</v>
      </c>
      <c r="S102" s="3">
        <f t="shared" si="18"/>
        <v>0</v>
      </c>
      <c r="T102" s="5">
        <f t="shared" si="19"/>
        <v>1.0101010101010102E-2</v>
      </c>
      <c r="U102" s="6">
        <f t="shared" si="20"/>
        <v>7.1912106429235919E-3</v>
      </c>
      <c r="V102" s="13">
        <f t="shared" si="21"/>
        <v>3.7875849145786004E-2</v>
      </c>
      <c r="W102" s="15">
        <f t="shared" si="16"/>
        <v>1.0101010101010102E-2</v>
      </c>
    </row>
    <row r="103" spans="17:23">
      <c r="Q103" s="16">
        <v>100</v>
      </c>
      <c r="R103" s="5">
        <f t="shared" si="17"/>
        <v>0</v>
      </c>
      <c r="S103" s="3">
        <f t="shared" si="18"/>
        <v>0</v>
      </c>
      <c r="T103" s="5">
        <f t="shared" si="19"/>
        <v>0.01</v>
      </c>
      <c r="U103" s="6">
        <f t="shared" si="20"/>
        <v>6.8415348827516719E-3</v>
      </c>
      <c r="V103" s="13">
        <f t="shared" si="21"/>
        <v>3.5065928644492962E-2</v>
      </c>
      <c r="W103" s="15">
        <f t="shared" si="16"/>
        <v>0.01</v>
      </c>
    </row>
    <row r="104" spans="17:23">
      <c r="Q104" s="16">
        <v>101</v>
      </c>
      <c r="R104" s="5">
        <f t="shared" si="17"/>
        <v>0</v>
      </c>
      <c r="S104" s="3">
        <f t="shared" si="18"/>
        <v>0</v>
      </c>
      <c r="T104" s="5">
        <f t="shared" si="19"/>
        <v>9.9009900990099011E-3</v>
      </c>
      <c r="U104" s="6">
        <f t="shared" si="20"/>
        <v>6.5088622592313055E-3</v>
      </c>
      <c r="V104" s="13">
        <f t="shared" si="21"/>
        <v>3.2457437076582107E-2</v>
      </c>
      <c r="W104" s="15">
        <f t="shared" si="16"/>
        <v>9.9009900990099011E-3</v>
      </c>
    </row>
    <row r="105" spans="17:23">
      <c r="Q105" s="16">
        <v>102</v>
      </c>
      <c r="R105" s="5">
        <f t="shared" si="17"/>
        <v>0</v>
      </c>
      <c r="S105" s="3">
        <f t="shared" si="18"/>
        <v>0</v>
      </c>
      <c r="T105" s="5">
        <f t="shared" si="19"/>
        <v>9.8039215686274508E-3</v>
      </c>
      <c r="U105" s="6">
        <f t="shared" si="20"/>
        <v>6.1923659874122206E-3</v>
      </c>
      <c r="V105" s="13">
        <f t="shared" si="21"/>
        <v>3.0036946315237283E-2</v>
      </c>
      <c r="W105" s="15">
        <f t="shared" si="16"/>
        <v>9.8039215686274508E-3</v>
      </c>
    </row>
    <row r="106" spans="17:23">
      <c r="Q106" s="16">
        <v>103</v>
      </c>
      <c r="R106" s="5">
        <f t="shared" si="17"/>
        <v>0</v>
      </c>
      <c r="S106" s="3">
        <f t="shared" si="18"/>
        <v>0</v>
      </c>
      <c r="T106" s="5">
        <f t="shared" si="19"/>
        <v>9.7087378640776691E-3</v>
      </c>
      <c r="U106" s="6">
        <f t="shared" si="20"/>
        <v>5.891259485123642E-3</v>
      </c>
      <c r="V106" s="13">
        <f t="shared" si="21"/>
        <v>2.7791777084437551E-2</v>
      </c>
      <c r="W106" s="15">
        <f t="shared" si="16"/>
        <v>9.7087378640776691E-3</v>
      </c>
    </row>
    <row r="107" spans="17:23">
      <c r="Q107" s="16">
        <v>104</v>
      </c>
      <c r="R107" s="5">
        <f t="shared" si="17"/>
        <v>0</v>
      </c>
      <c r="S107" s="3">
        <f t="shared" si="18"/>
        <v>0</v>
      </c>
      <c r="T107" s="5">
        <f t="shared" si="19"/>
        <v>9.6153846153846159E-3</v>
      </c>
      <c r="U107" s="6">
        <f t="shared" si="20"/>
        <v>5.604794418096604E-3</v>
      </c>
      <c r="V107" s="13">
        <f t="shared" si="21"/>
        <v>2.5709979091856683E-2</v>
      </c>
      <c r="W107" s="15">
        <f t="shared" si="16"/>
        <v>9.6153846153846159E-3</v>
      </c>
    </row>
    <row r="108" spans="17:23">
      <c r="Q108" s="16">
        <v>105</v>
      </c>
      <c r="R108" s="5">
        <f t="shared" si="17"/>
        <v>0</v>
      </c>
      <c r="S108" s="3">
        <f t="shared" si="18"/>
        <v>0</v>
      </c>
      <c r="T108" s="5">
        <f t="shared" si="19"/>
        <v>9.5238095238095247E-3</v>
      </c>
      <c r="U108" s="6">
        <f t="shared" si="20"/>
        <v>5.3322588401430015E-3</v>
      </c>
      <c r="V108" s="13">
        <f t="shared" si="21"/>
        <v>2.3780307955758445E-2</v>
      </c>
      <c r="W108" s="15">
        <f t="shared" si="16"/>
        <v>9.5238095238095247E-3</v>
      </c>
    </row>
    <row r="109" spans="17:23">
      <c r="Q109" s="16">
        <v>106</v>
      </c>
      <c r="R109" s="5">
        <f t="shared" si="17"/>
        <v>0</v>
      </c>
      <c r="S109" s="3">
        <f t="shared" si="18"/>
        <v>0</v>
      </c>
      <c r="T109" s="5">
        <f t="shared" si="19"/>
        <v>9.433962264150943E-3</v>
      </c>
      <c r="U109" s="6">
        <f t="shared" si="20"/>
        <v>5.0729754237692536E-3</v>
      </c>
      <c r="V109" s="13">
        <f t="shared" si="21"/>
        <v>2.1992199707775387E-2</v>
      </c>
      <c r="W109" s="15">
        <f t="shared" si="16"/>
        <v>9.433962264150943E-3</v>
      </c>
    </row>
    <row r="110" spans="17:23">
      <c r="Q110" s="16">
        <v>107</v>
      </c>
      <c r="R110" s="5">
        <f t="shared" si="17"/>
        <v>0</v>
      </c>
      <c r="S110" s="3">
        <f t="shared" si="18"/>
        <v>0</v>
      </c>
      <c r="T110" s="5">
        <f t="shared" si="19"/>
        <v>9.3457943925233638E-3</v>
      </c>
      <c r="U110" s="6">
        <f t="shared" si="20"/>
        <v>4.8262997768271669E-3</v>
      </c>
      <c r="V110" s="13">
        <f t="shared" si="21"/>
        <v>2.0335743545376803E-2</v>
      </c>
      <c r="W110" s="15">
        <f t="shared" si="16"/>
        <v>9.3457943925233638E-3</v>
      </c>
    </row>
    <row r="111" spans="17:23">
      <c r="Q111" s="16">
        <v>108</v>
      </c>
      <c r="R111" s="5">
        <f t="shared" si="17"/>
        <v>0</v>
      </c>
      <c r="S111" s="3">
        <f t="shared" si="18"/>
        <v>0</v>
      </c>
      <c r="T111" s="5">
        <f t="shared" si="19"/>
        <v>9.2592592592592587E-3</v>
      </c>
      <c r="U111" s="6">
        <f t="shared" si="20"/>
        <v>4.5916188410183526E-3</v>
      </c>
      <c r="V111" s="13">
        <f t="shared" si="21"/>
        <v>1.8801653409485863E-2</v>
      </c>
      <c r="W111" s="15">
        <f t="shared" si="16"/>
        <v>9.2592592592592587E-3</v>
      </c>
    </row>
    <row r="112" spans="17:23">
      <c r="Q112" s="16">
        <v>109</v>
      </c>
      <c r="R112" s="5">
        <f t="shared" si="17"/>
        <v>0</v>
      </c>
      <c r="S112" s="3">
        <f t="shared" si="18"/>
        <v>0</v>
      </c>
      <c r="T112" s="5">
        <f t="shared" si="19"/>
        <v>9.1743119266055051E-3</v>
      </c>
      <c r="U112" s="6">
        <f t="shared" si="20"/>
        <v>4.3683493682720974E-3</v>
      </c>
      <c r="V112" s="13">
        <f t="shared" si="21"/>
        <v>1.7381238874098922E-2</v>
      </c>
      <c r="W112" s="15">
        <f t="shared" si="16"/>
        <v>9.1743119266055051E-3</v>
      </c>
    </row>
    <row r="113" spans="17:23">
      <c r="Q113" s="16">
        <v>110</v>
      </c>
      <c r="R113" s="5">
        <f t="shared" si="17"/>
        <v>0</v>
      </c>
      <c r="S113" s="3">
        <f t="shared" si="18"/>
        <v>0</v>
      </c>
      <c r="T113" s="5">
        <f t="shared" si="19"/>
        <v>9.0909090909090905E-3</v>
      </c>
      <c r="U113" s="6">
        <f t="shared" si="20"/>
        <v>4.1559364712100144E-3</v>
      </c>
      <c r="V113" s="13">
        <f t="shared" si="21"/>
        <v>1.6066375755637585E-2</v>
      </c>
      <c r="W113" s="15">
        <f t="shared" si="16"/>
        <v>9.0909090909090905E-3</v>
      </c>
    </row>
    <row r="114" spans="17:23">
      <c r="Q114" s="16">
        <v>111</v>
      </c>
      <c r="R114" s="5">
        <f t="shared" si="17"/>
        <v>0</v>
      </c>
      <c r="S114" s="3">
        <f t="shared" si="18"/>
        <v>0</v>
      </c>
      <c r="T114" s="5">
        <f t="shared" si="19"/>
        <v>9.0090090090090089E-3</v>
      </c>
      <c r="U114" s="6">
        <f t="shared" si="20"/>
        <v>3.9538522440949828E-3</v>
      </c>
      <c r="V114" s="13">
        <f t="shared" si="21"/>
        <v>1.484947677969148E-2</v>
      </c>
      <c r="W114" s="15">
        <f t="shared" si="16"/>
        <v>9.0090090090090089E-3</v>
      </c>
    </row>
    <row r="115" spans="17:23">
      <c r="Q115" s="16">
        <v>112</v>
      </c>
      <c r="R115" s="5">
        <f t="shared" si="17"/>
        <v>0</v>
      </c>
      <c r="S115" s="3">
        <f t="shared" si="18"/>
        <v>0</v>
      </c>
      <c r="T115" s="5">
        <f t="shared" si="19"/>
        <v>8.9285714285714281E-3</v>
      </c>
      <c r="U115" s="6">
        <f t="shared" si="20"/>
        <v>3.7615944508370609E-3</v>
      </c>
      <c r="V115" s="13">
        <f t="shared" si="21"/>
        <v>1.3723462581227579E-2</v>
      </c>
      <c r="W115" s="15">
        <f t="shared" si="16"/>
        <v>8.9285714285714281E-3</v>
      </c>
    </row>
    <row r="116" spans="17:23">
      <c r="Q116" s="16">
        <v>113</v>
      </c>
      <c r="R116" s="5">
        <f t="shared" si="17"/>
        <v>0</v>
      </c>
      <c r="S116" s="3">
        <f t="shared" si="18"/>
        <v>0</v>
      </c>
      <c r="T116" s="5">
        <f t="shared" si="19"/>
        <v>8.8495575221238937E-3</v>
      </c>
      <c r="U116" s="6">
        <f t="shared" si="20"/>
        <v>3.5786852767956535E-3</v>
      </c>
      <c r="V116" s="13">
        <f t="shared" si="21"/>
        <v>1.2681733260620238E-2</v>
      </c>
      <c r="W116" s="15">
        <f t="shared" si="16"/>
        <v>8.8495575221238937E-3</v>
      </c>
    </row>
    <row r="117" spans="17:23">
      <c r="Q117" s="16">
        <v>114</v>
      </c>
      <c r="R117" s="5">
        <f t="shared" si="17"/>
        <v>0</v>
      </c>
      <c r="S117" s="3">
        <f t="shared" si="18"/>
        <v>0</v>
      </c>
      <c r="T117" s="5">
        <f t="shared" si="19"/>
        <v>8.771929824561403E-3</v>
      </c>
      <c r="U117" s="6">
        <f t="shared" si="20"/>
        <v>3.4046701412758797E-3</v>
      </c>
      <c r="V117" s="13">
        <f t="shared" si="21"/>
        <v>1.1718140671325025E-2</v>
      </c>
      <c r="W117" s="15">
        <f t="shared" si="16"/>
        <v>8.771929824561403E-3</v>
      </c>
    </row>
    <row r="118" spans="17:23">
      <c r="Q118" s="16">
        <v>115</v>
      </c>
      <c r="R118" s="5">
        <f t="shared" si="17"/>
        <v>0</v>
      </c>
      <c r="S118" s="3">
        <f t="shared" si="18"/>
        <v>0</v>
      </c>
      <c r="T118" s="5">
        <f t="shared" si="19"/>
        <v>8.6956521739130436E-3</v>
      </c>
      <c r="U118" s="6">
        <f t="shared" si="20"/>
        <v>3.2391165677678065E-3</v>
      </c>
      <c r="V118" s="13">
        <f t="shared" si="21"/>
        <v>1.0826961575001837E-2</v>
      </c>
      <c r="W118" s="15">
        <f t="shared" si="16"/>
        <v>8.6956521739130436E-3</v>
      </c>
    </row>
    <row r="119" spans="17:23">
      <c r="Q119" s="16">
        <v>116</v>
      </c>
      <c r="R119" s="5">
        <f t="shared" si="17"/>
        <v>0</v>
      </c>
      <c r="S119" s="3">
        <f t="shared" si="18"/>
        <v>0</v>
      </c>
      <c r="T119" s="5">
        <f t="shared" si="19"/>
        <v>8.6206896551724137E-3</v>
      </c>
      <c r="U119" s="6">
        <f t="shared" si="20"/>
        <v>3.0816131091207914E-3</v>
      </c>
      <c r="V119" s="13">
        <f t="shared" si="21"/>
        <v>1.0002871765723146E-2</v>
      </c>
      <c r="W119" s="15">
        <f t="shared" si="16"/>
        <v>8.6206896551724137E-3</v>
      </c>
    </row>
    <row r="120" spans="17:23">
      <c r="Q120" s="16">
        <v>117</v>
      </c>
      <c r="R120" s="5">
        <f t="shared" si="17"/>
        <v>0</v>
      </c>
      <c r="S120" s="3">
        <f t="shared" si="18"/>
        <v>0</v>
      </c>
      <c r="T120" s="5">
        <f t="shared" si="19"/>
        <v>8.5470085470085479E-3</v>
      </c>
      <c r="U120" s="6">
        <f t="shared" si="20"/>
        <v>2.9317683249817069E-3</v>
      </c>
      <c r="V120" s="13">
        <f t="shared" si="21"/>
        <v>9.2409212359421261E-3</v>
      </c>
      <c r="W120" s="15">
        <f t="shared" si="16"/>
        <v>8.5470085470085479E-3</v>
      </c>
    </row>
    <row r="121" spans="17:23">
      <c r="Q121" s="16">
        <v>118</v>
      </c>
      <c r="R121" s="5">
        <f t="shared" si="17"/>
        <v>0</v>
      </c>
      <c r="S121" s="3">
        <f t="shared" si="18"/>
        <v>0</v>
      </c>
      <c r="T121" s="5">
        <f t="shared" si="19"/>
        <v>8.4745762711864406E-3</v>
      </c>
      <c r="U121" s="6">
        <f t="shared" si="20"/>
        <v>2.7892098089556546E-3</v>
      </c>
      <c r="V121" s="13">
        <f t="shared" si="21"/>
        <v>8.5365104325405422E-3</v>
      </c>
      <c r="W121" s="15">
        <f t="shared" si="16"/>
        <v>8.4745762711864406E-3</v>
      </c>
    </row>
    <row r="122" spans="17:23">
      <c r="Q122" s="16">
        <v>119</v>
      </c>
      <c r="R122" s="5">
        <f t="shared" si="17"/>
        <v>0</v>
      </c>
      <c r="S122" s="3">
        <f t="shared" si="18"/>
        <v>0</v>
      </c>
      <c r="T122" s="5">
        <f t="shared" si="19"/>
        <v>8.4033613445378148E-3</v>
      </c>
      <c r="U122" s="6">
        <f t="shared" si="20"/>
        <v>2.6535832630714368E-3</v>
      </c>
      <c r="V122" s="13">
        <f t="shared" si="21"/>
        <v>7.8853676309676018E-3</v>
      </c>
      <c r="W122" s="15">
        <f t="shared" si="16"/>
        <v>8.4033613445378148E-3</v>
      </c>
    </row>
    <row r="123" spans="17:23">
      <c r="Q123" s="16">
        <v>120</v>
      </c>
      <c r="R123" s="5">
        <f t="shared" si="17"/>
        <v>0</v>
      </c>
      <c r="S123" s="3">
        <f t="shared" si="18"/>
        <v>0</v>
      </c>
      <c r="T123" s="5">
        <f t="shared" si="19"/>
        <v>8.3333333333333332E-3</v>
      </c>
      <c r="U123" s="6">
        <f t="shared" si="20"/>
        <v>2.5245516172515388E-3</v>
      </c>
      <c r="V123" s="13">
        <f t="shared" si="21"/>
        <v>7.2835274387041621E-3</v>
      </c>
      <c r="W123" s="15">
        <f t="shared" si="16"/>
        <v>8.3333333333333332E-3</v>
      </c>
    </row>
    <row r="124" spans="17:23">
      <c r="Q124" s="16">
        <v>121</v>
      </c>
      <c r="R124" s="5">
        <f t="shared" si="17"/>
        <v>0</v>
      </c>
      <c r="S124" s="3">
        <f t="shared" si="18"/>
        <v>0</v>
      </c>
      <c r="T124" s="5">
        <f t="shared" si="19"/>
        <v>8.2644628099173556E-3</v>
      </c>
      <c r="U124" s="6">
        <f t="shared" si="20"/>
        <v>2.4017941915982686E-3</v>
      </c>
      <c r="V124" s="13">
        <f t="shared" si="21"/>
        <v>6.7273104255747935E-3</v>
      </c>
      <c r="W124" s="15">
        <f t="shared" si="16"/>
        <v>8.2644628099173556E-3</v>
      </c>
    </row>
    <row r="125" spans="17:23">
      <c r="Q125" s="16">
        <v>122</v>
      </c>
      <c r="R125" s="5">
        <f t="shared" si="17"/>
        <v>0</v>
      </c>
      <c r="S125" s="3">
        <f t="shared" si="18"/>
        <v>0</v>
      </c>
      <c r="T125" s="5">
        <f t="shared" si="19"/>
        <v>8.1967213114754103E-3</v>
      </c>
      <c r="U125" s="6">
        <f t="shared" si="20"/>
        <v>2.2850058994141045E-3</v>
      </c>
      <c r="V125" s="13">
        <f t="shared" si="21"/>
        <v>6.2133038673622834E-3</v>
      </c>
      <c r="W125" s="15">
        <f t="shared" si="16"/>
        <v>8.1967213114754103E-3</v>
      </c>
    </row>
    <row r="126" spans="17:23">
      <c r="Q126" s="16">
        <v>123</v>
      </c>
      <c r="R126" s="5">
        <f t="shared" si="17"/>
        <v>0</v>
      </c>
      <c r="S126" s="3">
        <f t="shared" si="18"/>
        <v>0</v>
      </c>
      <c r="T126" s="5">
        <f t="shared" si="19"/>
        <v>8.130081300813009E-3</v>
      </c>
      <c r="U126" s="6">
        <f t="shared" si="20"/>
        <v>2.1738964889755144E-3</v>
      </c>
      <c r="V126" s="13">
        <f t="shared" si="21"/>
        <v>5.7383435803786695E-3</v>
      </c>
      <c r="W126" s="15">
        <f t="shared" si="16"/>
        <v>8.130081300813009E-3</v>
      </c>
    </row>
    <row r="127" spans="17:23">
      <c r="Q127" s="16">
        <v>124</v>
      </c>
      <c r="R127" s="5">
        <f t="shared" si="17"/>
        <v>0</v>
      </c>
      <c r="S127" s="3">
        <f t="shared" si="18"/>
        <v>0</v>
      </c>
      <c r="T127" s="5">
        <f t="shared" si="19"/>
        <v>8.0645161290322578E-3</v>
      </c>
      <c r="U127" s="6">
        <f t="shared" si="20"/>
        <v>2.0681898221758693E-3</v>
      </c>
      <c r="V127" s="13">
        <f t="shared" si="21"/>
        <v>5.2994968177807918E-3</v>
      </c>
      <c r="W127" s="15">
        <f t="shared" si="16"/>
        <v>8.0645161290322578E-3</v>
      </c>
    </row>
    <row r="128" spans="17:23">
      <c r="Q128" s="16">
        <v>125</v>
      </c>
      <c r="R128" s="5">
        <f t="shared" si="17"/>
        <v>0</v>
      </c>
      <c r="S128" s="3">
        <f t="shared" si="18"/>
        <v>0</v>
      </c>
      <c r="T128" s="5">
        <f t="shared" si="19"/>
        <v>8.0000000000000002E-3</v>
      </c>
      <c r="U128" s="6">
        <f t="shared" si="20"/>
        <v>1.9676231882446507E-3</v>
      </c>
      <c r="V128" s="13">
        <f t="shared" si="21"/>
        <v>4.8940461931910612E-3</v>
      </c>
      <c r="W128" s="15">
        <f t="shared" si="16"/>
        <v>8.0000000000000002E-3</v>
      </c>
    </row>
    <row r="129" spans="17:23">
      <c r="Q129" s="16">
        <v>126</v>
      </c>
      <c r="R129" s="5">
        <f t="shared" si="17"/>
        <v>0</v>
      </c>
      <c r="S129" s="3">
        <f t="shared" si="18"/>
        <v>0</v>
      </c>
      <c r="T129" s="5">
        <f t="shared" si="19"/>
        <v>7.9365079365079361E-3</v>
      </c>
      <c r="U129" s="6">
        <f t="shared" si="20"/>
        <v>1.8719466508373636E-3</v>
      </c>
      <c r="V129" s="13">
        <f t="shared" si="21"/>
        <v>4.5194745933383896E-3</v>
      </c>
      <c r="W129" s="15">
        <f t="shared" si="16"/>
        <v>7.9365079365079361E-3</v>
      </c>
    </row>
    <row r="130" spans="17:23">
      <c r="Q130" s="16">
        <v>127</v>
      </c>
      <c r="R130" s="5">
        <f t="shared" si="17"/>
        <v>0</v>
      </c>
      <c r="S130" s="3">
        <f t="shared" si="18"/>
        <v>0</v>
      </c>
      <c r="T130" s="5">
        <f t="shared" si="19"/>
        <v>7.874015748031496E-3</v>
      </c>
      <c r="U130" s="6">
        <f t="shared" si="20"/>
        <v>1.7809224268734939E-3</v>
      </c>
      <c r="V130" s="13">
        <f t="shared" si="21"/>
        <v>4.1734510387438778E-3</v>
      </c>
      <c r="W130" s="15">
        <f t="shared" si="16"/>
        <v>7.874015748031496E-3</v>
      </c>
    </row>
    <row r="131" spans="17:23">
      <c r="Q131" s="16">
        <v>128</v>
      </c>
      <c r="R131" s="5">
        <f t="shared" si="17"/>
        <v>0</v>
      </c>
      <c r="S131" s="3">
        <f t="shared" si="18"/>
        <v>0</v>
      </c>
      <c r="T131" s="5">
        <f t="shared" si="19"/>
        <v>7.8125E-3</v>
      </c>
      <c r="U131" s="6">
        <f t="shared" si="20"/>
        <v>1.6943242955787283E-3</v>
      </c>
      <c r="V131" s="13">
        <f t="shared" si="21"/>
        <v>3.8538174497460224E-3</v>
      </c>
      <c r="W131" s="15">
        <f t="shared" si="16"/>
        <v>7.8125E-3</v>
      </c>
    </row>
    <row r="132" spans="17:23">
      <c r="Q132" s="16">
        <v>129</v>
      </c>
      <c r="R132" s="5">
        <f t="shared" ref="R132:R163" si="22">IF(($D$9-Q132)/$D$9&gt;=0,($D$9-Q132)/$D$9,0)</f>
        <v>0</v>
      </c>
      <c r="S132" s="3">
        <f t="shared" ref="S132:S163" si="23">+IF(Q132&lt;$D$13,1,0)</f>
        <v>0</v>
      </c>
      <c r="T132" s="5">
        <f t="shared" ref="T132:T163" si="24">$D$18/(Q132^$D$17)</f>
        <v>7.7519379844961239E-3</v>
      </c>
      <c r="U132" s="6">
        <f t="shared" ref="U132:U163" si="25">$D$22^($D$23*Q132)</f>
        <v>1.6119370362627668E-3</v>
      </c>
      <c r="V132" s="13">
        <f t="shared" ref="V132:V163" si="26">$D$30/(1+EXP($D$27*(Q132-$D$28+(LN($D$29)/$D$27))))</f>
        <v>3.5585762742215625E-3</v>
      </c>
      <c r="W132" s="15">
        <f t="shared" ref="W132:W183" si="27">+IF($C$4=$R$3,R132,IF($C$4=$S$3,S132,IF($C$4=$T$3,T132,IF($C$4=$U$3,U132,IF($C$4=$V$3,V132,0)))))</f>
        <v>7.7519379844961239E-3</v>
      </c>
    </row>
    <row r="133" spans="17:23">
      <c r="Q133" s="16">
        <v>130</v>
      </c>
      <c r="R133" s="5">
        <f t="shared" si="22"/>
        <v>0</v>
      </c>
      <c r="S133" s="3">
        <f t="shared" si="23"/>
        <v>0</v>
      </c>
      <c r="T133" s="5">
        <f t="shared" si="24"/>
        <v>7.6923076923076927E-3</v>
      </c>
      <c r="U133" s="6">
        <f t="shared" si="25"/>
        <v>1.5335558934354303E-3</v>
      </c>
      <c r="V133" s="13">
        <f t="shared" si="26"/>
        <v>3.2858789330658254E-3</v>
      </c>
      <c r="W133" s="15">
        <f t="shared" si="27"/>
        <v>7.6923076923076927E-3</v>
      </c>
    </row>
    <row r="134" spans="17:23">
      <c r="Q134" s="16">
        <v>131</v>
      </c>
      <c r="R134" s="5">
        <f t="shared" si="22"/>
        <v>0</v>
      </c>
      <c r="S134" s="3">
        <f t="shared" si="23"/>
        <v>0</v>
      </c>
      <c r="T134" s="5">
        <f t="shared" si="24"/>
        <v>7.6335877862595417E-3</v>
      </c>
      <c r="U134" s="6">
        <f t="shared" si="25"/>
        <v>1.4589860679317284E-3</v>
      </c>
      <c r="V134" s="13">
        <f t="shared" si="26"/>
        <v>3.0340150397259909E-3</v>
      </c>
      <c r="W134" s="15">
        <f t="shared" si="27"/>
        <v>7.6335877862595417E-3</v>
      </c>
    </row>
    <row r="135" spans="17:23">
      <c r="Q135" s="16">
        <v>132</v>
      </c>
      <c r="R135" s="5">
        <f t="shared" si="22"/>
        <v>0</v>
      </c>
      <c r="S135" s="3">
        <f t="shared" si="23"/>
        <v>0</v>
      </c>
      <c r="T135" s="5">
        <f t="shared" si="24"/>
        <v>7.575757575757576E-3</v>
      </c>
      <c r="U135" s="6">
        <f t="shared" si="25"/>
        <v>1.3880422327812035E-3</v>
      </c>
      <c r="V135" s="13">
        <f t="shared" si="26"/>
        <v>2.8014023507267729E-3</v>
      </c>
      <c r="W135" s="15">
        <f t="shared" si="27"/>
        <v>7.575757575757576E-3</v>
      </c>
    </row>
    <row r="136" spans="17:23">
      <c r="Q136" s="16">
        <v>133</v>
      </c>
      <c r="R136" s="5">
        <f t="shared" si="22"/>
        <v>0</v>
      </c>
      <c r="S136" s="3">
        <f t="shared" si="23"/>
        <v>0</v>
      </c>
      <c r="T136" s="5">
        <f t="shared" si="24"/>
        <v>7.5187969924812026E-3</v>
      </c>
      <c r="U136" s="6">
        <f t="shared" si="25"/>
        <v>1.3205480726183228E-3</v>
      </c>
      <c r="V136" s="13">
        <f t="shared" si="26"/>
        <v>2.5865774051005617E-3</v>
      </c>
      <c r="W136" s="15">
        <f t="shared" si="27"/>
        <v>7.5187969924812026E-3</v>
      </c>
    </row>
    <row r="137" spans="17:23">
      <c r="Q137" s="16">
        <v>134</v>
      </c>
      <c r="R137" s="5">
        <f t="shared" si="22"/>
        <v>0</v>
      </c>
      <c r="S137" s="3">
        <f t="shared" si="23"/>
        <v>0</v>
      </c>
      <c r="T137" s="5">
        <f t="shared" si="24"/>
        <v>7.462686567164179E-3</v>
      </c>
      <c r="U137" s="6">
        <f t="shared" si="25"/>
        <v>1.2563358454892538E-3</v>
      </c>
      <c r="V137" s="13">
        <f t="shared" si="26"/>
        <v>2.3881868118578566E-3</v>
      </c>
      <c r="W137" s="15">
        <f t="shared" si="27"/>
        <v>7.462686567164179E-3</v>
      </c>
    </row>
    <row r="138" spans="17:23">
      <c r="Q138" s="16">
        <v>135</v>
      </c>
      <c r="R138" s="5">
        <f t="shared" si="22"/>
        <v>0</v>
      </c>
      <c r="S138" s="3">
        <f t="shared" si="23"/>
        <v>0</v>
      </c>
      <c r="T138" s="5">
        <f t="shared" si="24"/>
        <v>7.4074074074074077E-3</v>
      </c>
      <c r="U138" s="6">
        <f t="shared" si="25"/>
        <v>1.1952459659659797E-3</v>
      </c>
      <c r="V138" s="13">
        <f t="shared" si="26"/>
        <v>2.2049791460452984E-3</v>
      </c>
      <c r="W138" s="15">
        <f t="shared" si="27"/>
        <v>7.4074074074074077E-3</v>
      </c>
    </row>
    <row r="139" spans="17:23">
      <c r="Q139" s="16">
        <v>136</v>
      </c>
      <c r="R139" s="5">
        <f t="shared" si="22"/>
        <v>0</v>
      </c>
      <c r="S139" s="3">
        <f t="shared" si="23"/>
        <v>0</v>
      </c>
      <c r="T139" s="5">
        <f t="shared" si="24"/>
        <v>7.3529411764705881E-3</v>
      </c>
      <c r="U139" s="6">
        <f t="shared" si="25"/>
        <v>1.1371266085316565E-3</v>
      </c>
      <c r="V139" s="13">
        <f t="shared" si="26"/>
        <v>2.0357974154850268E-3</v>
      </c>
      <c r="W139" s="15">
        <f t="shared" si="27"/>
        <v>7.3529411764705881E-3</v>
      </c>
    </row>
    <row r="140" spans="17:23">
      <c r="Q140" s="16">
        <v>137</v>
      </c>
      <c r="R140" s="5">
        <f t="shared" si="22"/>
        <v>0</v>
      </c>
      <c r="S140" s="3">
        <f t="shared" si="23"/>
        <v>0</v>
      </c>
      <c r="T140" s="5">
        <f t="shared" si="24"/>
        <v>7.2992700729927005E-3</v>
      </c>
      <c r="U140" s="6">
        <f t="shared" si="25"/>
        <v>1.0818333302515517E-3</v>
      </c>
      <c r="V140" s="13">
        <f t="shared" si="26"/>
        <v>1.8795720619266621E-3</v>
      </c>
      <c r="W140" s="15">
        <f t="shared" si="27"/>
        <v>7.2992700729927005E-3</v>
      </c>
    </row>
    <row r="141" spans="17:23">
      <c r="Q141" s="16">
        <v>138</v>
      </c>
      <c r="R141" s="5">
        <f t="shared" si="22"/>
        <v>0</v>
      </c>
      <c r="S141" s="3">
        <f t="shared" si="23"/>
        <v>0</v>
      </c>
      <c r="T141" s="5">
        <f t="shared" si="24"/>
        <v>7.246376811594203E-3</v>
      </c>
      <c r="U141" s="6">
        <f t="shared" si="25"/>
        <v>1.0292287117917539E-3</v>
      </c>
      <c r="V141" s="13">
        <f t="shared" si="26"/>
        <v>1.7353144620358845E-3</v>
      </c>
      <c r="W141" s="15">
        <f t="shared" si="27"/>
        <v>7.246376811594203E-3</v>
      </c>
    </row>
    <row r="142" spans="17:23">
      <c r="Q142" s="16">
        <v>139</v>
      </c>
      <c r="R142" s="5">
        <f t="shared" si="22"/>
        <v>0</v>
      </c>
      <c r="S142" s="3">
        <f t="shared" si="23"/>
        <v>0</v>
      </c>
      <c r="T142" s="5">
        <f t="shared" si="24"/>
        <v>7.1942446043165471E-3</v>
      </c>
      <c r="U142" s="6">
        <f t="shared" si="25"/>
        <v>9.7918201589351859E-4</v>
      </c>
      <c r="V142" s="13">
        <f t="shared" si="26"/>
        <v>1.6021108953620646E-3</v>
      </c>
      <c r="W142" s="15">
        <f t="shared" si="27"/>
        <v>7.1942446043165471E-3</v>
      </c>
    </row>
    <row r="143" spans="17:23">
      <c r="Q143" s="16">
        <v>140</v>
      </c>
      <c r="R143" s="5">
        <f t="shared" si="22"/>
        <v>0</v>
      </c>
      <c r="S143" s="3">
        <f t="shared" si="23"/>
        <v>0</v>
      </c>
      <c r="T143" s="5">
        <f t="shared" si="24"/>
        <v>7.1428571428571426E-3</v>
      </c>
      <c r="U143" s="6">
        <f t="shared" si="25"/>
        <v>9.3156886245444241E-4</v>
      </c>
      <c r="V143" s="13">
        <f t="shared" si="26"/>
        <v>1.479116948147844E-3</v>
      </c>
      <c r="W143" s="15">
        <f t="shared" si="27"/>
        <v>7.1428571428571426E-3</v>
      </c>
    </row>
    <row r="144" spans="17:23">
      <c r="Q144" s="16">
        <v>141</v>
      </c>
      <c r="R144" s="5">
        <f t="shared" si="22"/>
        <v>0</v>
      </c>
      <c r="S144" s="3">
        <f t="shared" si="23"/>
        <v>0</v>
      </c>
      <c r="T144" s="5">
        <f t="shared" si="24"/>
        <v>7.0921985815602835E-3</v>
      </c>
      <c r="U144" s="6">
        <f t="shared" si="25"/>
        <v>8.8627091940895466E-4</v>
      </c>
      <c r="V144" s="13">
        <f t="shared" si="26"/>
        <v>1.3655523235470816E-3</v>
      </c>
      <c r="W144" s="15">
        <f t="shared" si="27"/>
        <v>7.0921985815602835E-3</v>
      </c>
    </row>
    <row r="145" spans="17:23">
      <c r="Q145" s="16">
        <v>142</v>
      </c>
      <c r="R145" s="5">
        <f t="shared" si="22"/>
        <v>0</v>
      </c>
      <c r="S145" s="3">
        <f t="shared" si="23"/>
        <v>0</v>
      </c>
      <c r="T145" s="5">
        <f t="shared" si="24"/>
        <v>7.0422535211267607E-3</v>
      </c>
      <c r="U145" s="6">
        <f t="shared" si="25"/>
        <v>8.4317560863989038E-4</v>
      </c>
      <c r="V145" s="13">
        <f t="shared" si="26"/>
        <v>1.2606960304891771E-3</v>
      </c>
      <c r="W145" s="15">
        <f t="shared" si="27"/>
        <v>7.0422535211267607E-3</v>
      </c>
    </row>
    <row r="146" spans="17:23">
      <c r="Q146" s="16">
        <v>143</v>
      </c>
      <c r="R146" s="5">
        <f t="shared" si="22"/>
        <v>0</v>
      </c>
      <c r="S146" s="3">
        <f t="shared" si="23"/>
        <v>0</v>
      </c>
      <c r="T146" s="5">
        <f t="shared" si="24"/>
        <v>6.993006993006993E-3</v>
      </c>
      <c r="U146" s="6">
        <f t="shared" si="25"/>
        <v>8.0217582619022617E-4</v>
      </c>
      <c r="V146" s="13">
        <f t="shared" si="26"/>
        <v>1.1638819250559586E-3</v>
      </c>
      <c r="W146" s="15">
        <f t="shared" si="27"/>
        <v>6.993006993006993E-3</v>
      </c>
    </row>
    <row r="147" spans="17:23">
      <c r="Q147" s="16">
        <v>144</v>
      </c>
      <c r="R147" s="5">
        <f t="shared" si="22"/>
        <v>0</v>
      </c>
      <c r="S147" s="3">
        <f t="shared" si="23"/>
        <v>0</v>
      </c>
      <c r="T147" s="5">
        <f t="shared" si="24"/>
        <v>6.9444444444444441E-3</v>
      </c>
      <c r="U147" s="6">
        <f t="shared" si="25"/>
        <v>7.6316967607965619E-4</v>
      </c>
      <c r="V147" s="13">
        <f t="shared" si="26"/>
        <v>1.0744945798132166E-3</v>
      </c>
      <c r="W147" s="15">
        <f t="shared" si="27"/>
        <v>6.9444444444444441E-3</v>
      </c>
    </row>
    <row r="148" spans="17:23">
      <c r="Q148" s="16">
        <v>145</v>
      </c>
      <c r="R148" s="5">
        <f t="shared" si="22"/>
        <v>0</v>
      </c>
      <c r="S148" s="3">
        <f t="shared" si="23"/>
        <v>0</v>
      </c>
      <c r="T148" s="5">
        <f t="shared" si="24"/>
        <v>6.8965517241379309E-3</v>
      </c>
      <c r="U148" s="6">
        <f t="shared" si="25"/>
        <v>7.2606021706444633E-4</v>
      </c>
      <c r="V148" s="13">
        <f t="shared" si="26"/>
        <v>9.9196545805640426E-4</v>
      </c>
      <c r="W148" s="15">
        <f t="shared" si="27"/>
        <v>6.8965517241379309E-3</v>
      </c>
    </row>
    <row r="149" spans="17:23">
      <c r="Q149" s="16">
        <v>146</v>
      </c>
      <c r="R149" s="5">
        <f t="shared" si="22"/>
        <v>0</v>
      </c>
      <c r="S149" s="3">
        <f t="shared" si="23"/>
        <v>0</v>
      </c>
      <c r="T149" s="5">
        <f t="shared" si="24"/>
        <v>6.8493150684931503E-3</v>
      </c>
      <c r="U149" s="6">
        <f t="shared" si="25"/>
        <v>6.9075522171120379E-4</v>
      </c>
      <c r="V149" s="13">
        <f t="shared" si="26"/>
        <v>9.1576937138433288E-4</v>
      </c>
      <c r="W149" s="15">
        <f t="shared" si="27"/>
        <v>6.8493150684931503E-3</v>
      </c>
    </row>
    <row r="150" spans="17:23">
      <c r="Q150" s="16">
        <v>147</v>
      </c>
      <c r="R150" s="5">
        <f t="shared" si="22"/>
        <v>0</v>
      </c>
      <c r="S150" s="3">
        <f t="shared" si="23"/>
        <v>0</v>
      </c>
      <c r="T150" s="5">
        <f t="shared" si="24"/>
        <v>6.8027210884353739E-3</v>
      </c>
      <c r="U150" s="6">
        <f t="shared" si="25"/>
        <v>6.5716694718579078E-4</v>
      </c>
      <c r="V150" s="13">
        <f t="shared" si="26"/>
        <v>8.4542120040323368E-4</v>
      </c>
      <c r="W150" s="15">
        <f t="shared" si="27"/>
        <v>6.8027210884353739E-3</v>
      </c>
    </row>
    <row r="151" spans="17:23">
      <c r="Q151" s="16">
        <v>148</v>
      </c>
      <c r="R151" s="5">
        <f t="shared" si="22"/>
        <v>0</v>
      </c>
      <c r="S151" s="3">
        <f t="shared" si="23"/>
        <v>0</v>
      </c>
      <c r="T151" s="5">
        <f t="shared" si="24"/>
        <v>6.7567567567567571E-3</v>
      </c>
      <c r="U151" s="6">
        <f t="shared" si="25"/>
        <v>6.2521191718772223E-4</v>
      </c>
      <c r="V151" s="13">
        <f t="shared" si="26"/>
        <v>7.8047285968464567E-4</v>
      </c>
      <c r="W151" s="15">
        <f t="shared" si="27"/>
        <v>6.7567567567567571E-3</v>
      </c>
    </row>
    <row r="152" spans="17:23">
      <c r="Q152" s="16">
        <v>149</v>
      </c>
      <c r="R152" s="5">
        <f t="shared" si="22"/>
        <v>0</v>
      </c>
      <c r="S152" s="3">
        <f t="shared" si="23"/>
        <v>0</v>
      </c>
      <c r="T152" s="5">
        <f t="shared" si="24"/>
        <v>6.7114093959731542E-3</v>
      </c>
      <c r="U152" s="6">
        <f t="shared" si="25"/>
        <v>5.9481071448810549E-4</v>
      </c>
      <c r="V152" s="13">
        <f t="shared" si="26"/>
        <v>7.2051048935384114E-4</v>
      </c>
      <c r="W152" s="15">
        <f t="shared" si="27"/>
        <v>6.7114093959731542E-3</v>
      </c>
    </row>
    <row r="153" spans="17:23">
      <c r="Q153" s="16">
        <v>150</v>
      </c>
      <c r="R153" s="5">
        <f t="shared" si="22"/>
        <v>0</v>
      </c>
      <c r="S153" s="3">
        <f t="shared" si="23"/>
        <v>0</v>
      </c>
      <c r="T153" s="5">
        <f t="shared" si="24"/>
        <v>6.6666666666666671E-3</v>
      </c>
      <c r="U153" s="6">
        <f t="shared" si="25"/>
        <v>5.6588778355550894E-4</v>
      </c>
      <c r="V153" s="13">
        <f t="shared" si="26"/>
        <v>6.6515185687120962E-4</v>
      </c>
      <c r="W153" s="15">
        <f t="shared" si="27"/>
        <v>6.6666666666666671E-3</v>
      </c>
    </row>
    <row r="154" spans="17:23">
      <c r="Q154" s="16">
        <v>151</v>
      </c>
      <c r="R154" s="5">
        <f t="shared" si="22"/>
        <v>0</v>
      </c>
      <c r="S154" s="3">
        <f t="shared" si="23"/>
        <v>0</v>
      </c>
      <c r="T154" s="5">
        <f t="shared" si="24"/>
        <v>6.6225165562913907E-3</v>
      </c>
      <c r="U154" s="6">
        <f t="shared" si="25"/>
        <v>5.3837124277923525E-4</v>
      </c>
      <c r="V154" s="13">
        <f t="shared" si="26"/>
        <v>6.1404395368824631E-4</v>
      </c>
      <c r="W154" s="15">
        <f t="shared" si="27"/>
        <v>6.6225165562913907E-3</v>
      </c>
    </row>
    <row r="155" spans="17:23">
      <c r="Q155" s="16">
        <v>152</v>
      </c>
      <c r="R155" s="5">
        <f t="shared" si="22"/>
        <v>0</v>
      </c>
      <c r="S155" s="3">
        <f t="shared" si="23"/>
        <v>0</v>
      </c>
      <c r="T155" s="5">
        <f t="shared" si="24"/>
        <v>6.5789473684210523E-3</v>
      </c>
      <c r="U155" s="6">
        <f t="shared" si="25"/>
        <v>5.1219270582332206E-4</v>
      </c>
      <c r="V155" s="13">
        <f t="shared" si="26"/>
        <v>5.6686077251405314E-4</v>
      </c>
      <c r="W155" s="15">
        <f t="shared" si="27"/>
        <v>6.5789473684210523E-3</v>
      </c>
    </row>
    <row r="156" spans="17:23">
      <c r="Q156" s="16">
        <v>153</v>
      </c>
      <c r="R156" s="5">
        <f t="shared" si="22"/>
        <v>0</v>
      </c>
      <c r="S156" s="3">
        <f t="shared" si="23"/>
        <v>0</v>
      </c>
      <c r="T156" s="5">
        <f t="shared" si="24"/>
        <v>6.5359477124183009E-3</v>
      </c>
      <c r="U156" s="6">
        <f t="shared" si="25"/>
        <v>4.8728711166727746E-4</v>
      </c>
      <c r="V156" s="13">
        <f t="shared" si="26"/>
        <v>5.2330125191950619E-4</v>
      </c>
      <c r="W156" s="15">
        <f t="shared" si="27"/>
        <v>6.5359477124183009E-3</v>
      </c>
    </row>
    <row r="157" spans="17:23">
      <c r="Q157" s="16">
        <v>154</v>
      </c>
      <c r="R157" s="5">
        <f t="shared" si="22"/>
        <v>0</v>
      </c>
      <c r="S157" s="3">
        <f t="shared" si="23"/>
        <v>0</v>
      </c>
      <c r="T157" s="5">
        <f t="shared" si="24"/>
        <v>6.4935064935064939E-3</v>
      </c>
      <c r="U157" s="6">
        <f t="shared" si="25"/>
        <v>4.6359256291116389E-4</v>
      </c>
      <c r="V157" s="13">
        <f t="shared" si="26"/>
        <v>4.8308737593669762E-4</v>
      </c>
      <c r="W157" s="15">
        <f t="shared" si="27"/>
        <v>6.4935064935064939E-3</v>
      </c>
    </row>
    <row r="158" spans="17:23">
      <c r="Q158" s="16">
        <v>155</v>
      </c>
      <c r="R158" s="5">
        <f t="shared" si="22"/>
        <v>0</v>
      </c>
      <c r="S158" s="3">
        <f t="shared" si="23"/>
        <v>0</v>
      </c>
      <c r="T158" s="5">
        <f t="shared" si="24"/>
        <v>6.4516129032258064E-3</v>
      </c>
      <c r="U158" s="6">
        <f t="shared" si="25"/>
        <v>4.4105017194316605E-4</v>
      </c>
      <c r="V158" s="13">
        <f t="shared" si="26"/>
        <v>4.4596241718333296E-4</v>
      </c>
      <c r="W158" s="15">
        <f t="shared" si="27"/>
        <v>6.4516129032258064E-3</v>
      </c>
    </row>
    <row r="159" spans="17:23">
      <c r="Q159" s="16">
        <v>156</v>
      </c>
      <c r="R159" s="5">
        <f t="shared" si="22"/>
        <v>0</v>
      </c>
      <c r="S159" s="3">
        <f t="shared" si="23"/>
        <v>0</v>
      </c>
      <c r="T159" s="5">
        <f t="shared" si="24"/>
        <v>6.41025641025641E-3</v>
      </c>
      <c r="U159" s="6">
        <f t="shared" si="25"/>
        <v>4.1960391458732726E-4</v>
      </c>
      <c r="V159" s="13">
        <f t="shared" si="26"/>
        <v>4.1168931285807557E-4</v>
      </c>
      <c r="W159" s="15">
        <f t="shared" si="27"/>
        <v>6.41025641025641E-3</v>
      </c>
    </row>
    <row r="160" spans="17:23">
      <c r="Q160" s="16">
        <v>157</v>
      </c>
      <c r="R160" s="5">
        <f t="shared" si="22"/>
        <v>0</v>
      </c>
      <c r="S160" s="3">
        <f t="shared" si="23"/>
        <v>0</v>
      </c>
      <c r="T160" s="5">
        <f t="shared" si="24"/>
        <v>6.369426751592357E-3</v>
      </c>
      <c r="U160" s="6">
        <f t="shared" si="25"/>
        <v>3.9920049086773134E-4</v>
      </c>
      <c r="V160" s="13">
        <f t="shared" si="26"/>
        <v>3.800491637159499E-4</v>
      </c>
      <c r="W160" s="15">
        <f t="shared" si="27"/>
        <v>6.369426751592357E-3</v>
      </c>
    </row>
    <row r="161" spans="17:23">
      <c r="Q161" s="16">
        <v>158</v>
      </c>
      <c r="R161" s="5">
        <f t="shared" si="22"/>
        <v>0</v>
      </c>
      <c r="S161" s="3">
        <f t="shared" si="23"/>
        <v>0</v>
      </c>
      <c r="T161" s="5">
        <f t="shared" si="24"/>
        <v>6.3291139240506328E-3</v>
      </c>
      <c r="U161" s="6">
        <f t="shared" si="25"/>
        <v>3.7978919254308267E-4</v>
      </c>
      <c r="V161" s="13">
        <f t="shared" si="26"/>
        <v>3.5083984684561705E-4</v>
      </c>
      <c r="W161" s="15">
        <f t="shared" si="27"/>
        <v>6.3291139240506328E-3</v>
      </c>
    </row>
    <row r="162" spans="17:23">
      <c r="Q162" s="16">
        <v>159</v>
      </c>
      <c r="R162" s="5">
        <f t="shared" si="22"/>
        <v>0</v>
      </c>
      <c r="S162" s="3">
        <f t="shared" si="23"/>
        <v>0</v>
      </c>
      <c r="T162" s="5">
        <f t="shared" si="24"/>
        <v>6.2893081761006293E-3</v>
      </c>
      <c r="U162" s="6">
        <f t="shared" si="25"/>
        <v>3.6132177708247926E-4</v>
      </c>
      <c r="V162" s="13">
        <f t="shared" si="26"/>
        <v>3.23874733735219E-4</v>
      </c>
      <c r="W162" s="15">
        <f t="shared" si="27"/>
        <v>6.2893081761006293E-3</v>
      </c>
    </row>
    <row r="163" spans="17:23">
      <c r="Q163" s="16">
        <v>160</v>
      </c>
      <c r="R163" s="5">
        <f t="shared" si="22"/>
        <v>0</v>
      </c>
      <c r="S163" s="3">
        <f t="shared" si="23"/>
        <v>0</v>
      </c>
      <c r="T163" s="5">
        <f t="shared" si="24"/>
        <v>6.2500000000000003E-3</v>
      </c>
      <c r="U163" s="6">
        <f t="shared" si="25"/>
        <v>3.4375234776916694E-4</v>
      </c>
      <c r="V163" s="13">
        <f t="shared" si="26"/>
        <v>2.9898150573326064E-4</v>
      </c>
      <c r="W163" s="15">
        <f t="shared" si="27"/>
        <v>6.2500000000000003E-3</v>
      </c>
    </row>
    <row r="164" spans="17:23">
      <c r="Q164" s="16">
        <v>161</v>
      </c>
      <c r="R164" s="5">
        <f t="shared" ref="R164:R183" si="28">IF(($D$9-Q164)/$D$9&gt;=0,($D$9-Q164)/$D$9,0)</f>
        <v>0</v>
      </c>
      <c r="S164" s="3">
        <f t="shared" ref="S164:S183" si="29">+IF(Q164&lt;$D$13,1,0)</f>
        <v>0</v>
      </c>
      <c r="T164" s="5">
        <f t="shared" ref="T164:T183" si="30">$D$18/(Q164^$D$17)</f>
        <v>6.2111801242236021E-3</v>
      </c>
      <c r="U164" s="6">
        <f t="shared" ref="U164:U183" si="31">$D$22^($D$23*Q164)</f>
        <v>3.2703723963430043E-4</v>
      </c>
      <c r="V164" s="13">
        <f t="shared" ref="V164:V183" si="32">$D$30/(1+EXP($D$27*(Q164-$D$28+(LN($D$29)/$D$27))))</f>
        <v>2.7600105958820357E-4</v>
      </c>
      <c r="W164" s="15">
        <f t="shared" si="27"/>
        <v>6.2111801242236021E-3</v>
      </c>
    </row>
    <row r="165" spans="17:23">
      <c r="Q165" s="16">
        <v>162</v>
      </c>
      <c r="R165" s="5">
        <f t="shared" si="28"/>
        <v>0</v>
      </c>
      <c r="S165" s="3">
        <f t="shared" si="29"/>
        <v>0</v>
      </c>
      <c r="T165" s="5">
        <f t="shared" si="30"/>
        <v>6.1728395061728392E-3</v>
      </c>
      <c r="U165" s="6">
        <f t="shared" si="31"/>
        <v>3.1113491093722904E-4</v>
      </c>
      <c r="V165" s="13">
        <f t="shared" si="32"/>
        <v>2.5478649628767514E-4</v>
      </c>
      <c r="W165" s="15">
        <f t="shared" si="27"/>
        <v>6.1728395061728392E-3</v>
      </c>
    </row>
    <row r="166" spans="17:23">
      <c r="Q166" s="16">
        <v>163</v>
      </c>
      <c r="R166" s="5">
        <f t="shared" si="28"/>
        <v>0</v>
      </c>
      <c r="S166" s="3">
        <f t="shared" si="29"/>
        <v>0</v>
      </c>
      <c r="T166" s="5">
        <f t="shared" si="30"/>
        <v>6.1349693251533744E-3</v>
      </c>
      <c r="U166" s="6">
        <f t="shared" si="31"/>
        <v>2.9600583992259253E-4</v>
      </c>
      <c r="V166" s="13">
        <f t="shared" si="32"/>
        <v>2.3520218691778412E-4</v>
      </c>
      <c r="W166" s="15">
        <f t="shared" si="27"/>
        <v>6.1349693251533744E-3</v>
      </c>
    </row>
    <row r="167" spans="17:23">
      <c r="Q167" s="16">
        <v>164</v>
      </c>
      <c r="R167" s="5">
        <f t="shared" si="28"/>
        <v>0</v>
      </c>
      <c r="S167" s="3">
        <f t="shared" si="29"/>
        <v>0</v>
      </c>
      <c r="T167" s="5">
        <f t="shared" si="30"/>
        <v>6.0975609756097563E-3</v>
      </c>
      <c r="U167" s="6">
        <f t="shared" si="31"/>
        <v>2.8161242659765866E-4</v>
      </c>
      <c r="V167" s="13">
        <f t="shared" si="32"/>
        <v>2.1712290972744562E-4</v>
      </c>
      <c r="W167" s="15">
        <f t="shared" si="27"/>
        <v>6.0975609756097563E-3</v>
      </c>
    </row>
    <row r="168" spans="17:23">
      <c r="Q168" s="16">
        <v>165</v>
      </c>
      <c r="R168" s="5">
        <f t="shared" si="28"/>
        <v>0</v>
      </c>
      <c r="S168" s="3">
        <f t="shared" si="29"/>
        <v>0</v>
      </c>
      <c r="T168" s="5">
        <f t="shared" si="30"/>
        <v>6.0606060606060606E-3</v>
      </c>
      <c r="U168" s="6">
        <f t="shared" si="31"/>
        <v>2.6791889928577336E-4</v>
      </c>
      <c r="V168" s="13">
        <f t="shared" si="32"/>
        <v>2.004330530139932E-4</v>
      </c>
      <c r="W168" s="15">
        <f t="shared" si="27"/>
        <v>6.0606060606060606E-3</v>
      </c>
    </row>
    <row r="169" spans="17:23">
      <c r="Q169" s="16">
        <v>166</v>
      </c>
      <c r="R169" s="5">
        <f t="shared" si="28"/>
        <v>0</v>
      </c>
      <c r="S169" s="3">
        <f t="shared" si="29"/>
        <v>0</v>
      </c>
      <c r="T169" s="5">
        <f t="shared" si="30"/>
        <v>6.024096385542169E-3</v>
      </c>
      <c r="U169" s="6">
        <f t="shared" si="31"/>
        <v>2.5489122572369129E-4</v>
      </c>
      <c r="V169" s="13">
        <f t="shared" si="32"/>
        <v>1.8502587884689279E-4</v>
      </c>
      <c r="W169" s="15">
        <f t="shared" si="27"/>
        <v>6.024096385542169E-3</v>
      </c>
    </row>
    <row r="170" spans="17:23">
      <c r="Q170" s="16">
        <v>167</v>
      </c>
      <c r="R170" s="5">
        <f t="shared" si="28"/>
        <v>0</v>
      </c>
      <c r="S170" s="3">
        <f t="shared" si="29"/>
        <v>0</v>
      </c>
      <c r="T170" s="5">
        <f t="shared" si="30"/>
        <v>5.9880239520958087E-3</v>
      </c>
      <c r="U170" s="6">
        <f t="shared" si="31"/>
        <v>2.4249702848184171E-4</v>
      </c>
      <c r="V170" s="13">
        <f t="shared" si="32"/>
        <v>1.7080284301808409E-4</v>
      </c>
      <c r="W170" s="15">
        <f t="shared" si="27"/>
        <v>5.9880239520958087E-3</v>
      </c>
    </row>
    <row r="171" spans="17:23">
      <c r="Q171" s="16">
        <v>168</v>
      </c>
      <c r="R171" s="5">
        <f t="shared" si="28"/>
        <v>0</v>
      </c>
      <c r="S171" s="3">
        <f t="shared" si="29"/>
        <v>0</v>
      </c>
      <c r="T171" s="5">
        <f t="shared" si="30"/>
        <v>5.9523809523809521E-3</v>
      </c>
      <c r="U171" s="6">
        <f t="shared" si="31"/>
        <v>2.3070550449731433E-4</v>
      </c>
      <c r="V171" s="13">
        <f t="shared" si="32"/>
        <v>1.576729669522891E-4</v>
      </c>
      <c r="W171" s="15">
        <f t="shared" si="27"/>
        <v>5.9523809523809521E-3</v>
      </c>
    </row>
    <row r="172" spans="17:23">
      <c r="Q172" s="16">
        <v>169</v>
      </c>
      <c r="R172" s="5">
        <f t="shared" si="28"/>
        <v>0</v>
      </c>
      <c r="S172" s="3">
        <f t="shared" si="29"/>
        <v>0</v>
      </c>
      <c r="T172" s="5">
        <f t="shared" si="30"/>
        <v>5.9171597633136093E-3</v>
      </c>
      <c r="U172" s="6">
        <f t="shared" si="31"/>
        <v>2.1948734851959581E-4</v>
      </c>
      <c r="V172" s="13">
        <f t="shared" si="32"/>
        <v>1.4555225763036395E-4</v>
      </c>
      <c r="W172" s="15">
        <f t="shared" si="27"/>
        <v>5.9171597633136093E-3</v>
      </c>
    </row>
    <row r="173" spans="17:23">
      <c r="Q173" s="16">
        <v>170</v>
      </c>
      <c r="R173" s="5">
        <f t="shared" si="28"/>
        <v>0</v>
      </c>
      <c r="S173" s="3">
        <f t="shared" si="29"/>
        <v>0</v>
      </c>
      <c r="T173" s="5">
        <f t="shared" si="30"/>
        <v>5.8823529411764705E-3</v>
      </c>
      <c r="U173" s="6">
        <f t="shared" si="31"/>
        <v>2.0881468027878546E-4</v>
      </c>
      <c r="V173" s="13">
        <f t="shared" si="32"/>
        <v>1.3436317187514923E-4</v>
      </c>
      <c r="W173" s="15">
        <f t="shared" si="27"/>
        <v>5.8823529411764705E-3</v>
      </c>
    </row>
    <row r="174" spans="17:23">
      <c r="Q174" s="16">
        <v>171</v>
      </c>
      <c r="R174" s="5">
        <f t="shared" si="28"/>
        <v>0</v>
      </c>
      <c r="S174" s="3">
        <f t="shared" si="29"/>
        <v>0</v>
      </c>
      <c r="T174" s="5">
        <f t="shared" si="30"/>
        <v>5.8479532163742687E-3</v>
      </c>
      <c r="U174" s="6">
        <f t="shared" si="31"/>
        <v>1.9866097519528967E-4</v>
      </c>
      <c r="V174" s="13">
        <f t="shared" si="32"/>
        <v>1.2403412162390905E-4</v>
      </c>
      <c r="W174" s="15">
        <f t="shared" si="27"/>
        <v>5.8479532163742687E-3</v>
      </c>
    </row>
    <row r="175" spans="17:23">
      <c r="Q175" s="16">
        <v>172</v>
      </c>
      <c r="R175" s="5">
        <f t="shared" si="28"/>
        <v>0</v>
      </c>
      <c r="S175" s="3">
        <f t="shared" si="29"/>
        <v>0</v>
      </c>
      <c r="T175" s="5">
        <f t="shared" si="30"/>
        <v>5.8139534883720929E-3</v>
      </c>
      <c r="U175" s="6">
        <f t="shared" si="31"/>
        <v>1.8900099845879051E-4</v>
      </c>
      <c r="V175" s="13">
        <f t="shared" si="32"/>
        <v>1.1449901706585783E-4</v>
      </c>
      <c r="W175" s="15">
        <f t="shared" si="27"/>
        <v>5.8139534883720929E-3</v>
      </c>
    </row>
    <row r="176" spans="17:23">
      <c r="Q176" s="16">
        <v>173</v>
      </c>
      <c r="R176" s="5">
        <f t="shared" si="28"/>
        <v>0</v>
      </c>
      <c r="S176" s="3">
        <f t="shared" si="29"/>
        <v>0</v>
      </c>
      <c r="T176" s="5">
        <f t="shared" si="30"/>
        <v>5.7803468208092483E-3</v>
      </c>
      <c r="U176" s="6">
        <f t="shared" si="31"/>
        <v>1.7981074231264842E-4</v>
      </c>
      <c r="V176" s="13">
        <f t="shared" si="32"/>
        <v>1.0569684475888231E-4</v>
      </c>
      <c r="W176" s="15">
        <f t="shared" si="27"/>
        <v>5.7803468208092483E-3</v>
      </c>
    </row>
    <row r="177" spans="17:23">
      <c r="Q177" s="16">
        <v>174</v>
      </c>
      <c r="R177" s="5">
        <f t="shared" si="28"/>
        <v>0</v>
      </c>
      <c r="S177" s="3">
        <f t="shared" si="29"/>
        <v>0</v>
      </c>
      <c r="T177" s="5">
        <f t="shared" si="30"/>
        <v>5.7471264367816091E-3</v>
      </c>
      <c r="U177" s="6">
        <f t="shared" si="31"/>
        <v>1.7106736638788309E-4</v>
      </c>
      <c r="V177" s="13">
        <f t="shared" si="32"/>
        <v>9.7571278057707032E-5</v>
      </c>
      <c r="W177" s="15">
        <f t="shared" si="27"/>
        <v>5.7471264367816091E-3</v>
      </c>
    </row>
    <row r="178" spans="17:23">
      <c r="Q178" s="16">
        <v>175</v>
      </c>
      <c r="R178" s="5">
        <f t="shared" si="28"/>
        <v>0</v>
      </c>
      <c r="S178" s="3">
        <f t="shared" si="29"/>
        <v>0</v>
      </c>
      <c r="T178" s="5">
        <f t="shared" si="30"/>
        <v>5.7142857142857143E-3</v>
      </c>
      <c r="U178" s="6">
        <f t="shared" si="31"/>
        <v>1.6274914093843758E-4</v>
      </c>
      <c r="V178" s="13">
        <f t="shared" si="32"/>
        <v>9.0070317387671534E-5</v>
      </c>
      <c r="W178" s="15">
        <f t="shared" si="27"/>
        <v>5.7142857142857143E-3</v>
      </c>
    </row>
    <row r="179" spans="17:23">
      <c r="Q179" s="16">
        <v>176</v>
      </c>
      <c r="R179" s="5">
        <f t="shared" si="28"/>
        <v>0</v>
      </c>
      <c r="S179" s="3">
        <f t="shared" si="29"/>
        <v>0</v>
      </c>
      <c r="T179" s="5">
        <f t="shared" si="30"/>
        <v>5.681818181818182E-3</v>
      </c>
      <c r="U179" s="6">
        <f t="shared" si="31"/>
        <v>1.5483539283665205E-4</v>
      </c>
      <c r="V179" s="13">
        <f t="shared" si="32"/>
        <v>8.3145958085154158E-5</v>
      </c>
      <c r="W179" s="15">
        <f t="shared" si="27"/>
        <v>5.681818181818182E-3</v>
      </c>
    </row>
    <row r="180" spans="17:23">
      <c r="Q180" s="16">
        <v>177</v>
      </c>
      <c r="R180" s="5">
        <f t="shared" si="28"/>
        <v>0</v>
      </c>
      <c r="S180" s="3">
        <f t="shared" si="29"/>
        <v>0</v>
      </c>
      <c r="T180" s="5">
        <f t="shared" si="30"/>
        <v>5.6497175141242938E-3</v>
      </c>
      <c r="U180" s="6">
        <f t="shared" si="31"/>
        <v>1.4730645419473484E-4</v>
      </c>
      <c r="V180" s="13">
        <f t="shared" si="32"/>
        <v>7.6753883698577546E-5</v>
      </c>
      <c r="W180" s="15">
        <f t="shared" si="27"/>
        <v>5.6497175141242938E-3</v>
      </c>
    </row>
    <row r="181" spans="17:23">
      <c r="Q181" s="16">
        <v>178</v>
      </c>
      <c r="R181" s="5">
        <f t="shared" si="28"/>
        <v>0</v>
      </c>
      <c r="S181" s="3">
        <f t="shared" si="29"/>
        <v>0</v>
      </c>
      <c r="T181" s="5">
        <f t="shared" si="30"/>
        <v>5.6179775280898875E-3</v>
      </c>
      <c r="U181" s="6">
        <f t="shared" si="31"/>
        <v>1.4014361348453229E-4</v>
      </c>
      <c r="V181" s="13">
        <f t="shared" si="32"/>
        <v>7.085318280387945E-5</v>
      </c>
      <c r="W181" s="15">
        <f t="shared" si="27"/>
        <v>5.6179775280898875E-3</v>
      </c>
    </row>
    <row r="182" spans="17:23">
      <c r="Q182" s="16">
        <v>179</v>
      </c>
      <c r="R182" s="5">
        <f t="shared" si="28"/>
        <v>0</v>
      </c>
      <c r="S182" s="3">
        <f t="shared" si="29"/>
        <v>0</v>
      </c>
      <c r="T182" s="5">
        <f t="shared" si="30"/>
        <v>5.5865921787709499E-3</v>
      </c>
      <c r="U182" s="6">
        <f t="shared" si="31"/>
        <v>1.33329069034125E-4</v>
      </c>
      <c r="V182" s="13">
        <f t="shared" si="32"/>
        <v>6.5406087536275459E-5</v>
      </c>
      <c r="W182" s="15">
        <f t="shared" si="27"/>
        <v>5.5865921787709499E-3</v>
      </c>
    </row>
    <row r="183" spans="17:23">
      <c r="Q183" s="16">
        <v>180</v>
      </c>
      <c r="R183" s="5">
        <f t="shared" si="28"/>
        <v>0</v>
      </c>
      <c r="S183" s="3">
        <f t="shared" si="29"/>
        <v>0</v>
      </c>
      <c r="T183" s="5">
        <f t="shared" si="30"/>
        <v>5.5555555555555558E-3</v>
      </c>
      <c r="U183" s="6">
        <f t="shared" si="31"/>
        <v>1.2684588478567048E-4</v>
      </c>
      <c r="V183" s="13">
        <f t="shared" si="32"/>
        <v>6.0377732176956076E-5</v>
      </c>
      <c r="W183" s="15">
        <f t="shared" si="27"/>
        <v>5.5555555555555558E-3</v>
      </c>
    </row>
  </sheetData>
  <mergeCells count="2">
    <mergeCell ref="C4:D4"/>
    <mergeCell ref="C3:D3"/>
  </mergeCells>
  <conditionalFormatting sqref="D9">
    <cfRule type="expression" dxfId="9" priority="5">
      <formula>$C$4="Lineal"</formula>
    </cfRule>
  </conditionalFormatting>
  <conditionalFormatting sqref="D13">
    <cfRule type="expression" dxfId="8" priority="4">
      <formula>$C$4="Discreta"</formula>
    </cfRule>
  </conditionalFormatting>
  <conditionalFormatting sqref="D17:D18">
    <cfRule type="expression" dxfId="5" priority="3">
      <formula>$C$4="Recíproca"</formula>
    </cfRule>
  </conditionalFormatting>
  <conditionalFormatting sqref="D22:D23">
    <cfRule type="expression" dxfId="3" priority="2">
      <formula>$C$4="Exponencial Negativa"</formula>
    </cfRule>
  </conditionalFormatting>
  <conditionalFormatting sqref="D27:D30">
    <cfRule type="expression" dxfId="1" priority="1">
      <formula>$C$4="Logística"</formula>
    </cfRule>
  </conditionalFormatting>
  <dataValidations count="1">
    <dataValidation type="list" allowBlank="1" showInputMessage="1" showErrorMessage="1" sqref="C4:D4">
      <formula1>"Lineal, Discreta, Recíproca, Exponencial Negativa, Logística"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Tomás Cox</cp:lastModifiedBy>
  <dcterms:created xsi:type="dcterms:W3CDTF">2013-05-13T18:45:50Z</dcterms:created>
  <dcterms:modified xsi:type="dcterms:W3CDTF">2016-08-24T19:28:32Z</dcterms:modified>
</cp:coreProperties>
</file>