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socce\Downloads\School\2021 Winter (online)\Senior Design\Week 9\"/>
    </mc:Choice>
  </mc:AlternateContent>
  <xr:revisionPtr revIDLastSave="0" documentId="13_ncr:1_{A09C7988-A355-4F52-B0DB-EEDADCCB7817}" xr6:coauthVersionLast="46" xr6:coauthVersionMax="46" xr10:uidLastSave="{00000000-0000-0000-0000-000000000000}"/>
  <bookViews>
    <workbookView xWindow="-108" yWindow="-108" windowWidth="23256" windowHeight="12576" tabRatio="816" firstSheet="1" activeTab="4" xr2:uid="{00000000-000D-0000-FFFF-FFFF00000000}"/>
  </bookViews>
  <sheets>
    <sheet name="Acc and Prec" sheetId="6" r:id="rId1"/>
    <sheet name="Sentence encoder- Rachel" sheetId="1" r:id="rId2"/>
    <sheet name="SE Analysis" sheetId="9" r:id="rId3"/>
    <sheet name="Cosign Similarity - Radha" sheetId="2" r:id="rId4"/>
    <sheet name="CS Analysis" sheetId="8" r:id="rId5"/>
    <sheet name="Rachel MM" sheetId="3" r:id="rId6"/>
    <sheet name="ManTik MM" sheetId="4" r:id="rId7"/>
    <sheet name="Kevin MM" sheetId="5" r:id="rId8"/>
    <sheet name="Radha MM" sheetId="7" r:id="rId9"/>
  </sheets>
  <definedNames>
    <definedName name="_xlnm._FilterDatabase" localSheetId="4" hidden="1">'CS Analysis'!$A$1:$F$59</definedName>
    <definedName name="_xlnm._FilterDatabase" localSheetId="2" hidden="1">'SE Analysis'!$A$1:$F$22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2" i="2"/>
  <c r="D3" i="1"/>
  <c r="D4" i="1"/>
  <c r="D5" i="1"/>
  <c r="D6" i="1"/>
  <c r="D7" i="1"/>
  <c r="D8" i="1"/>
  <c r="D9" i="1"/>
  <c r="D10" i="1"/>
  <c r="D11" i="1"/>
  <c r="D12" i="1"/>
  <c r="D13" i="1"/>
  <c r="D14" i="1"/>
  <c r="D15" i="1"/>
  <c r="D16" i="1"/>
  <c r="D17" i="1"/>
  <c r="D18" i="1"/>
  <c r="D19" i="1"/>
  <c r="D20" i="1"/>
  <c r="D21" i="1"/>
  <c r="D22" i="1"/>
  <c r="D2" i="1"/>
  <c r="H3" i="3"/>
  <c r="H4" i="3"/>
  <c r="H5" i="3"/>
  <c r="H6" i="3"/>
  <c r="H7" i="3"/>
  <c r="H8" i="3"/>
  <c r="H9" i="3"/>
  <c r="H10" i="3"/>
  <c r="H11" i="3"/>
  <c r="H12" i="3"/>
  <c r="H13" i="3"/>
  <c r="H14" i="3"/>
  <c r="H15" i="3"/>
  <c r="H16" i="3"/>
  <c r="H17" i="3"/>
  <c r="H18" i="3"/>
  <c r="H19" i="3"/>
  <c r="H20" i="3"/>
  <c r="H21" i="3"/>
  <c r="H22" i="3"/>
  <c r="H23" i="3"/>
  <c r="H24" i="3"/>
  <c r="H2" i="3"/>
  <c r="H3" i="4"/>
  <c r="H4" i="4"/>
  <c r="H5" i="4"/>
  <c r="H6" i="4"/>
  <c r="H7" i="4"/>
  <c r="H8" i="4"/>
  <c r="H9" i="4"/>
  <c r="H10" i="4"/>
  <c r="H11" i="4"/>
  <c r="H12" i="4"/>
  <c r="H13" i="4"/>
  <c r="H14" i="4"/>
  <c r="H15" i="4"/>
  <c r="H16" i="4"/>
  <c r="H17" i="4"/>
  <c r="H2" i="4"/>
  <c r="H3" i="5"/>
  <c r="H4" i="5"/>
  <c r="H5" i="5"/>
  <c r="H6" i="5"/>
  <c r="H7" i="5"/>
  <c r="H8" i="5"/>
  <c r="H9" i="5"/>
  <c r="H10" i="5"/>
  <c r="H11" i="5"/>
  <c r="H12" i="5"/>
  <c r="H13" i="5"/>
  <c r="H14" i="5"/>
  <c r="H15" i="5"/>
  <c r="H16" i="5"/>
  <c r="H17" i="5"/>
  <c r="H18" i="5"/>
  <c r="H2" i="5"/>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2" i="7"/>
  <c r="F3" i="7"/>
  <c r="G3" i="7"/>
  <c r="F4" i="7"/>
  <c r="G4" i="7"/>
  <c r="F5" i="7"/>
  <c r="G5" i="7"/>
  <c r="F6" i="7"/>
  <c r="G6" i="7"/>
  <c r="F7" i="7"/>
  <c r="G7" i="7"/>
  <c r="F8" i="7"/>
  <c r="G8" i="7"/>
  <c r="F9" i="7"/>
  <c r="G9" i="7"/>
  <c r="F10" i="7"/>
  <c r="G10" i="7"/>
  <c r="F11" i="7"/>
  <c r="G11" i="7"/>
  <c r="F12" i="7"/>
  <c r="G12" i="7"/>
  <c r="F13" i="7"/>
  <c r="G13" i="7"/>
  <c r="F14" i="7"/>
  <c r="G14" i="7"/>
  <c r="F15" i="7"/>
  <c r="G15" i="7"/>
  <c r="F16" i="7"/>
  <c r="G16" i="7"/>
  <c r="F17" i="7"/>
  <c r="G17" i="7"/>
  <c r="F18" i="7"/>
  <c r="G18" i="7"/>
  <c r="F19" i="7"/>
  <c r="G19" i="7"/>
  <c r="F20" i="7"/>
  <c r="G20" i="7"/>
  <c r="F21" i="7"/>
  <c r="G21" i="7"/>
  <c r="F22" i="7"/>
  <c r="G22" i="7"/>
  <c r="F23" i="7"/>
  <c r="G23" i="7"/>
  <c r="F24" i="7"/>
  <c r="G24" i="7"/>
  <c r="F25" i="7"/>
  <c r="G25" i="7"/>
  <c r="F26" i="7"/>
  <c r="G26" i="7"/>
  <c r="F27" i="7"/>
  <c r="G27" i="7"/>
  <c r="F28" i="7"/>
  <c r="G28" i="7"/>
  <c r="F29" i="7"/>
  <c r="G29" i="7"/>
  <c r="F30" i="7"/>
  <c r="G30" i="7"/>
  <c r="F31" i="7"/>
  <c r="G31" i="7"/>
  <c r="F32" i="7"/>
  <c r="G32" i="7"/>
  <c r="F33" i="7"/>
  <c r="G33" i="7"/>
  <c r="F34" i="7"/>
  <c r="G34" i="7"/>
  <c r="F35" i="7"/>
  <c r="G35" i="7"/>
  <c r="F36" i="7"/>
  <c r="G36" i="7"/>
  <c r="F37" i="7"/>
  <c r="G37" i="7"/>
  <c r="F38" i="7"/>
  <c r="G38" i="7"/>
  <c r="F39" i="7"/>
  <c r="G39" i="7"/>
  <c r="F40" i="7"/>
  <c r="G40" i="7"/>
  <c r="F41" i="7"/>
  <c r="G41" i="7"/>
  <c r="F42" i="7"/>
  <c r="G42" i="7"/>
  <c r="F43" i="7"/>
  <c r="G43" i="7"/>
  <c r="F44" i="7"/>
  <c r="G44" i="7"/>
  <c r="F45" i="7"/>
  <c r="G45" i="7"/>
  <c r="F46" i="7"/>
  <c r="G46" i="7"/>
  <c r="F47" i="7"/>
  <c r="G47" i="7"/>
  <c r="F48" i="7"/>
  <c r="G48" i="7"/>
  <c r="F49" i="7"/>
  <c r="G49" i="7"/>
  <c r="F50" i="7"/>
  <c r="G50" i="7"/>
  <c r="F51" i="7"/>
  <c r="G51" i="7"/>
  <c r="F52" i="7"/>
  <c r="G52" i="7"/>
  <c r="F53" i="7"/>
  <c r="G53" i="7"/>
  <c r="F54" i="7"/>
  <c r="G54" i="7"/>
  <c r="G2" i="7"/>
  <c r="F2" i="7"/>
  <c r="D8" i="7"/>
  <c r="D24"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2" i="7"/>
  <c r="I3" i="6"/>
  <c r="I2" i="6"/>
  <c r="F3" i="6"/>
  <c r="F2" i="6"/>
  <c r="C3" i="6"/>
  <c r="C2" i="6"/>
  <c r="G3" i="4"/>
  <c r="G4" i="4"/>
  <c r="G5" i="4"/>
  <c r="G6" i="4"/>
  <c r="G7" i="4"/>
  <c r="G8" i="4"/>
  <c r="G9" i="4"/>
  <c r="G10" i="4"/>
  <c r="G11" i="4"/>
  <c r="G12" i="4"/>
  <c r="G13" i="4"/>
  <c r="G14" i="4"/>
  <c r="G15" i="4"/>
  <c r="G16" i="4"/>
  <c r="G17" i="4"/>
  <c r="G2" i="4"/>
  <c r="F3" i="4"/>
  <c r="F4" i="4"/>
  <c r="F5" i="4"/>
  <c r="F6" i="4"/>
  <c r="F7" i="4"/>
  <c r="F8" i="4"/>
  <c r="F9" i="4"/>
  <c r="F10" i="4"/>
  <c r="F11" i="4"/>
  <c r="F12" i="4"/>
  <c r="F13" i="4"/>
  <c r="F14" i="4"/>
  <c r="F15" i="4"/>
  <c r="F16" i="4"/>
  <c r="F17" i="4"/>
  <c r="F2" i="4"/>
  <c r="G3" i="5"/>
  <c r="G4" i="5"/>
  <c r="G5" i="5"/>
  <c r="G6" i="5"/>
  <c r="G7" i="5"/>
  <c r="G8" i="5"/>
  <c r="G9" i="5"/>
  <c r="G10" i="5"/>
  <c r="G11" i="5"/>
  <c r="G12" i="5"/>
  <c r="G13" i="5"/>
  <c r="G14" i="5"/>
  <c r="G15" i="5"/>
  <c r="G16" i="5"/>
  <c r="G17" i="5"/>
  <c r="G18" i="5"/>
  <c r="G2" i="5"/>
  <c r="F3" i="5"/>
  <c r="F4" i="5"/>
  <c r="F5" i="5"/>
  <c r="F6" i="5"/>
  <c r="F7" i="5"/>
  <c r="F8" i="5"/>
  <c r="F9" i="5"/>
  <c r="F10" i="5"/>
  <c r="F11" i="5"/>
  <c r="F12" i="5"/>
  <c r="F13" i="5"/>
  <c r="F14" i="5"/>
  <c r="F15" i="5"/>
  <c r="F16" i="5"/>
  <c r="F17" i="5"/>
  <c r="F18" i="5"/>
  <c r="F2" i="5"/>
  <c r="G3" i="3"/>
  <c r="G4" i="3"/>
  <c r="G5" i="3"/>
  <c r="G6" i="3"/>
  <c r="G7" i="3"/>
  <c r="G8" i="3"/>
  <c r="G9" i="3"/>
  <c r="G10" i="3"/>
  <c r="G11" i="3"/>
  <c r="G12" i="3"/>
  <c r="G13" i="3"/>
  <c r="G14" i="3"/>
  <c r="G15" i="3"/>
  <c r="G16" i="3"/>
  <c r="G17" i="3"/>
  <c r="G18" i="3"/>
  <c r="G19" i="3"/>
  <c r="G20" i="3"/>
  <c r="G21" i="3"/>
  <c r="G22" i="3"/>
  <c r="G23" i="3"/>
  <c r="G24" i="3"/>
  <c r="G2" i="3"/>
  <c r="F22" i="3"/>
  <c r="F23" i="3"/>
  <c r="F24" i="3"/>
  <c r="F2" i="3"/>
  <c r="F3" i="3"/>
  <c r="F5" i="3"/>
  <c r="F6" i="3"/>
  <c r="F7" i="3"/>
  <c r="F8" i="3"/>
  <c r="F9" i="3"/>
  <c r="F10" i="3"/>
  <c r="F11" i="3"/>
  <c r="F12" i="3"/>
  <c r="F13" i="3"/>
  <c r="F14" i="3"/>
  <c r="F15" i="3"/>
  <c r="F16" i="3"/>
  <c r="F17" i="3"/>
  <c r="F18" i="3"/>
  <c r="F19" i="3"/>
  <c r="F20" i="3"/>
  <c r="F21" i="3"/>
  <c r="F4" i="3"/>
  <c r="B15" i="6"/>
  <c r="H3" i="6"/>
  <c r="H2" i="6"/>
  <c r="G3" i="6"/>
  <c r="G2" i="6"/>
  <c r="C3" i="5"/>
  <c r="C4" i="5"/>
  <c r="C5" i="5"/>
  <c r="C6" i="5"/>
  <c r="C7" i="5"/>
  <c r="C8" i="5"/>
  <c r="C9" i="5"/>
  <c r="C10" i="5"/>
  <c r="C11" i="5"/>
  <c r="C12" i="5"/>
  <c r="C13" i="5"/>
  <c r="C14" i="5"/>
  <c r="C15" i="5"/>
  <c r="C16" i="5"/>
  <c r="C17" i="5"/>
  <c r="C18" i="5"/>
  <c r="C2" i="5"/>
  <c r="C3" i="4"/>
  <c r="C4" i="4"/>
  <c r="C5" i="4"/>
  <c r="C6" i="4"/>
  <c r="C7" i="4"/>
  <c r="C8" i="4"/>
  <c r="C9" i="4"/>
  <c r="C10" i="4"/>
  <c r="C11" i="4"/>
  <c r="C12" i="4"/>
  <c r="C13" i="4"/>
  <c r="C14" i="4"/>
  <c r="C15" i="4"/>
  <c r="C16" i="4"/>
  <c r="C17" i="4"/>
  <c r="C2" i="4"/>
  <c r="D5" i="3"/>
  <c r="D7" i="3"/>
  <c r="C3" i="3"/>
  <c r="C4" i="3"/>
  <c r="C5" i="3"/>
  <c r="C6" i="3"/>
  <c r="C7" i="3"/>
  <c r="C8" i="3"/>
  <c r="C9" i="3"/>
  <c r="C10" i="3"/>
  <c r="C11" i="3"/>
  <c r="C12" i="3"/>
  <c r="C13" i="3"/>
  <c r="C14" i="3"/>
  <c r="C15" i="3"/>
  <c r="C16" i="3"/>
  <c r="C17" i="3"/>
  <c r="C18" i="3"/>
  <c r="C19" i="3"/>
  <c r="C20" i="3"/>
  <c r="C21" i="3"/>
  <c r="C22" i="3"/>
  <c r="C23" i="3"/>
  <c r="C24" i="3"/>
  <c r="C2" i="3"/>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2" i="2"/>
  <c r="E7" i="7" s="1"/>
  <c r="E2" i="1"/>
  <c r="D9" i="7" s="1"/>
  <c r="E3" i="1"/>
  <c r="E4" i="1"/>
  <c r="E5" i="1"/>
  <c r="D6" i="3" s="1"/>
  <c r="E6" i="1"/>
  <c r="F9" i="2" s="1"/>
  <c r="E7" i="1"/>
  <c r="E8" i="1"/>
  <c r="D26" i="7" s="1"/>
  <c r="E9" i="1"/>
  <c r="E10" i="1"/>
  <c r="E11" i="1"/>
  <c r="E12" i="1"/>
  <c r="E13" i="1"/>
  <c r="E14" i="1"/>
  <c r="E15" i="1"/>
  <c r="E16" i="1"/>
  <c r="E17" i="1"/>
  <c r="E18" i="1"/>
  <c r="E19" i="1"/>
  <c r="E20" i="1"/>
  <c r="E21" i="1"/>
  <c r="E22" i="1"/>
  <c r="E28" i="7" l="1"/>
  <c r="E12" i="7"/>
  <c r="E4" i="7"/>
  <c r="E2" i="3"/>
  <c r="E17" i="3"/>
  <c r="E9" i="3"/>
  <c r="E17" i="4"/>
  <c r="E12" i="4"/>
  <c r="E16" i="5"/>
  <c r="E8" i="5"/>
  <c r="E49" i="7"/>
  <c r="E41" i="7"/>
  <c r="E33" i="7"/>
  <c r="E25" i="7"/>
  <c r="E17" i="7"/>
  <c r="E9" i="7"/>
  <c r="E18" i="3"/>
  <c r="E36" i="7"/>
  <c r="E24" i="3"/>
  <c r="E16" i="3"/>
  <c r="E8" i="3"/>
  <c r="E16" i="4"/>
  <c r="E8" i="4"/>
  <c r="E11" i="4"/>
  <c r="E15" i="5"/>
  <c r="E7" i="5"/>
  <c r="E54" i="7"/>
  <c r="E46" i="7"/>
  <c r="E38" i="7"/>
  <c r="E30" i="7"/>
  <c r="E22" i="7"/>
  <c r="E14" i="7"/>
  <c r="E6" i="7"/>
  <c r="E17" i="5"/>
  <c r="E20" i="7"/>
  <c r="E23" i="3"/>
  <c r="E15" i="3"/>
  <c r="E7" i="3"/>
  <c r="E15" i="4"/>
  <c r="E7" i="4"/>
  <c r="E9" i="4"/>
  <c r="E14" i="5"/>
  <c r="E6" i="5"/>
  <c r="E51" i="7"/>
  <c r="E43" i="7"/>
  <c r="E35" i="7"/>
  <c r="E27" i="7"/>
  <c r="E19" i="7"/>
  <c r="E11" i="7"/>
  <c r="E3" i="7"/>
  <c r="E10" i="3"/>
  <c r="E9" i="5"/>
  <c r="F2" i="1"/>
  <c r="E22" i="3"/>
  <c r="E14" i="3"/>
  <c r="E6" i="3"/>
  <c r="E14" i="4"/>
  <c r="E6" i="4"/>
  <c r="E5" i="4"/>
  <c r="E13" i="5"/>
  <c r="E5" i="5"/>
  <c r="E48" i="7"/>
  <c r="E40" i="7"/>
  <c r="E32" i="7"/>
  <c r="E24" i="7"/>
  <c r="E16" i="7"/>
  <c r="E8" i="7"/>
  <c r="E10" i="4"/>
  <c r="F3" i="2"/>
  <c r="E21" i="3"/>
  <c r="E13" i="3"/>
  <c r="E5" i="3"/>
  <c r="E12" i="5"/>
  <c r="E4" i="5"/>
  <c r="E2" i="7"/>
  <c r="E53" i="7"/>
  <c r="E45" i="7"/>
  <c r="E37" i="7"/>
  <c r="E29" i="7"/>
  <c r="E21" i="7"/>
  <c r="E13" i="7"/>
  <c r="E5" i="7"/>
  <c r="E44" i="7"/>
  <c r="E20" i="3"/>
  <c r="E12" i="3"/>
  <c r="E4" i="3"/>
  <c r="E4" i="4"/>
  <c r="E2" i="5"/>
  <c r="E11" i="5"/>
  <c r="E3" i="5"/>
  <c r="E50" i="7"/>
  <c r="E42" i="7"/>
  <c r="E34" i="7"/>
  <c r="E26" i="7"/>
  <c r="E18" i="7"/>
  <c r="E10" i="7"/>
  <c r="E2" i="4"/>
  <c r="E52" i="7"/>
  <c r="E19" i="3"/>
  <c r="E11" i="3"/>
  <c r="E3" i="3"/>
  <c r="E18" i="5"/>
  <c r="E10" i="5"/>
  <c r="E47" i="7"/>
  <c r="E39" i="7"/>
  <c r="E31" i="7"/>
  <c r="E23" i="7"/>
  <c r="E15" i="7"/>
  <c r="D16" i="7"/>
  <c r="F21" i="1"/>
  <c r="F13" i="1"/>
  <c r="F5" i="1"/>
  <c r="F55" i="2"/>
  <c r="F47" i="2"/>
  <c r="F39" i="2"/>
  <c r="F31" i="2"/>
  <c r="F23" i="2"/>
  <c r="F15" i="2"/>
  <c r="F7" i="2"/>
  <c r="D20" i="3"/>
  <c r="D12" i="3"/>
  <c r="D4" i="3"/>
  <c r="D3" i="4"/>
  <c r="D5" i="4"/>
  <c r="D18" i="5"/>
  <c r="D10" i="5"/>
  <c r="D2" i="7"/>
  <c r="D47" i="7"/>
  <c r="D39" i="7"/>
  <c r="D31" i="7"/>
  <c r="D23" i="7"/>
  <c r="D15" i="7"/>
  <c r="D7" i="7"/>
  <c r="F16" i="1"/>
  <c r="F8" i="1"/>
  <c r="F26" i="2"/>
  <c r="F10" i="2"/>
  <c r="D15" i="3"/>
  <c r="D50" i="7"/>
  <c r="D34" i="7"/>
  <c r="D18" i="7"/>
  <c r="F15" i="1"/>
  <c r="F7" i="1"/>
  <c r="F22" i="1"/>
  <c r="F56" i="2"/>
  <c r="F32" i="2"/>
  <c r="F8" i="2"/>
  <c r="D2" i="5"/>
  <c r="D48" i="7"/>
  <c r="F20" i="1"/>
  <c r="F12" i="1"/>
  <c r="F4" i="1"/>
  <c r="F54" i="2"/>
  <c r="F46" i="2"/>
  <c r="F38" i="2"/>
  <c r="F30" i="2"/>
  <c r="F22" i="2"/>
  <c r="F14" i="2"/>
  <c r="F6" i="2"/>
  <c r="D19" i="3"/>
  <c r="D11" i="3"/>
  <c r="D3" i="3"/>
  <c r="D2" i="4"/>
  <c r="D17" i="4"/>
  <c r="D4" i="4"/>
  <c r="D17" i="5"/>
  <c r="D9" i="5"/>
  <c r="D54" i="7"/>
  <c r="D46" i="7"/>
  <c r="D38" i="7"/>
  <c r="D30" i="7"/>
  <c r="D22" i="7"/>
  <c r="D14" i="7"/>
  <c r="D6" i="7"/>
  <c r="F50" i="2"/>
  <c r="F18" i="2"/>
  <c r="D5" i="5"/>
  <c r="F40" i="2"/>
  <c r="F16" i="2"/>
  <c r="D21" i="3"/>
  <c r="D8" i="4"/>
  <c r="D3" i="5"/>
  <c r="D32" i="7"/>
  <c r="F19" i="1"/>
  <c r="F11" i="1"/>
  <c r="F3" i="1"/>
  <c r="F53" i="2"/>
  <c r="F45" i="2"/>
  <c r="F37" i="2"/>
  <c r="F29" i="2"/>
  <c r="F21" i="2"/>
  <c r="F13" i="2"/>
  <c r="F5" i="2"/>
  <c r="D18" i="3"/>
  <c r="D10" i="3"/>
  <c r="D16" i="4"/>
  <c r="D16" i="5"/>
  <c r="D8" i="5"/>
  <c r="D53" i="7"/>
  <c r="D45" i="7"/>
  <c r="D37" i="7"/>
  <c r="D29" i="7"/>
  <c r="D21" i="7"/>
  <c r="D13" i="7"/>
  <c r="D5" i="7"/>
  <c r="F34" i="2"/>
  <c r="D13" i="3"/>
  <c r="D11" i="5"/>
  <c r="D40" i="7"/>
  <c r="F18" i="1"/>
  <c r="F10" i="1"/>
  <c r="F2" i="2"/>
  <c r="F52" i="2"/>
  <c r="F44" i="2"/>
  <c r="F36" i="2"/>
  <c r="F28" i="2"/>
  <c r="F20" i="2"/>
  <c r="F12" i="2"/>
  <c r="F4" i="2"/>
  <c r="D2" i="3"/>
  <c r="D17" i="3"/>
  <c r="D9" i="3"/>
  <c r="D14" i="4"/>
  <c r="D15" i="5"/>
  <c r="D7" i="5"/>
  <c r="D52" i="7"/>
  <c r="D44" i="7"/>
  <c r="D36" i="7"/>
  <c r="D28" i="7"/>
  <c r="D20" i="7"/>
  <c r="D12" i="7"/>
  <c r="D4" i="7"/>
  <c r="F58" i="2"/>
  <c r="D11" i="4"/>
  <c r="D42" i="7"/>
  <c r="D10" i="7"/>
  <c r="F49" i="2"/>
  <c r="F14" i="1"/>
  <c r="F6" i="1"/>
  <c r="F48" i="2"/>
  <c r="F24" i="2"/>
  <c r="F17" i="1"/>
  <c r="F9" i="1"/>
  <c r="F59" i="2"/>
  <c r="F51" i="2"/>
  <c r="F43" i="2"/>
  <c r="F35" i="2"/>
  <c r="F27" i="2"/>
  <c r="F19" i="2"/>
  <c r="F11" i="2"/>
  <c r="D24" i="3"/>
  <c r="D16" i="3"/>
  <c r="D8" i="3"/>
  <c r="D12" i="4"/>
  <c r="D14" i="5"/>
  <c r="D6" i="5"/>
  <c r="D51" i="7"/>
  <c r="D43" i="7"/>
  <c r="D35" i="7"/>
  <c r="D27" i="7"/>
  <c r="D19" i="7"/>
  <c r="D11" i="7"/>
  <c r="D3" i="7"/>
  <c r="F42" i="2"/>
  <c r="D23" i="3"/>
  <c r="D13" i="5"/>
  <c r="F57" i="2"/>
  <c r="F41" i="2"/>
  <c r="F33" i="2"/>
  <c r="F25" i="2"/>
  <c r="F17" i="2"/>
  <c r="D22" i="3"/>
  <c r="D14" i="3"/>
  <c r="D13" i="4"/>
  <c r="D9" i="4"/>
  <c r="D12" i="5"/>
  <c r="D4" i="5"/>
  <c r="D49" i="7"/>
  <c r="D41" i="7"/>
  <c r="D33" i="7"/>
  <c r="D25" i="7"/>
  <c r="D17" i="7"/>
  <c r="D15" i="4"/>
  <c r="E13" i="4"/>
  <c r="D10" i="4"/>
  <c r="D7" i="4"/>
  <c r="D6" i="4"/>
  <c r="E3" i="4"/>
</calcChain>
</file>

<file path=xl/sharedStrings.xml><?xml version="1.0" encoding="utf-8"?>
<sst xmlns="http://schemas.openxmlformats.org/spreadsheetml/2006/main" count="1006" uniqueCount="207">
  <si>
    <t>Course Number</t>
  </si>
  <si>
    <t>NICE ID</t>
  </si>
  <si>
    <t>Percent Similarity</t>
  </si>
  <si>
    <t>CT 140</t>
  </si>
  <si>
    <t>K0061</t>
  </si>
  <si>
    <t>K0221</t>
  </si>
  <si>
    <t>K0011</t>
  </si>
  <si>
    <t>K0057</t>
  </si>
  <si>
    <t>K0491</t>
  </si>
  <si>
    <t>K0555</t>
  </si>
  <si>
    <t>K0489</t>
  </si>
  <si>
    <t>K0608</t>
  </si>
  <si>
    <t>K0271</t>
  </si>
  <si>
    <t>K0318</t>
  </si>
  <si>
    <t>K0077</t>
  </si>
  <si>
    <t>K0024</t>
  </si>
  <si>
    <t>K0023</t>
  </si>
  <si>
    <t>K0069</t>
  </si>
  <si>
    <t>CT 200</t>
  </si>
  <si>
    <t>CT 210</t>
  </si>
  <si>
    <t>INFO 210</t>
  </si>
  <si>
    <t>K0224</t>
  </si>
  <si>
    <t>K0060</t>
  </si>
  <si>
    <t>K0275</t>
  </si>
  <si>
    <t>K0397</t>
  </si>
  <si>
    <t>K0026</t>
  </si>
  <si>
    <t>K0076</t>
  </si>
  <si>
    <t>88.81 %</t>
  </si>
  <si>
    <t>79.54 %</t>
  </si>
  <si>
    <t>79.78 %</t>
  </si>
  <si>
    <t>86.37 %</t>
  </si>
  <si>
    <t>85.95 %</t>
  </si>
  <si>
    <t>88.53 %</t>
  </si>
  <si>
    <t>70.78 %</t>
  </si>
  <si>
    <t>72.93 %</t>
  </si>
  <si>
    <t>79.3 %</t>
  </si>
  <si>
    <t>79.92 %</t>
  </si>
  <si>
    <t>76.06 %</t>
  </si>
  <si>
    <t>73.29 %</t>
  </si>
  <si>
    <t>77.43 %</t>
  </si>
  <si>
    <t>81.05 %</t>
  </si>
  <si>
    <t>80.23 %</t>
  </si>
  <si>
    <t>81.28 %</t>
  </si>
  <si>
    <t>79.24 %</t>
  </si>
  <si>
    <t>85.35 %</t>
  </si>
  <si>
    <t>77.18 %</t>
  </si>
  <si>
    <t>84.36 %</t>
  </si>
  <si>
    <t>85.16 %</t>
  </si>
  <si>
    <t>78.96 %</t>
  </si>
  <si>
    <t>74.47 %</t>
  </si>
  <si>
    <t>70.22 %</t>
  </si>
  <si>
    <t>75.1 %</t>
  </si>
  <si>
    <t>79.29 %</t>
  </si>
  <si>
    <t>77.66 %</t>
  </si>
  <si>
    <t>77.76 %</t>
  </si>
  <si>
    <t>74.81 %</t>
  </si>
  <si>
    <t>81.34 %</t>
  </si>
  <si>
    <t>82.21 %</t>
  </si>
  <si>
    <t>81.88 %</t>
  </si>
  <si>
    <t>81.22 %</t>
  </si>
  <si>
    <t>84.84 %</t>
  </si>
  <si>
    <t>78.11 %</t>
  </si>
  <si>
    <t>85.57 %</t>
  </si>
  <si>
    <t>86.45 %</t>
  </si>
  <si>
    <t>78.87 %</t>
  </si>
  <si>
    <t>77.17 %</t>
  </si>
  <si>
    <t>79.03 %</t>
  </si>
  <si>
    <t>81.97 %</t>
  </si>
  <si>
    <t>80.39 %</t>
  </si>
  <si>
    <t>78.33 %</t>
  </si>
  <si>
    <t>79.45 %</t>
  </si>
  <si>
    <t>73.2 %</t>
  </si>
  <si>
    <t>70.63 %</t>
  </si>
  <si>
    <t>70.44 %</t>
  </si>
  <si>
    <t>72.87 %</t>
  </si>
  <si>
    <t>74.1 %</t>
  </si>
  <si>
    <t>73.33 %</t>
  </si>
  <si>
    <t>77.95 %</t>
  </si>
  <si>
    <t>71.19 %</t>
  </si>
  <si>
    <t>78.56 %</t>
  </si>
  <si>
    <t>71.29 %</t>
  </si>
  <si>
    <t>82.6 %</t>
  </si>
  <si>
    <t>80.95 %</t>
  </si>
  <si>
    <t>88.48 %</t>
  </si>
  <si>
    <t>73.04 %</t>
  </si>
  <si>
    <t>VLOOKUP Value</t>
  </si>
  <si>
    <t>In Rachel's Manual Mapping?</t>
  </si>
  <si>
    <t>K0032</t>
  </si>
  <si>
    <t>K0129</t>
  </si>
  <si>
    <t>Captured in Rachel's code?</t>
  </si>
  <si>
    <t>Captured in Radha's code?</t>
  </si>
  <si>
    <t>Also captured by Radha's code @ 70%?</t>
  </si>
  <si>
    <t>Also captured by Rachel's code @ 70%?</t>
  </si>
  <si>
    <t>K0108</t>
  </si>
  <si>
    <t>K0001</t>
  </si>
  <si>
    <t>K0444</t>
  </si>
  <si>
    <t>K0097</t>
  </si>
  <si>
    <t>K0114</t>
  </si>
  <si>
    <t>K0073</t>
  </si>
  <si>
    <t>K0078</t>
  </si>
  <si>
    <t>K0193</t>
  </si>
  <si>
    <t>K0197</t>
  </si>
  <si>
    <t>In ManTik's Manual Mapping?</t>
  </si>
  <si>
    <t>In Kevin's Manual Mapping?</t>
  </si>
  <si>
    <t>K0300</t>
  </si>
  <si>
    <t>K011</t>
  </si>
  <si>
    <t>K0289</t>
  </si>
  <si>
    <t>K0420</t>
  </si>
  <si>
    <t>Accuracy</t>
  </si>
  <si>
    <t>Precision</t>
  </si>
  <si>
    <t>Sentence Encoder</t>
  </si>
  <si>
    <t>Cosign Similarity</t>
  </si>
  <si>
    <t>Recall</t>
  </si>
  <si>
    <t>F1</t>
  </si>
  <si>
    <t>True Postives</t>
  </si>
  <si>
    <t>True Negatives</t>
  </si>
  <si>
    <t>False Positives</t>
  </si>
  <si>
    <t>False Negatives</t>
  </si>
  <si>
    <t>In ManTik's MM?</t>
  </si>
  <si>
    <t>In Kevin's MM?</t>
  </si>
  <si>
    <t>In Rachel's MM?</t>
  </si>
  <si>
    <t>All possible combinations (# of NICE IDs * # of classes</t>
  </si>
  <si>
    <t>Recall: all TP out of everything that should be Positive (FN+TP)</t>
  </si>
  <si>
    <t>Accuracy: all TP and TN out of the total (how many were marked the correct label)</t>
  </si>
  <si>
    <t>Precision: all TP out of everything marked as Positive (FP+TP)</t>
  </si>
  <si>
    <t>Course</t>
  </si>
  <si>
    <t>NICE</t>
  </si>
  <si>
    <t>K0412</t>
  </si>
  <si>
    <t>K0415</t>
  </si>
  <si>
    <t>K0417</t>
  </si>
  <si>
    <t>K0436</t>
  </si>
  <si>
    <t>K0532</t>
  </si>
  <si>
    <t>K0296</t>
  </si>
  <si>
    <t>K0332</t>
  </si>
  <si>
    <t>K0158</t>
  </si>
  <si>
    <t>K0336</t>
  </si>
  <si>
    <t>K0035</t>
  </si>
  <si>
    <t>K0373</t>
  </si>
  <si>
    <t>K0038</t>
  </si>
  <si>
    <t>K0622</t>
  </si>
  <si>
    <t>K0132</t>
  </si>
  <si>
    <t>K0393</t>
  </si>
  <si>
    <t>K0088</t>
  </si>
  <si>
    <t>K0095</t>
  </si>
  <si>
    <t>K0419</t>
  </si>
  <si>
    <t>K0394</t>
  </si>
  <si>
    <t>In Radha's MM?</t>
  </si>
  <si>
    <t>In Radha's Manual Mapping?</t>
  </si>
  <si>
    <t>Overall Matches</t>
  </si>
  <si>
    <t>CT 140K0061</t>
  </si>
  <si>
    <t>CT 140K0221</t>
  </si>
  <si>
    <t>CT 140K0011</t>
  </si>
  <si>
    <t>CT 140K0057</t>
  </si>
  <si>
    <t>CT 140K0491</t>
  </si>
  <si>
    <t>CT 140K0555</t>
  </si>
  <si>
    <t>CT 140K0489</t>
  </si>
  <si>
    <t>CT 200K0608</t>
  </si>
  <si>
    <t>CT 200K0271</t>
  </si>
  <si>
    <t>CT 210K0077</t>
  </si>
  <si>
    <t>CT 210K0318</t>
  </si>
  <si>
    <t>INFO 210K0024</t>
  </si>
  <si>
    <t>INFO 210K0023</t>
  </si>
  <si>
    <t>INFO 210K0069</t>
  </si>
  <si>
    <t>CT 140K0077</t>
  </si>
  <si>
    <t>CT 200K0077</t>
  </si>
  <si>
    <t>CT 200K0224</t>
  </si>
  <si>
    <t>CT 200K0060</t>
  </si>
  <si>
    <t>CT 200K0275</t>
  </si>
  <si>
    <t>CT 200K0026</t>
  </si>
  <si>
    <t>CT 210K0491</t>
  </si>
  <si>
    <t>CT 210K0224</t>
  </si>
  <si>
    <t>CT 210K0060</t>
  </si>
  <si>
    <t>CT 210K0275</t>
  </si>
  <si>
    <t>CT 210K0397</t>
  </si>
  <si>
    <t>CT 210K0076</t>
  </si>
  <si>
    <t>Agree?</t>
  </si>
  <si>
    <t>Network Administration I 3.0 Credits
Students gain an understanding of terminology, technology, and issues involved in implementing networks. Topic include: understanding the OSI 7 layer model; concepts of servers and clients; network hardware/software functions; basics of TCP/IP protocol, main types of network topologies (bus, ring, star and mesh); and share and access network resources (files, printers, etc.).
College/Department: College of Computing and Informatics</t>
  </si>
  <si>
    <t>Server I 3.0 Credits
Introduces administration and management of Windows operating system. Topics include operating systems installation, configuration, directory services, data storage subsystems, troubleshooting and problem determination of server. In addition the course will cover redundancy, upgrading, and disaster recovery.
College/Department: College of Computing and Informatics</t>
  </si>
  <si>
    <t>Open Server I 3.0 Credits
Introduces administration of open source operating systems and management of open servers. Topics covered include the boot process and fundamental server concepts related to processing, memory and storage. Addresses use of a command line interface to manage processes, modify file permissions, examine configuration settings, and run utilities for server administration.
College/Department: College of Computing and Informatics</t>
  </si>
  <si>
    <t xml:space="preserve">Database Management Systems 3.0 Credits
Focuses on how to design databases for given problems, and how to use database systems effectively. Topics include database design techniques using the entity-relationship approach, techniques of translating the entity-relationship diagram into a relational schema, relational algebra, commercial query languages, and normalization techniques.
College/Department: College of Computing and Informatics
</t>
  </si>
  <si>
    <t>Course Description</t>
  </si>
  <si>
    <t>NICE Description</t>
  </si>
  <si>
    <t>Knowledge of network topology.</t>
  </si>
  <si>
    <t>Knowledge of TCP/IP networking protocols.</t>
  </si>
  <si>
    <t>Knowledge of operating systems.</t>
  </si>
  <si>
    <t>Knowledge of server and client operating systems.</t>
  </si>
  <si>
    <t>Knowledge of query languages such as SQL (structured query language).</t>
  </si>
  <si>
    <t>Knowledge of operating system command-line tools.</t>
  </si>
  <si>
    <t>Knowledge of database systems.</t>
  </si>
  <si>
    <t>Knowledge of configuration management techniques.</t>
  </si>
  <si>
    <t>Knowledge of business continuity and disaster recovery continuity of operations plans.</t>
  </si>
  <si>
    <t>Knowledge of network hardware devices and functions.</t>
  </si>
  <si>
    <t>Knowledge of OSI model and underlying network protocols (e.g., TCP/IP).</t>
  </si>
  <si>
    <t>Knowledge of security concepts in operating systems (e.g., Linux, Unix.)</t>
  </si>
  <si>
    <t>Knowledge of Unix/Linux and Windows operating systems structures and internals (e.g., process management, directory structure, installed applications).</t>
  </si>
  <si>
    <t>Knowledge of system administration concepts for operating systems such as but not limited to Unix/Linux, IOS, Android, and Windows operating systems.</t>
  </si>
  <si>
    <t xml:space="preserve">Knowledge of networking and Internet communications fundamentals (i.e. devices, device configuration, hardware, software, applications, ports/protocols, addressing, network architecture and infrastructure, routing, operating systems, etc.). </t>
  </si>
  <si>
    <t>Knowledge of database management systems, query languages, table relationships, and views.</t>
  </si>
  <si>
    <t>Knowledge of capabilities and applications of network equipment including routers, switches, bridges, servers, transmission media, and related hardware.</t>
  </si>
  <si>
    <t>Knowledge of how traffic flows across the network (e.g., Transmission Control Protocol [TCP] and Internet Protocol [IP], Open System Interconnection Model [OSI], Information Technology Infrastructure Library, current version [ITIL]).</t>
  </si>
  <si>
    <t>Knowledge of server administration and systems engineering theories, concepts, and methods.</t>
  </si>
  <si>
    <t>Knowledge of operating system structures and internals (e.g., process management, directory structure, installed applications).</t>
  </si>
  <si>
    <t>Y</t>
  </si>
  <si>
    <t>N</t>
  </si>
  <si>
    <t>Miss 1</t>
  </si>
  <si>
    <t>Extra 2</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</si>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</sst>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1"/>
      <name val="Calibri"/>
      <family val="2"/>
      <scheme val="minor"/>
    </font>
    <font>
      <sz val="1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0" fontId="2" fillId="0" borderId="0" xfId="0" applyFont="1"/>
    <xf numFmtId="10" fontId="2" fillId="0" borderId="0" xfId="1" applyNumberFormat="1" applyFont="1"/>
    <xf numFmtId="10" fontId="0" fillId="0" borderId="0" xfId="1" applyNumberFormat="1" applyFont="1"/>
    <xf numFmtId="0" fontId="0" fillId="0" borderId="0" xfId="0"/>
    <xf numFmtId="0" fontId="0" fillId="0" borderId="0" xfId="0" applyAlignment="1">
      <alignment wrapText="1"/>
    </xf>
    <xf numFmtId="0" fontId="4" fillId="0" borderId="0" xfId="0" applyFont="1"/>
    <xf numFmtId="10" fontId="4" fillId="0" borderId="0" xfId="1" applyNumberFormat="1" applyFont="1"/>
    <xf numFmtId="0" fontId="5" fillId="0" borderId="0" xfId="0" applyFont="1"/>
    <xf numFmtId="10" fontId="5" fillId="0" borderId="0" xfId="1" applyNumberFormat="1" applyFont="1"/>
    <xf numFmtId="0" fontId="5" fillId="0" borderId="1" xfId="0" applyFont="1" applyBorder="1" applyAlignment="1">
      <alignment vertical="center"/>
    </xf>
    <xf numFmtId="0" fontId="0" fillId="0" borderId="0" xfId="0" applyAlignment="1"/>
    <xf numFmtId="0" fontId="2" fillId="0" borderId="0" xfId="0" applyFont="1" applyAlignment="1"/>
    <xf numFmtId="0" fontId="0" fillId="2" borderId="0" xfId="0" applyFill="1"/>
    <xf numFmtId="0" fontId="0" fillId="2" borderId="0" xfId="0" applyFill="1" applyAlignment="1"/>
    <xf numFmtId="0" fontId="0" fillId="3" borderId="0" xfId="0" applyFill="1"/>
    <xf numFmtId="0" fontId="0" fillId="3" borderId="0" xfId="0" applyFill="1" applyAlignment="1"/>
    <xf numFmtId="0" fontId="0" fillId="0" borderId="0" xfId="0" applyAlignment="1">
      <alignment horizontal="center"/>
    </xf>
    <xf numFmtId="0" fontId="0" fillId="2" borderId="0" xfId="0" applyFill="1" applyAlignment="1">
      <alignment horizontal="center"/>
    </xf>
    <xf numFmtId="0" fontId="0" fillId="3" borderId="0" xfId="0" applyFill="1" applyAlignment="1">
      <alignment horizontal="center"/>
    </xf>
    <xf numFmtId="0" fontId="2" fillId="0" borderId="0" xfId="0" applyFont="1" applyAlignment="1">
      <alignment horizontal="center"/>
    </xf>
    <xf numFmtId="10" fontId="2" fillId="0" borderId="0" xfId="1" applyNumberFormat="1" applyFont="1" applyAlignment="1">
      <alignment horizontal="center"/>
    </xf>
    <xf numFmtId="10" fontId="0" fillId="2" borderId="0" xfId="1" applyNumberFormat="1" applyFont="1" applyFill="1" applyAlignment="1">
      <alignment horizontal="center"/>
    </xf>
    <xf numFmtId="10" fontId="0" fillId="3" borderId="0" xfId="1" applyNumberFormat="1" applyFont="1" applyFill="1" applyAlignment="1">
      <alignment horizontal="center"/>
    </xf>
    <xf numFmtId="10" fontId="0" fillId="0" borderId="0" xfId="1" applyNumberFormat="1" applyFont="1" applyAlignment="1">
      <alignment horizontal="center"/>
    </xf>
    <xf numFmtId="0" fontId="0" fillId="2" borderId="0" xfId="0" applyFill="1" applyAlignment="1">
      <alignment wrapText="1"/>
    </xf>
    <xf numFmtId="0" fontId="0" fillId="3" borderId="0" xfId="0" applyFill="1" applyAlignment="1">
      <alignment wrapText="1"/>
    </xf>
    <xf numFmtId="0" fontId="0" fillId="2" borderId="0" xfId="0" applyFill="1" applyAlignment="1">
      <alignment horizontal="center"/>
    </xf>
    <xf numFmtId="0" fontId="0" fillId="3" borderId="0" xfId="0" applyFill="1" applyAlignment="1">
      <alignment horizontal="center"/>
    </xf>
    <xf numFmtId="0" fontId="0" fillId="0" borderId="0" xfId="0" applyFill="1" applyAlignment="1">
      <alignment horizontal="center"/>
    </xf>
    <xf numFmtId="10" fontId="0" fillId="2" borderId="0" xfId="0" applyNumberFormat="1" applyFill="1" applyAlignment="1">
      <alignment horizontal="center"/>
    </xf>
    <xf numFmtId="10" fontId="0" fillId="3" borderId="0" xfId="0" applyNumberFormat="1" applyFill="1" applyAlignment="1">
      <alignment horizontal="center"/>
    </xf>
  </cellXfs>
  <cellStyles count="2">
    <cellStyle name="Normal" xfId="0" builtinId="0"/>
    <cellStyle name="Percent" xfId="1"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47DF3-7969-449B-B77A-7E0E52EBA7D6}">
  <dimension ref="A1:I15"/>
  <sheetViews>
    <sheetView workbookViewId="0">
      <selection activeCell="H14" sqref="H14"/>
    </sheetView>
  </sheetViews>
  <sheetFormatPr defaultRowHeight="14.4" x14ac:dyDescent="0.3"/>
  <cols>
    <col min="1" max="1" width="24.44140625" customWidth="1"/>
    <col min="2" max="2" width="12.109375" style="4" bestFit="1" customWidth="1"/>
    <col min="3" max="3" width="13.5546875" style="4" bestFit="1" customWidth="1"/>
    <col min="4" max="4" width="12.88671875" style="4" bestFit="1" customWidth="1"/>
    <col min="5" max="5" width="13.88671875" style="4" bestFit="1" customWidth="1"/>
    <col min="6" max="9" width="12" bestFit="1" customWidth="1"/>
  </cols>
  <sheetData>
    <row r="1" spans="1:9" x14ac:dyDescent="0.3">
      <c r="B1" s="1" t="s">
        <v>114</v>
      </c>
      <c r="C1" s="1" t="s">
        <v>115</v>
      </c>
      <c r="D1" s="1" t="s">
        <v>116</v>
      </c>
      <c r="E1" s="1" t="s">
        <v>117</v>
      </c>
      <c r="F1" s="1" t="s">
        <v>108</v>
      </c>
      <c r="G1" s="1" t="s">
        <v>109</v>
      </c>
      <c r="H1" s="1" t="s">
        <v>112</v>
      </c>
      <c r="I1" s="1" t="s">
        <v>113</v>
      </c>
    </row>
    <row r="2" spans="1:9" x14ac:dyDescent="0.3">
      <c r="A2" s="1" t="s">
        <v>110</v>
      </c>
      <c r="B2" s="4">
        <v>14</v>
      </c>
      <c r="C2" s="4">
        <f>B15-(B2+D2+E2)</f>
        <v>2263</v>
      </c>
      <c r="D2" s="4">
        <v>7</v>
      </c>
      <c r="E2" s="4">
        <v>24</v>
      </c>
      <c r="F2" s="3">
        <f>(B2+C2)/(B2+C2+D2+E2)</f>
        <v>0.9865684575389948</v>
      </c>
      <c r="G2" s="3">
        <f>B2/(D2+B2)</f>
        <v>0.66666666666666663</v>
      </c>
      <c r="H2" s="3">
        <f>B2/(E2+B2)</f>
        <v>0.36842105263157893</v>
      </c>
      <c r="I2" s="3">
        <f>(2*G2*H2)/(G2+H2)</f>
        <v>0.47457627118644069</v>
      </c>
    </row>
    <row r="3" spans="1:9" x14ac:dyDescent="0.3">
      <c r="A3" s="1" t="s">
        <v>111</v>
      </c>
      <c r="B3" s="4">
        <v>22</v>
      </c>
      <c r="C3" s="4">
        <f>B15-(B3+D3+E3)</f>
        <v>2234</v>
      </c>
      <c r="D3" s="4">
        <v>36</v>
      </c>
      <c r="E3" s="4">
        <v>16</v>
      </c>
      <c r="F3" s="3">
        <f>(B3+C3)/(B3+C3+D3+E3)</f>
        <v>0.97746967071057189</v>
      </c>
      <c r="G3" s="3">
        <f>B3/(D3+B3)</f>
        <v>0.37931034482758619</v>
      </c>
      <c r="H3" s="3">
        <f>B3/(E3+B3)</f>
        <v>0.57894736842105265</v>
      </c>
      <c r="I3" s="3">
        <f>(2*G3*H3)/(G3+H3)</f>
        <v>0.45833333333333337</v>
      </c>
    </row>
    <row r="7" spans="1:9" x14ac:dyDescent="0.3">
      <c r="A7" t="s">
        <v>123</v>
      </c>
    </row>
    <row r="8" spans="1:9" x14ac:dyDescent="0.3">
      <c r="A8" t="s">
        <v>124</v>
      </c>
    </row>
    <row r="9" spans="1:9" x14ac:dyDescent="0.3">
      <c r="A9" t="s">
        <v>122</v>
      </c>
    </row>
    <row r="15" spans="1:9" ht="28.8" x14ac:dyDescent="0.3">
      <c r="A15" s="5" t="s">
        <v>121</v>
      </c>
      <c r="B15">
        <f>577*4</f>
        <v>2308</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5"/>
  <sheetViews>
    <sheetView workbookViewId="0">
      <selection activeCell="F10" sqref="F10"/>
    </sheetView>
  </sheetViews>
  <sheetFormatPr defaultRowHeight="14.4" x14ac:dyDescent="0.3"/>
  <cols>
    <col min="1" max="1" width="14.109375" bestFit="1" customWidth="1"/>
    <col min="2" max="2" width="7.109375" bestFit="1" customWidth="1"/>
    <col min="3" max="3" width="15.88671875" style="3" bestFit="1" customWidth="1"/>
    <col min="4" max="5" width="15.88671875" style="3" customWidth="1"/>
    <col min="6" max="6" width="34.44140625" bestFit="1" customWidth="1"/>
    <col min="7" max="7" width="26.109375" bestFit="1" customWidth="1"/>
    <col min="8" max="8" width="26.88671875" bestFit="1" customWidth="1"/>
    <col min="9" max="9" width="25.109375" bestFit="1" customWidth="1"/>
    <col min="10" max="10" width="25.44140625" bestFit="1" customWidth="1"/>
  </cols>
  <sheetData>
    <row r="1" spans="1:19" ht="15" thickBot="1" x14ac:dyDescent="0.35">
      <c r="A1" s="6" t="s">
        <v>0</v>
      </c>
      <c r="B1" s="6" t="s">
        <v>1</v>
      </c>
      <c r="C1" s="7" t="s">
        <v>2</v>
      </c>
      <c r="D1" s="7" t="s">
        <v>148</v>
      </c>
      <c r="E1" s="7" t="s">
        <v>85</v>
      </c>
      <c r="F1" s="6" t="s">
        <v>91</v>
      </c>
      <c r="G1" s="6" t="s">
        <v>86</v>
      </c>
      <c r="H1" s="6" t="s">
        <v>102</v>
      </c>
      <c r="I1" s="6" t="s">
        <v>103</v>
      </c>
      <c r="J1" s="6" t="s">
        <v>147</v>
      </c>
      <c r="K1" s="1"/>
      <c r="L1" s="1"/>
      <c r="M1" s="1"/>
      <c r="N1" s="1"/>
      <c r="O1" s="1"/>
      <c r="P1" s="1"/>
      <c r="Q1" s="1"/>
      <c r="R1" s="1"/>
      <c r="S1" s="1"/>
    </row>
    <row r="2" spans="1:19" ht="15" thickBot="1" x14ac:dyDescent="0.35">
      <c r="A2" s="8" t="s">
        <v>3</v>
      </c>
      <c r="B2" s="8" t="s">
        <v>4</v>
      </c>
      <c r="C2" s="9">
        <v>0.87531935999999999</v>
      </c>
      <c r="D2" s="10" t="str">
        <f>_xlfn.CONCAT(G2:J2)</f>
        <v>CT 140K0061CT 140K0061CT 140K0061</v>
      </c>
      <c r="E2" s="9" t="str">
        <f>_xlfn.CONCAT(A2,B2)</f>
        <v>CT 140K0061</v>
      </c>
      <c r="F2" s="8" t="str">
        <f>VLOOKUP('Sentence encoder- Rachel'!E2,'Cosign Similarity - Radha'!E:E,1,FALSE)</f>
        <v>CT 140K0061</v>
      </c>
      <c r="G2" s="8" t="s">
        <v>149</v>
      </c>
      <c r="H2" s="8"/>
      <c r="I2" s="8" t="s">
        <v>149</v>
      </c>
      <c r="J2" s="8" t="s">
        <v>149</v>
      </c>
      <c r="K2" s="4"/>
      <c r="L2" s="4"/>
      <c r="M2" s="4"/>
      <c r="N2" s="4"/>
    </row>
    <row r="3" spans="1:19" ht="15" thickBot="1" x14ac:dyDescent="0.35">
      <c r="A3" s="8" t="s">
        <v>3</v>
      </c>
      <c r="B3" s="8" t="s">
        <v>5</v>
      </c>
      <c r="C3" s="9">
        <v>0.84054470000000003</v>
      </c>
      <c r="D3" s="10" t="str">
        <f t="shared" ref="D3:D22" si="0">_xlfn.CONCAT(G3:J3)</f>
        <v>CT 140K0221CT 140K0221CT 140K0221</v>
      </c>
      <c r="E3" s="9" t="str">
        <f t="shared" ref="E3:E22" si="1">_xlfn.CONCAT(A3,B3)</f>
        <v>CT 140K0221</v>
      </c>
      <c r="F3" s="8" t="str">
        <f>VLOOKUP('Sentence encoder- Rachel'!E3,'Cosign Similarity - Radha'!E:E,1,FALSE)</f>
        <v>CT 140K0221</v>
      </c>
      <c r="G3" s="8" t="s">
        <v>150</v>
      </c>
      <c r="H3" s="8" t="s">
        <v>150</v>
      </c>
      <c r="I3" s="8"/>
      <c r="J3" s="8" t="s">
        <v>150</v>
      </c>
      <c r="K3" s="4"/>
      <c r="L3" s="4"/>
      <c r="M3" s="4"/>
      <c r="N3" s="4"/>
    </row>
    <row r="4" spans="1:19" ht="15" thickBot="1" x14ac:dyDescent="0.35">
      <c r="A4" s="8" t="s">
        <v>3</v>
      </c>
      <c r="B4" s="8" t="s">
        <v>6</v>
      </c>
      <c r="C4" s="9">
        <v>0.82211199999999995</v>
      </c>
      <c r="D4" s="10" t="str">
        <f t="shared" si="0"/>
        <v>CT 140K0011CT 140K0011</v>
      </c>
      <c r="E4" s="9" t="str">
        <f t="shared" si="1"/>
        <v>CT 140K0011</v>
      </c>
      <c r="F4" s="8" t="str">
        <f>VLOOKUP('Sentence encoder- Rachel'!E4,'Cosign Similarity - Radha'!E:E,1,FALSE)</f>
        <v>CT 140K0011</v>
      </c>
      <c r="G4" s="8" t="s">
        <v>151</v>
      </c>
      <c r="H4" s="8"/>
      <c r="I4" s="8"/>
      <c r="J4" s="8" t="s">
        <v>151</v>
      </c>
      <c r="K4" s="4"/>
      <c r="L4" s="4"/>
      <c r="M4" s="4"/>
      <c r="N4" s="4"/>
    </row>
    <row r="5" spans="1:19" ht="15" thickBot="1" x14ac:dyDescent="0.35">
      <c r="A5" s="8" t="s">
        <v>3</v>
      </c>
      <c r="B5" s="8" t="s">
        <v>7</v>
      </c>
      <c r="C5" s="9">
        <v>0.75079359999999995</v>
      </c>
      <c r="D5" s="10" t="str">
        <f t="shared" si="0"/>
        <v>CT 140K0057CT 140K0057</v>
      </c>
      <c r="E5" s="9" t="str">
        <f t="shared" si="1"/>
        <v>CT 140K0057</v>
      </c>
      <c r="F5" s="8" t="str">
        <f>VLOOKUP('Sentence encoder- Rachel'!E5,'Cosign Similarity - Radha'!E:E,1,FALSE)</f>
        <v>CT 140K0057</v>
      </c>
      <c r="G5" s="8" t="s">
        <v>152</v>
      </c>
      <c r="H5" s="8"/>
      <c r="I5" s="8"/>
      <c r="J5" s="8" t="s">
        <v>152</v>
      </c>
      <c r="K5" s="4"/>
      <c r="L5" s="4"/>
      <c r="M5" s="4"/>
      <c r="N5" s="4"/>
    </row>
    <row r="6" spans="1:19" ht="15" thickBot="1" x14ac:dyDescent="0.35">
      <c r="A6" s="8" t="s">
        <v>3</v>
      </c>
      <c r="B6" s="8" t="s">
        <v>8</v>
      </c>
      <c r="C6" s="9">
        <v>0.82540809999999998</v>
      </c>
      <c r="D6" s="10" t="str">
        <f t="shared" si="0"/>
        <v>CT 140K0491</v>
      </c>
      <c r="E6" s="9" t="str">
        <f t="shared" si="1"/>
        <v>CT 140K0491</v>
      </c>
      <c r="F6" s="8" t="str">
        <f>VLOOKUP('Sentence encoder- Rachel'!E6,'Cosign Similarity - Radha'!E:E,1,FALSE)</f>
        <v>CT 140K0491</v>
      </c>
      <c r="G6" s="8" t="s">
        <v>153</v>
      </c>
      <c r="H6" s="8"/>
      <c r="I6" s="8"/>
      <c r="J6" s="8"/>
      <c r="K6" s="4"/>
      <c r="L6" s="4"/>
      <c r="M6" s="4"/>
      <c r="N6" s="4"/>
    </row>
    <row r="7" spans="1:19" ht="15" thickBot="1" x14ac:dyDescent="0.35">
      <c r="A7" s="8" t="s">
        <v>3</v>
      </c>
      <c r="B7" s="8" t="s">
        <v>9</v>
      </c>
      <c r="C7" s="9">
        <v>0.78331589999999995</v>
      </c>
      <c r="D7" s="10" t="str">
        <f t="shared" si="0"/>
        <v>CT 140K0555CT 140K0555</v>
      </c>
      <c r="E7" s="9" t="str">
        <f t="shared" si="1"/>
        <v>CT 140K0555</v>
      </c>
      <c r="F7" s="8" t="str">
        <f>VLOOKUP('Sentence encoder- Rachel'!E7,'Cosign Similarity - Radha'!E:E,1,FALSE)</f>
        <v>CT 140K0555</v>
      </c>
      <c r="G7" s="8" t="s">
        <v>154</v>
      </c>
      <c r="H7" s="8"/>
      <c r="I7" s="8"/>
      <c r="J7" s="8" t="s">
        <v>154</v>
      </c>
      <c r="K7" s="4"/>
      <c r="L7" s="4"/>
      <c r="M7" s="4"/>
      <c r="N7" s="4"/>
    </row>
    <row r="8" spans="1:19" ht="15" thickBot="1" x14ac:dyDescent="0.35">
      <c r="A8" s="8" t="s">
        <v>3</v>
      </c>
      <c r="B8" s="8" t="s">
        <v>10</v>
      </c>
      <c r="C8" s="9">
        <v>0.72879994000000003</v>
      </c>
      <c r="D8" s="10" t="str">
        <f t="shared" si="0"/>
        <v>CT 140K0489CT 140K0489</v>
      </c>
      <c r="E8" s="9" t="str">
        <f t="shared" si="1"/>
        <v>CT 140K0489</v>
      </c>
      <c r="F8" s="8" t="e">
        <f>VLOOKUP('Sentence encoder- Rachel'!E8,'Cosign Similarity - Radha'!E:E,1,FALSE)</f>
        <v>#N/A</v>
      </c>
      <c r="G8" s="8" t="s">
        <v>155</v>
      </c>
      <c r="H8" s="8"/>
      <c r="I8" s="8"/>
      <c r="J8" s="8" t="s">
        <v>155</v>
      </c>
      <c r="K8" s="4"/>
      <c r="L8" s="4"/>
      <c r="M8" s="4"/>
      <c r="N8" s="4"/>
    </row>
    <row r="9" spans="1:19" ht="15" thickBot="1" x14ac:dyDescent="0.35">
      <c r="A9" s="8" t="s">
        <v>3</v>
      </c>
      <c r="B9" s="8" t="s">
        <v>11</v>
      </c>
      <c r="C9" s="9">
        <v>0.72098090000000004</v>
      </c>
      <c r="D9" s="10" t="str">
        <f t="shared" si="0"/>
        <v/>
      </c>
      <c r="E9" s="9" t="str">
        <f t="shared" si="1"/>
        <v>CT 140K0608</v>
      </c>
      <c r="F9" s="8" t="str">
        <f>VLOOKUP('Sentence encoder- Rachel'!E9,'Cosign Similarity - Radha'!E:E,1,FALSE)</f>
        <v>CT 140K0608</v>
      </c>
      <c r="G9" s="8"/>
      <c r="H9" s="8"/>
      <c r="I9" s="8"/>
      <c r="J9" s="8"/>
      <c r="K9" s="4"/>
      <c r="L9" s="4"/>
      <c r="M9" s="4"/>
      <c r="N9" s="4"/>
    </row>
    <row r="10" spans="1:19" ht="15" thickBot="1" x14ac:dyDescent="0.35">
      <c r="A10" s="8" t="s">
        <v>3</v>
      </c>
      <c r="B10" s="8" t="s">
        <v>12</v>
      </c>
      <c r="C10" s="9">
        <v>0.72329485000000004</v>
      </c>
      <c r="D10" s="10" t="str">
        <f t="shared" si="0"/>
        <v/>
      </c>
      <c r="E10" s="9" t="str">
        <f t="shared" si="1"/>
        <v>CT 140K0271</v>
      </c>
      <c r="F10" s="8" t="str">
        <f>VLOOKUP('Sentence encoder- Rachel'!E10,'Cosign Similarity - Radha'!E:E,1,FALSE)</f>
        <v>CT 140K0271</v>
      </c>
      <c r="G10" s="8"/>
      <c r="H10" s="8"/>
      <c r="I10" s="8"/>
      <c r="J10" s="8"/>
      <c r="K10" s="4"/>
      <c r="L10" s="4"/>
      <c r="M10" s="4"/>
      <c r="N10" s="4"/>
    </row>
    <row r="11" spans="1:19" ht="15" thickBot="1" x14ac:dyDescent="0.35">
      <c r="A11" s="8" t="s">
        <v>18</v>
      </c>
      <c r="B11" s="8" t="s">
        <v>8</v>
      </c>
      <c r="C11" s="9">
        <v>0.71303284</v>
      </c>
      <c r="D11" s="10" t="str">
        <f t="shared" si="0"/>
        <v/>
      </c>
      <c r="E11" s="9" t="str">
        <f t="shared" si="1"/>
        <v>CT 200K0491</v>
      </c>
      <c r="F11" s="8" t="str">
        <f>VLOOKUP('Sentence encoder- Rachel'!E11,'Cosign Similarity - Radha'!E:E,1,FALSE)</f>
        <v>CT 200K0491</v>
      </c>
      <c r="G11" s="8"/>
      <c r="H11" s="8"/>
      <c r="I11" s="8"/>
      <c r="J11" s="8"/>
      <c r="K11" s="4"/>
      <c r="L11" s="4"/>
      <c r="M11" s="4"/>
      <c r="N11" s="4"/>
    </row>
    <row r="12" spans="1:19" ht="15" thickBot="1" x14ac:dyDescent="0.35">
      <c r="A12" s="8" t="s">
        <v>18</v>
      </c>
      <c r="B12" s="8" t="s">
        <v>11</v>
      </c>
      <c r="C12" s="9">
        <v>0.78163534000000001</v>
      </c>
      <c r="D12" s="10" t="str">
        <f t="shared" si="0"/>
        <v>CT 200K0608CT 200K0608CT 200K0608CT 200K0608</v>
      </c>
      <c r="E12" s="9" t="str">
        <f t="shared" si="1"/>
        <v>CT 200K0608</v>
      </c>
      <c r="F12" s="8" t="str">
        <f>VLOOKUP('Sentence encoder- Rachel'!E12,'Cosign Similarity - Radha'!E:E,1,FALSE)</f>
        <v>CT 200K0608</v>
      </c>
      <c r="G12" s="8" t="s">
        <v>156</v>
      </c>
      <c r="H12" s="8" t="s">
        <v>156</v>
      </c>
      <c r="I12" s="8" t="s">
        <v>156</v>
      </c>
      <c r="J12" s="8" t="s">
        <v>156</v>
      </c>
      <c r="K12" s="4"/>
      <c r="L12" s="4"/>
      <c r="M12" s="4"/>
      <c r="N12" s="4"/>
    </row>
    <row r="13" spans="1:19" ht="15" thickBot="1" x14ac:dyDescent="0.35">
      <c r="A13" s="8" t="s">
        <v>18</v>
      </c>
      <c r="B13" s="8" t="s">
        <v>12</v>
      </c>
      <c r="C13" s="9">
        <v>0.77818869999999996</v>
      </c>
      <c r="D13" s="10" t="str">
        <f t="shared" si="0"/>
        <v>CT 200K0271CT 200K0271</v>
      </c>
      <c r="E13" s="9" t="str">
        <f t="shared" si="1"/>
        <v>CT 200K0271</v>
      </c>
      <c r="F13" s="8" t="str">
        <f>VLOOKUP('Sentence encoder- Rachel'!E13,'Cosign Similarity - Radha'!E:E,1,FALSE)</f>
        <v>CT 200K0271</v>
      </c>
      <c r="G13" s="8" t="s">
        <v>157</v>
      </c>
      <c r="H13" s="8"/>
      <c r="I13" s="8"/>
      <c r="J13" s="8" t="s">
        <v>157</v>
      </c>
      <c r="K13" s="4"/>
      <c r="L13" s="4"/>
      <c r="M13" s="4"/>
      <c r="N13" s="4"/>
    </row>
    <row r="14" spans="1:19" ht="15" thickBot="1" x14ac:dyDescent="0.35">
      <c r="A14" s="8" t="s">
        <v>18</v>
      </c>
      <c r="B14" s="8" t="s">
        <v>13</v>
      </c>
      <c r="C14" s="9">
        <v>0.70081210000000005</v>
      </c>
      <c r="D14" s="10" t="str">
        <f t="shared" si="0"/>
        <v/>
      </c>
      <c r="E14" s="9" t="str">
        <f t="shared" si="1"/>
        <v>CT 200K0318</v>
      </c>
      <c r="F14" s="8" t="str">
        <f>VLOOKUP('Sentence encoder- Rachel'!E14,'Cosign Similarity - Radha'!E:E,1,FALSE)</f>
        <v>CT 200K0318</v>
      </c>
      <c r="G14" s="8"/>
      <c r="H14" s="8"/>
      <c r="I14" s="8"/>
      <c r="J14" s="8"/>
      <c r="K14" s="4"/>
      <c r="L14" s="4"/>
      <c r="M14" s="4"/>
      <c r="N14" s="4"/>
    </row>
    <row r="15" spans="1:19" ht="15" thickBot="1" x14ac:dyDescent="0.35">
      <c r="A15" s="8" t="s">
        <v>19</v>
      </c>
      <c r="B15" s="8" t="s">
        <v>4</v>
      </c>
      <c r="C15" s="9">
        <v>0.70437693999999995</v>
      </c>
      <c r="D15" s="10" t="str">
        <f t="shared" si="0"/>
        <v/>
      </c>
      <c r="E15" s="9" t="str">
        <f t="shared" si="1"/>
        <v>CT 210K0061</v>
      </c>
      <c r="F15" s="8" t="str">
        <f>VLOOKUP('Sentence encoder- Rachel'!E15,'Cosign Similarity - Radha'!E:E,1,FALSE)</f>
        <v>CT 210K0061</v>
      </c>
      <c r="G15" s="8"/>
      <c r="H15" s="8"/>
      <c r="I15" s="8"/>
      <c r="J15" s="8"/>
      <c r="K15" s="4"/>
      <c r="L15" s="4"/>
      <c r="M15" s="4"/>
      <c r="N15" s="4"/>
    </row>
    <row r="16" spans="1:19" ht="15" thickBot="1" x14ac:dyDescent="0.35">
      <c r="A16" s="8" t="s">
        <v>19</v>
      </c>
      <c r="B16" s="8" t="s">
        <v>14</v>
      </c>
      <c r="C16" s="9">
        <v>0.7594417</v>
      </c>
      <c r="D16" s="10" t="str">
        <f t="shared" si="0"/>
        <v>CT 210K0077CT 210K0077</v>
      </c>
      <c r="E16" s="9" t="str">
        <f t="shared" si="1"/>
        <v>CT 210K0077</v>
      </c>
      <c r="F16" s="8" t="str">
        <f>VLOOKUP('Sentence encoder- Rachel'!E16,'Cosign Similarity - Radha'!E:E,1,FALSE)</f>
        <v>CT 210K0077</v>
      </c>
      <c r="G16" s="8"/>
      <c r="H16" s="8"/>
      <c r="I16" s="8" t="s">
        <v>158</v>
      </c>
      <c r="J16" s="8" t="s">
        <v>158</v>
      </c>
      <c r="K16" s="4"/>
      <c r="L16" s="4"/>
      <c r="M16" s="4"/>
      <c r="N16" s="4"/>
    </row>
    <row r="17" spans="1:14" ht="15" thickBot="1" x14ac:dyDescent="0.35">
      <c r="A17" s="8" t="s">
        <v>19</v>
      </c>
      <c r="B17" s="8" t="s">
        <v>11</v>
      </c>
      <c r="C17" s="9">
        <v>0.81735769999999996</v>
      </c>
      <c r="D17" s="10" t="str">
        <f t="shared" si="0"/>
        <v/>
      </c>
      <c r="E17" s="9" t="str">
        <f t="shared" si="1"/>
        <v>CT 210K0608</v>
      </c>
      <c r="F17" s="8" t="str">
        <f>VLOOKUP('Sentence encoder- Rachel'!E17,'Cosign Similarity - Radha'!E:E,1,FALSE)</f>
        <v>CT 210K0608</v>
      </c>
      <c r="G17" s="8"/>
      <c r="H17" s="8"/>
      <c r="I17" s="8"/>
      <c r="J17" s="8"/>
      <c r="K17" s="4"/>
      <c r="L17" s="4"/>
      <c r="M17" s="4"/>
      <c r="N17" s="4"/>
    </row>
    <row r="18" spans="1:14" ht="15" thickBot="1" x14ac:dyDescent="0.35">
      <c r="A18" s="8" t="s">
        <v>19</v>
      </c>
      <c r="B18" s="8" t="s">
        <v>12</v>
      </c>
      <c r="C18" s="9">
        <v>0.81888824999999998</v>
      </c>
      <c r="D18" s="10" t="str">
        <f t="shared" si="0"/>
        <v/>
      </c>
      <c r="E18" s="9" t="str">
        <f t="shared" si="1"/>
        <v>CT 210K0271</v>
      </c>
      <c r="F18" s="8" t="str">
        <f>VLOOKUP('Sentence encoder- Rachel'!E18,'Cosign Similarity - Radha'!E:E,1,FALSE)</f>
        <v>CT 210K0271</v>
      </c>
      <c r="G18" s="8"/>
      <c r="H18" s="8"/>
      <c r="I18" s="8"/>
      <c r="J18" s="8"/>
      <c r="K18" s="4"/>
      <c r="L18" s="4"/>
      <c r="M18" s="4"/>
      <c r="N18" s="4"/>
    </row>
    <row r="19" spans="1:14" ht="15" thickBot="1" x14ac:dyDescent="0.35">
      <c r="A19" s="8" t="s">
        <v>19</v>
      </c>
      <c r="B19" s="8" t="s">
        <v>13</v>
      </c>
      <c r="C19" s="9">
        <v>0.72620379999999995</v>
      </c>
      <c r="D19" s="10" t="str">
        <f t="shared" si="0"/>
        <v>CT 210K0318CT 210K0318</v>
      </c>
      <c r="E19" s="9" t="str">
        <f t="shared" si="1"/>
        <v>CT 210K0318</v>
      </c>
      <c r="F19" s="8" t="str">
        <f>VLOOKUP('Sentence encoder- Rachel'!E19,'Cosign Similarity - Radha'!E:E,1,FALSE)</f>
        <v>CT 210K0318</v>
      </c>
      <c r="G19" s="8" t="s">
        <v>159</v>
      </c>
      <c r="H19" s="8"/>
      <c r="I19" s="8"/>
      <c r="J19" s="8" t="s">
        <v>159</v>
      </c>
      <c r="K19" s="4"/>
      <c r="L19" s="4"/>
      <c r="M19" s="4"/>
      <c r="N19" s="4"/>
    </row>
    <row r="20" spans="1:14" ht="15" thickBot="1" x14ac:dyDescent="0.35">
      <c r="A20" s="8" t="s">
        <v>20</v>
      </c>
      <c r="B20" s="8" t="s">
        <v>15</v>
      </c>
      <c r="C20" s="9">
        <v>0.7259177</v>
      </c>
      <c r="D20" s="10" t="str">
        <f t="shared" si="0"/>
        <v>INFO 210K0024INFO 210K0024INFO 210K0024INFO 210K0024</v>
      </c>
      <c r="E20" s="9" t="str">
        <f t="shared" si="1"/>
        <v>INFO 210K0024</v>
      </c>
      <c r="F20" s="8" t="str">
        <f>VLOOKUP('Sentence encoder- Rachel'!E20,'Cosign Similarity - Radha'!E:E,1,FALSE)</f>
        <v>INFO 210K0024</v>
      </c>
      <c r="G20" s="8" t="s">
        <v>160</v>
      </c>
      <c r="H20" s="8" t="s">
        <v>160</v>
      </c>
      <c r="I20" s="8" t="s">
        <v>160</v>
      </c>
      <c r="J20" s="8" t="s">
        <v>160</v>
      </c>
      <c r="K20" s="4"/>
      <c r="L20" s="4"/>
      <c r="M20" s="4"/>
      <c r="N20" s="4"/>
    </row>
    <row r="21" spans="1:14" ht="15" thickBot="1" x14ac:dyDescent="0.35">
      <c r="A21" s="8" t="s">
        <v>20</v>
      </c>
      <c r="B21" s="8" t="s">
        <v>16</v>
      </c>
      <c r="C21" s="9">
        <v>0.80194310000000002</v>
      </c>
      <c r="D21" s="10" t="str">
        <f t="shared" si="0"/>
        <v>INFO 210K0023INFO 210K0023INFO 210K0023INFO 210K0023</v>
      </c>
      <c r="E21" s="9" t="str">
        <f t="shared" si="1"/>
        <v>INFO 210K0023</v>
      </c>
      <c r="F21" s="8" t="str">
        <f>VLOOKUP('Sentence encoder- Rachel'!E21,'Cosign Similarity - Radha'!E:E,1,FALSE)</f>
        <v>INFO 210K0023</v>
      </c>
      <c r="G21" s="8" t="s">
        <v>161</v>
      </c>
      <c r="H21" s="8" t="s">
        <v>161</v>
      </c>
      <c r="I21" s="8" t="s">
        <v>161</v>
      </c>
      <c r="J21" s="8" t="s">
        <v>161</v>
      </c>
      <c r="K21" s="4"/>
      <c r="L21" s="4"/>
      <c r="M21" s="4"/>
      <c r="N21" s="4"/>
    </row>
    <row r="22" spans="1:14" ht="15" thickBot="1" x14ac:dyDescent="0.35">
      <c r="A22" s="8" t="s">
        <v>20</v>
      </c>
      <c r="B22" s="8" t="s">
        <v>17</v>
      </c>
      <c r="C22" s="9">
        <v>0.7159586</v>
      </c>
      <c r="D22" s="10" t="str">
        <f t="shared" si="0"/>
        <v>INFO 210K0069INFO 210K0069</v>
      </c>
      <c r="E22" s="9" t="str">
        <f t="shared" si="1"/>
        <v>INFO 210K0069</v>
      </c>
      <c r="F22" s="8" t="str">
        <f>VLOOKUP('Sentence encoder- Rachel'!E22,'Cosign Similarity - Radha'!E:E,1,FALSE)</f>
        <v>INFO 210K0069</v>
      </c>
      <c r="G22" s="8" t="s">
        <v>162</v>
      </c>
      <c r="H22" s="8"/>
      <c r="I22" s="8" t="s">
        <v>162</v>
      </c>
      <c r="J22" s="8"/>
      <c r="K22" s="4"/>
      <c r="L22" s="4"/>
      <c r="M22" s="4"/>
      <c r="N22" s="4"/>
    </row>
    <row r="23" spans="1:14" x14ac:dyDescent="0.3">
      <c r="H23" s="4"/>
      <c r="I23" s="4"/>
      <c r="J23" s="4"/>
    </row>
    <row r="24" spans="1:14" x14ac:dyDescent="0.3">
      <c r="H24" s="4"/>
      <c r="I24" s="4"/>
      <c r="J24" s="4"/>
    </row>
    <row r="25" spans="1:14" x14ac:dyDescent="0.3">
      <c r="H25" s="4"/>
      <c r="I25" s="4"/>
      <c r="J25" s="4"/>
    </row>
  </sheetData>
  <phoneticPr fontId="3" type="noConversion"/>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AE0E5-0E8C-4834-B17D-5FB10F5FC552}">
  <dimension ref="A1:G28"/>
  <sheetViews>
    <sheetView workbookViewId="0">
      <selection activeCell="F27" sqref="F27"/>
    </sheetView>
  </sheetViews>
  <sheetFormatPr defaultColWidth="8.6640625" defaultRowHeight="14.4" x14ac:dyDescent="0.3"/>
  <cols>
    <col min="1" max="1" width="18.5546875" style="17" bestFit="1" customWidth="1"/>
    <col min="2" max="2" width="19.109375" style="11" customWidth="1"/>
    <col min="3" max="3" width="11.5546875" style="17" bestFit="1" customWidth="1"/>
    <col min="4" max="4" width="17.109375" style="11" bestFit="1" customWidth="1"/>
    <col min="5" max="5" width="20.109375" style="24" bestFit="1" customWidth="1"/>
    <col min="6" max="6" width="16.5546875" style="11" bestFit="1" customWidth="1"/>
    <col min="7" max="16384" width="8.6640625" style="11"/>
  </cols>
  <sheetData>
    <row r="1" spans="1:7" s="12" customFormat="1" x14ac:dyDescent="0.3">
      <c r="A1" s="20" t="s">
        <v>0</v>
      </c>
      <c r="B1" s="12" t="s">
        <v>180</v>
      </c>
      <c r="C1" s="20" t="s">
        <v>1</v>
      </c>
      <c r="D1" s="12" t="s">
        <v>181</v>
      </c>
      <c r="E1" s="21" t="s">
        <v>2</v>
      </c>
      <c r="F1" s="12" t="s">
        <v>148</v>
      </c>
      <c r="G1" s="12" t="s">
        <v>175</v>
      </c>
    </row>
    <row r="2" spans="1:7" ht="17.25" customHeight="1" x14ac:dyDescent="0.3">
      <c r="A2" s="18" t="s">
        <v>3</v>
      </c>
      <c r="B2" s="25" t="s">
        <v>176</v>
      </c>
      <c r="C2" s="18" t="s">
        <v>4</v>
      </c>
      <c r="D2" s="14" t="s">
        <v>199</v>
      </c>
      <c r="E2" s="22">
        <v>0.87531935999999999</v>
      </c>
      <c r="F2" s="14" t="b">
        <v>1</v>
      </c>
      <c r="G2" s="29" t="s">
        <v>202</v>
      </c>
    </row>
    <row r="3" spans="1:7" ht="15.75" customHeight="1" x14ac:dyDescent="0.3">
      <c r="A3" s="18" t="s">
        <v>3</v>
      </c>
      <c r="B3" s="25" t="s">
        <v>176</v>
      </c>
      <c r="C3" s="18" t="s">
        <v>5</v>
      </c>
      <c r="D3" s="14" t="s">
        <v>192</v>
      </c>
      <c r="E3" s="22">
        <v>0.84054470000000003</v>
      </c>
      <c r="F3" s="14" t="b">
        <v>1</v>
      </c>
      <c r="G3" s="29" t="s">
        <v>202</v>
      </c>
    </row>
    <row r="4" spans="1:7" ht="19.5" customHeight="1" x14ac:dyDescent="0.3">
      <c r="A4" s="18" t="s">
        <v>3</v>
      </c>
      <c r="B4" s="25" t="s">
        <v>176</v>
      </c>
      <c r="C4" s="18" t="s">
        <v>6</v>
      </c>
      <c r="D4" s="14" t="s">
        <v>198</v>
      </c>
      <c r="E4" s="22">
        <v>0.82211199999999995</v>
      </c>
      <c r="F4" s="14" t="b">
        <v>1</v>
      </c>
      <c r="G4" s="29" t="s">
        <v>202</v>
      </c>
    </row>
    <row r="5" spans="1:7" x14ac:dyDescent="0.3">
      <c r="A5" s="18" t="s">
        <v>3</v>
      </c>
      <c r="B5" s="14" t="s">
        <v>176</v>
      </c>
      <c r="C5" s="18" t="s">
        <v>7</v>
      </c>
      <c r="D5" s="14" t="s">
        <v>191</v>
      </c>
      <c r="E5" s="22">
        <v>0.75079359999999995</v>
      </c>
      <c r="F5" s="14" t="b">
        <v>1</v>
      </c>
      <c r="G5" s="29" t="s">
        <v>202</v>
      </c>
    </row>
    <row r="6" spans="1:7" x14ac:dyDescent="0.3">
      <c r="A6" s="18" t="s">
        <v>3</v>
      </c>
      <c r="B6" s="14" t="s">
        <v>176</v>
      </c>
      <c r="C6" s="18" t="s">
        <v>8</v>
      </c>
      <c r="D6" s="14" t="s">
        <v>196</v>
      </c>
      <c r="E6" s="22">
        <v>0.82540809999999998</v>
      </c>
      <c r="F6" s="14" t="b">
        <v>1</v>
      </c>
      <c r="G6" s="29" t="s">
        <v>202</v>
      </c>
    </row>
    <row r="7" spans="1:7" x14ac:dyDescent="0.3">
      <c r="A7" s="18" t="s">
        <v>3</v>
      </c>
      <c r="B7" s="14" t="s">
        <v>176</v>
      </c>
      <c r="C7" s="18" t="s">
        <v>9</v>
      </c>
      <c r="D7" s="14" t="s">
        <v>183</v>
      </c>
      <c r="E7" s="22">
        <v>0.78331589999999995</v>
      </c>
      <c r="F7" s="14" t="b">
        <v>1</v>
      </c>
      <c r="G7" s="29" t="s">
        <v>202</v>
      </c>
    </row>
    <row r="8" spans="1:7" x14ac:dyDescent="0.3">
      <c r="A8" s="18" t="s">
        <v>3</v>
      </c>
      <c r="B8" s="14" t="s">
        <v>176</v>
      </c>
      <c r="C8" s="18" t="s">
        <v>10</v>
      </c>
      <c r="D8" s="14" t="s">
        <v>182</v>
      </c>
      <c r="E8" s="22">
        <v>0.72879994000000003</v>
      </c>
      <c r="F8" s="14" t="b">
        <v>1</v>
      </c>
      <c r="G8" s="29" t="s">
        <v>202</v>
      </c>
    </row>
    <row r="9" spans="1:7" x14ac:dyDescent="0.3">
      <c r="A9" s="19" t="s">
        <v>3</v>
      </c>
      <c r="B9" s="16" t="s">
        <v>176</v>
      </c>
      <c r="C9" s="19" t="s">
        <v>11</v>
      </c>
      <c r="D9" s="16" t="s">
        <v>194</v>
      </c>
      <c r="E9" s="23">
        <v>0.72098090000000004</v>
      </c>
      <c r="F9" s="16" t="b">
        <v>0</v>
      </c>
      <c r="G9" s="29" t="s">
        <v>203</v>
      </c>
    </row>
    <row r="10" spans="1:7" x14ac:dyDescent="0.3">
      <c r="A10" s="19" t="s">
        <v>3</v>
      </c>
      <c r="B10" s="16" t="s">
        <v>176</v>
      </c>
      <c r="C10" s="19" t="s">
        <v>12</v>
      </c>
      <c r="D10" s="16" t="s">
        <v>201</v>
      </c>
      <c r="E10" s="23">
        <v>0.72329485000000004</v>
      </c>
      <c r="F10" s="16" t="b">
        <v>0</v>
      </c>
      <c r="G10" s="29" t="s">
        <v>203</v>
      </c>
    </row>
    <row r="11" spans="1:7" ht="20.25" customHeight="1" x14ac:dyDescent="0.3">
      <c r="A11" s="19" t="s">
        <v>18</v>
      </c>
      <c r="B11" s="26" t="s">
        <v>177</v>
      </c>
      <c r="C11" s="19" t="s">
        <v>8</v>
      </c>
      <c r="D11" s="16" t="s">
        <v>196</v>
      </c>
      <c r="E11" s="23">
        <v>0.71303284</v>
      </c>
      <c r="F11" s="16" t="b">
        <v>0</v>
      </c>
      <c r="G11" s="29" t="s">
        <v>203</v>
      </c>
    </row>
    <row r="12" spans="1:7" ht="18.75" customHeight="1" x14ac:dyDescent="0.3">
      <c r="A12" s="18" t="s">
        <v>18</v>
      </c>
      <c r="B12" s="25" t="s">
        <v>177</v>
      </c>
      <c r="C12" s="18" t="s">
        <v>11</v>
      </c>
      <c r="D12" s="14" t="s">
        <v>194</v>
      </c>
      <c r="E12" s="22">
        <v>0.78163534000000001</v>
      </c>
      <c r="F12" s="14" t="b">
        <v>1</v>
      </c>
      <c r="G12" s="29" t="s">
        <v>202</v>
      </c>
    </row>
    <row r="13" spans="1:7" ht="17.25" customHeight="1" x14ac:dyDescent="0.3">
      <c r="A13" s="18" t="s">
        <v>18</v>
      </c>
      <c r="B13" s="25" t="s">
        <v>177</v>
      </c>
      <c r="C13" s="18" t="s">
        <v>12</v>
      </c>
      <c r="D13" s="14" t="s">
        <v>201</v>
      </c>
      <c r="E13" s="22">
        <v>0.77818869999999996</v>
      </c>
      <c r="F13" s="14" t="b">
        <v>1</v>
      </c>
      <c r="G13" s="29" t="s">
        <v>202</v>
      </c>
    </row>
    <row r="14" spans="1:7" ht="18" customHeight="1" x14ac:dyDescent="0.3">
      <c r="A14" s="19" t="s">
        <v>18</v>
      </c>
      <c r="B14" s="26" t="s">
        <v>177</v>
      </c>
      <c r="C14" s="19" t="s">
        <v>13</v>
      </c>
      <c r="D14" s="16" t="s">
        <v>187</v>
      </c>
      <c r="E14" s="23">
        <v>0.70081210000000005</v>
      </c>
      <c r="F14" s="16" t="b">
        <v>0</v>
      </c>
      <c r="G14" s="29" t="s">
        <v>203</v>
      </c>
    </row>
    <row r="15" spans="1:7" ht="22.5" customHeight="1" x14ac:dyDescent="0.3">
      <c r="A15" s="19" t="s">
        <v>19</v>
      </c>
      <c r="B15" s="26" t="s">
        <v>178</v>
      </c>
      <c r="C15" s="19" t="s">
        <v>4</v>
      </c>
      <c r="D15" s="16" t="s">
        <v>199</v>
      </c>
      <c r="E15" s="23">
        <v>0.70437693999999995</v>
      </c>
      <c r="F15" s="16" t="b">
        <v>0</v>
      </c>
      <c r="G15" s="29" t="s">
        <v>203</v>
      </c>
    </row>
    <row r="16" spans="1:7" x14ac:dyDescent="0.3">
      <c r="A16" s="18" t="s">
        <v>19</v>
      </c>
      <c r="B16" s="14" t="s">
        <v>178</v>
      </c>
      <c r="C16" s="18" t="s">
        <v>14</v>
      </c>
      <c r="D16" s="14" t="s">
        <v>185</v>
      </c>
      <c r="E16" s="22">
        <v>0.7594417</v>
      </c>
      <c r="F16" s="14" t="b">
        <v>1</v>
      </c>
      <c r="G16" s="29" t="s">
        <v>202</v>
      </c>
    </row>
    <row r="17" spans="1:7" ht="27.75" customHeight="1" x14ac:dyDescent="0.3">
      <c r="A17" s="19" t="s">
        <v>19</v>
      </c>
      <c r="B17" s="26" t="s">
        <v>178</v>
      </c>
      <c r="C17" s="19" t="s">
        <v>11</v>
      </c>
      <c r="D17" s="16" t="s">
        <v>194</v>
      </c>
      <c r="E17" s="23">
        <v>0.81735769999999996</v>
      </c>
      <c r="F17" s="16" t="b">
        <v>0</v>
      </c>
      <c r="G17" s="29" t="s">
        <v>203</v>
      </c>
    </row>
    <row r="18" spans="1:7" x14ac:dyDescent="0.3">
      <c r="A18" s="19" t="s">
        <v>19</v>
      </c>
      <c r="B18" s="16" t="s">
        <v>178</v>
      </c>
      <c r="C18" s="19" t="s">
        <v>12</v>
      </c>
      <c r="D18" s="16" t="s">
        <v>201</v>
      </c>
      <c r="E18" s="23">
        <v>0.81888824999999998</v>
      </c>
      <c r="F18" s="16" t="b">
        <v>0</v>
      </c>
      <c r="G18" s="29" t="s">
        <v>203</v>
      </c>
    </row>
    <row r="19" spans="1:7" x14ac:dyDescent="0.3">
      <c r="A19" s="18" t="s">
        <v>19</v>
      </c>
      <c r="B19" s="14" t="s">
        <v>178</v>
      </c>
      <c r="C19" s="18" t="s">
        <v>13</v>
      </c>
      <c r="D19" s="14" t="s">
        <v>187</v>
      </c>
      <c r="E19" s="22">
        <v>0.72620379999999995</v>
      </c>
      <c r="F19" s="14" t="b">
        <v>1</v>
      </c>
      <c r="G19" s="29" t="s">
        <v>202</v>
      </c>
    </row>
    <row r="20" spans="1:7" x14ac:dyDescent="0.3">
      <c r="A20" s="18" t="s">
        <v>20</v>
      </c>
      <c r="B20" s="14" t="s">
        <v>179</v>
      </c>
      <c r="C20" s="18" t="s">
        <v>15</v>
      </c>
      <c r="D20" s="14" t="s">
        <v>188</v>
      </c>
      <c r="E20" s="22">
        <v>0.7259177</v>
      </c>
      <c r="F20" s="14" t="b">
        <v>1</v>
      </c>
      <c r="G20" s="29" t="s">
        <v>202</v>
      </c>
    </row>
    <row r="21" spans="1:7" x14ac:dyDescent="0.3">
      <c r="A21" s="18" t="s">
        <v>20</v>
      </c>
      <c r="B21" s="14" t="s">
        <v>179</v>
      </c>
      <c r="C21" s="18" t="s">
        <v>16</v>
      </c>
      <c r="D21" s="14" t="s">
        <v>197</v>
      </c>
      <c r="E21" s="22">
        <v>0.80194310000000002</v>
      </c>
      <c r="F21" s="14" t="b">
        <v>1</v>
      </c>
      <c r="G21" s="29" t="s">
        <v>202</v>
      </c>
    </row>
    <row r="22" spans="1:7" ht="16.5" customHeight="1" x14ac:dyDescent="0.3">
      <c r="A22" s="18" t="s">
        <v>20</v>
      </c>
      <c r="B22" s="25" t="s">
        <v>179</v>
      </c>
      <c r="C22" s="18" t="s">
        <v>17</v>
      </c>
      <c r="D22" s="14" t="s">
        <v>186</v>
      </c>
      <c r="E22" s="22">
        <v>0.7159586</v>
      </c>
      <c r="F22" s="14" t="b">
        <v>1</v>
      </c>
      <c r="G22" s="29" t="s">
        <v>202</v>
      </c>
    </row>
    <row r="26" spans="1:7" x14ac:dyDescent="0.3">
      <c r="E26" s="24">
        <v>0.72499999999999998</v>
      </c>
    </row>
    <row r="27" spans="1:7" x14ac:dyDescent="0.3">
      <c r="E27" s="24" t="s">
        <v>204</v>
      </c>
    </row>
    <row r="28" spans="1:7" x14ac:dyDescent="0.3">
      <c r="E28" s="24" t="s">
        <v>205</v>
      </c>
    </row>
  </sheetData>
  <autoFilter ref="A1:F22" xr:uid="{C55DC31D-0423-4145-AAAD-AEE690B1C3B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42B61-C77A-4CF3-A3EE-9504B4AB772B}">
  <dimension ref="A1:J59"/>
  <sheetViews>
    <sheetView topLeftCell="A25" workbookViewId="0">
      <selection activeCell="G59" sqref="G59"/>
    </sheetView>
  </sheetViews>
  <sheetFormatPr defaultRowHeight="14.4" x14ac:dyDescent="0.3"/>
  <cols>
    <col min="1" max="1" width="14.109375" bestFit="1" customWidth="1"/>
    <col min="2" max="2" width="7.109375" bestFit="1" customWidth="1"/>
    <col min="3" max="3" width="15.88671875" bestFit="1" customWidth="1"/>
    <col min="4" max="4" width="15.88671875" style="4" customWidth="1"/>
    <col min="5" max="5" width="15.88671875" customWidth="1"/>
    <col min="6" max="6" width="34.5546875" bestFit="1" customWidth="1"/>
    <col min="7" max="7" width="26.109375" bestFit="1" customWidth="1"/>
    <col min="8" max="8" width="26.88671875" bestFit="1" customWidth="1"/>
    <col min="9" max="9" width="25.109375" bestFit="1" customWidth="1"/>
    <col min="10" max="10" width="25.44140625" bestFit="1" customWidth="1"/>
  </cols>
  <sheetData>
    <row r="1" spans="1:10" x14ac:dyDescent="0.3">
      <c r="A1" s="1" t="s">
        <v>0</v>
      </c>
      <c r="B1" s="1" t="s">
        <v>1</v>
      </c>
      <c r="C1" s="2" t="s">
        <v>2</v>
      </c>
      <c r="D1" s="2" t="s">
        <v>148</v>
      </c>
      <c r="E1" s="1" t="s">
        <v>85</v>
      </c>
      <c r="F1" s="1" t="s">
        <v>92</v>
      </c>
      <c r="G1" s="1" t="s">
        <v>86</v>
      </c>
      <c r="H1" s="1" t="s">
        <v>102</v>
      </c>
      <c r="I1" s="1" t="s">
        <v>103</v>
      </c>
      <c r="J1" s="1" t="s">
        <v>147</v>
      </c>
    </row>
    <row r="2" spans="1:10" x14ac:dyDescent="0.3">
      <c r="A2" t="s">
        <v>3</v>
      </c>
      <c r="B2" t="s">
        <v>4</v>
      </c>
      <c r="C2" t="s">
        <v>27</v>
      </c>
      <c r="D2" s="4" t="str">
        <f>_xlfn.CONCAT(G2:J2)</f>
        <v>CT 140K0061CT 140K0061CT 140K0061</v>
      </c>
      <c r="E2" t="str">
        <f>_xlfn.CONCAT(A2,B2)</f>
        <v>CT 140K0061</v>
      </c>
      <c r="F2" t="str">
        <f>VLOOKUP(E2,'Sentence encoder- Rachel'!E:E,1,FALSE)</f>
        <v>CT 140K0061</v>
      </c>
      <c r="G2" t="s">
        <v>149</v>
      </c>
      <c r="I2" t="s">
        <v>149</v>
      </c>
      <c r="J2" t="s">
        <v>149</v>
      </c>
    </row>
    <row r="3" spans="1:10" x14ac:dyDescent="0.3">
      <c r="A3" t="s">
        <v>3</v>
      </c>
      <c r="B3" t="s">
        <v>5</v>
      </c>
      <c r="C3" t="s">
        <v>28</v>
      </c>
      <c r="D3" s="4" t="str">
        <f t="shared" ref="D3:D59" si="0">_xlfn.CONCAT(G3:J3)</f>
        <v>CT 140K0221CT 140K0221CT 140K0221</v>
      </c>
      <c r="E3" t="str">
        <f t="shared" ref="E3:E59" si="1">_xlfn.CONCAT(A3,B3)</f>
        <v>CT 140K0221</v>
      </c>
      <c r="F3" t="str">
        <f>VLOOKUP(E3,'Sentence encoder- Rachel'!E:E,1,FALSE)</f>
        <v>CT 140K0221</v>
      </c>
      <c r="G3" t="s">
        <v>150</v>
      </c>
      <c r="H3" s="4" t="s">
        <v>150</v>
      </c>
      <c r="I3" s="4"/>
      <c r="J3" s="4" t="s">
        <v>150</v>
      </c>
    </row>
    <row r="4" spans="1:10" x14ac:dyDescent="0.3">
      <c r="A4" t="s">
        <v>3</v>
      </c>
      <c r="B4" t="s">
        <v>14</v>
      </c>
      <c r="C4" t="s">
        <v>29</v>
      </c>
      <c r="D4" s="4" t="str">
        <f t="shared" si="0"/>
        <v>CT 140K0077CT 140K0077CT 140K0077</v>
      </c>
      <c r="E4" t="str">
        <f t="shared" si="1"/>
        <v>CT 140K0077</v>
      </c>
      <c r="F4" t="e">
        <f>VLOOKUP(E4,'Sentence encoder- Rachel'!E:E,1,FALSE)</f>
        <v>#N/A</v>
      </c>
      <c r="G4" t="s">
        <v>163</v>
      </c>
      <c r="H4" s="4"/>
      <c r="I4" s="4" t="s">
        <v>163</v>
      </c>
      <c r="J4" s="4" t="s">
        <v>163</v>
      </c>
    </row>
    <row r="5" spans="1:10" x14ac:dyDescent="0.3">
      <c r="A5" t="s">
        <v>3</v>
      </c>
      <c r="B5" t="s">
        <v>6</v>
      </c>
      <c r="C5" t="s">
        <v>30</v>
      </c>
      <c r="D5" s="4" t="str">
        <f t="shared" si="0"/>
        <v>CT 140K0011CT 140K0011</v>
      </c>
      <c r="E5" t="str">
        <f t="shared" si="1"/>
        <v>CT 140K0011</v>
      </c>
      <c r="F5" t="str">
        <f>VLOOKUP(E5,'Sentence encoder- Rachel'!E:E,1,FALSE)</f>
        <v>CT 140K0011</v>
      </c>
      <c r="G5" t="s">
        <v>151</v>
      </c>
      <c r="H5" s="4"/>
      <c r="I5" s="4"/>
      <c r="J5" s="4" t="s">
        <v>151</v>
      </c>
    </row>
    <row r="6" spans="1:10" x14ac:dyDescent="0.3">
      <c r="A6" t="s">
        <v>3</v>
      </c>
      <c r="B6" t="s">
        <v>7</v>
      </c>
      <c r="C6" t="s">
        <v>31</v>
      </c>
      <c r="D6" s="4" t="str">
        <f t="shared" si="0"/>
        <v>CT 140K0057CT 140K0057</v>
      </c>
      <c r="E6" t="str">
        <f t="shared" si="1"/>
        <v>CT 140K0057</v>
      </c>
      <c r="F6" t="str">
        <f>VLOOKUP(E6,'Sentence encoder- Rachel'!E:E,1,FALSE)</f>
        <v>CT 140K0057</v>
      </c>
      <c r="G6" t="s">
        <v>152</v>
      </c>
      <c r="H6" s="4"/>
      <c r="I6" s="4"/>
      <c r="J6" s="4" t="s">
        <v>152</v>
      </c>
    </row>
    <row r="7" spans="1:10" x14ac:dyDescent="0.3">
      <c r="A7" t="s">
        <v>3</v>
      </c>
      <c r="B7" t="s">
        <v>8</v>
      </c>
      <c r="C7" t="s">
        <v>32</v>
      </c>
      <c r="D7" s="4" t="str">
        <f t="shared" si="0"/>
        <v>CT 140K0491</v>
      </c>
      <c r="E7" t="str">
        <f t="shared" si="1"/>
        <v>CT 140K0491</v>
      </c>
      <c r="F7" t="str">
        <f>VLOOKUP(E7,'Sentence encoder- Rachel'!E:E,1,FALSE)</f>
        <v>CT 140K0491</v>
      </c>
      <c r="G7" t="s">
        <v>153</v>
      </c>
      <c r="H7" s="4"/>
      <c r="I7" s="4"/>
      <c r="J7" s="4"/>
    </row>
    <row r="8" spans="1:10" x14ac:dyDescent="0.3">
      <c r="A8" t="s">
        <v>3</v>
      </c>
      <c r="B8" t="s">
        <v>9</v>
      </c>
      <c r="C8" t="s">
        <v>33</v>
      </c>
      <c r="D8" s="4" t="str">
        <f t="shared" si="0"/>
        <v>CT 140K0555CT 140K0555</v>
      </c>
      <c r="E8" t="str">
        <f t="shared" si="1"/>
        <v>CT 140K0555</v>
      </c>
      <c r="F8" t="str">
        <f>VLOOKUP(E8,'Sentence encoder- Rachel'!E:E,1,FALSE)</f>
        <v>CT 140K0555</v>
      </c>
      <c r="G8" t="s">
        <v>154</v>
      </c>
      <c r="H8" s="4"/>
      <c r="I8" s="4"/>
      <c r="J8" s="4" t="s">
        <v>154</v>
      </c>
    </row>
    <row r="9" spans="1:10" x14ac:dyDescent="0.3">
      <c r="A9" t="s">
        <v>3</v>
      </c>
      <c r="B9" t="s">
        <v>21</v>
      </c>
      <c r="C9" t="s">
        <v>34</v>
      </c>
      <c r="D9" s="4" t="str">
        <f t="shared" si="0"/>
        <v/>
      </c>
      <c r="E9" t="str">
        <f t="shared" si="1"/>
        <v>CT 140K0224</v>
      </c>
      <c r="F9" t="e">
        <f>VLOOKUP(E9,'Sentence encoder- Rachel'!E:E,1,FALSE)</f>
        <v>#N/A</v>
      </c>
      <c r="H9" s="4"/>
      <c r="I9" s="4"/>
      <c r="J9" s="4"/>
    </row>
    <row r="10" spans="1:10" x14ac:dyDescent="0.3">
      <c r="A10" t="s">
        <v>3</v>
      </c>
      <c r="B10" t="s">
        <v>11</v>
      </c>
      <c r="C10" t="s">
        <v>35</v>
      </c>
      <c r="D10" s="4" t="str">
        <f t="shared" si="0"/>
        <v/>
      </c>
      <c r="E10" t="str">
        <f t="shared" si="1"/>
        <v>CT 140K0608</v>
      </c>
      <c r="F10" t="str">
        <f>VLOOKUP(E10,'Sentence encoder- Rachel'!E:E,1,FALSE)</f>
        <v>CT 140K0608</v>
      </c>
      <c r="H10" s="4"/>
      <c r="I10" s="4"/>
      <c r="J10" s="4"/>
    </row>
    <row r="11" spans="1:10" x14ac:dyDescent="0.3">
      <c r="A11" t="s">
        <v>3</v>
      </c>
      <c r="B11" t="s">
        <v>12</v>
      </c>
      <c r="C11" t="s">
        <v>36</v>
      </c>
      <c r="D11" s="4" t="str">
        <f t="shared" si="0"/>
        <v/>
      </c>
      <c r="E11" t="str">
        <f t="shared" si="1"/>
        <v>CT 140K0271</v>
      </c>
      <c r="F11" t="str">
        <f>VLOOKUP(E11,'Sentence encoder- Rachel'!E:E,1,FALSE)</f>
        <v>CT 140K0271</v>
      </c>
      <c r="H11" s="4"/>
      <c r="I11" s="4"/>
      <c r="J11" s="4"/>
    </row>
    <row r="12" spans="1:10" x14ac:dyDescent="0.3">
      <c r="A12" t="s">
        <v>3</v>
      </c>
      <c r="B12" t="s">
        <v>22</v>
      </c>
      <c r="C12" t="s">
        <v>37</v>
      </c>
      <c r="D12" s="4" t="str">
        <f t="shared" si="0"/>
        <v/>
      </c>
      <c r="E12" t="str">
        <f t="shared" si="1"/>
        <v>CT 140K0060</v>
      </c>
      <c r="F12" t="e">
        <f>VLOOKUP(E12,'Sentence encoder- Rachel'!E:E,1,FALSE)</f>
        <v>#N/A</v>
      </c>
      <c r="H12" s="4"/>
      <c r="I12" s="4"/>
      <c r="J12" s="4"/>
    </row>
    <row r="13" spans="1:10" x14ac:dyDescent="0.3">
      <c r="A13" t="s">
        <v>3</v>
      </c>
      <c r="B13" t="s">
        <v>23</v>
      </c>
      <c r="C13" t="s">
        <v>38</v>
      </c>
      <c r="D13" s="4" t="str">
        <f t="shared" si="0"/>
        <v/>
      </c>
      <c r="E13" t="str">
        <f t="shared" si="1"/>
        <v>CT 140K0275</v>
      </c>
      <c r="F13" t="e">
        <f>VLOOKUP(E13,'Sentence encoder- Rachel'!E:E,1,FALSE)</f>
        <v>#N/A</v>
      </c>
      <c r="H13" s="4"/>
      <c r="I13" s="4"/>
      <c r="J13" s="4"/>
    </row>
    <row r="14" spans="1:10" x14ac:dyDescent="0.3">
      <c r="A14" t="s">
        <v>3</v>
      </c>
      <c r="B14" t="s">
        <v>24</v>
      </c>
      <c r="C14" t="s">
        <v>39</v>
      </c>
      <c r="D14" s="4" t="str">
        <f t="shared" si="0"/>
        <v/>
      </c>
      <c r="E14" t="str">
        <f t="shared" si="1"/>
        <v>CT 140K0397</v>
      </c>
      <c r="F14" t="e">
        <f>VLOOKUP(E14,'Sentence encoder- Rachel'!E:E,1,FALSE)</f>
        <v>#N/A</v>
      </c>
      <c r="H14" s="4"/>
      <c r="I14" s="4"/>
      <c r="J14" s="4"/>
    </row>
    <row r="15" spans="1:10" x14ac:dyDescent="0.3">
      <c r="A15" t="s">
        <v>18</v>
      </c>
      <c r="B15" t="s">
        <v>4</v>
      </c>
      <c r="C15" t="s">
        <v>40</v>
      </c>
      <c r="D15" s="4" t="str">
        <f t="shared" si="0"/>
        <v/>
      </c>
      <c r="E15" t="str">
        <f t="shared" si="1"/>
        <v>CT 200K0061</v>
      </c>
      <c r="F15" t="e">
        <f>VLOOKUP(E15,'Sentence encoder- Rachel'!E:E,1,FALSE)</f>
        <v>#N/A</v>
      </c>
      <c r="H15" s="4"/>
      <c r="I15" s="4"/>
      <c r="J15" s="4"/>
    </row>
    <row r="16" spans="1:10" x14ac:dyDescent="0.3">
      <c r="A16" t="s">
        <v>18</v>
      </c>
      <c r="B16" t="s">
        <v>14</v>
      </c>
      <c r="C16" t="s">
        <v>41</v>
      </c>
      <c r="D16" s="4" t="str">
        <f t="shared" si="0"/>
        <v>CT 200K0077CT 200K0077</v>
      </c>
      <c r="E16" t="str">
        <f t="shared" si="1"/>
        <v>CT 200K0077</v>
      </c>
      <c r="F16" t="e">
        <f>VLOOKUP(E16,'Sentence encoder- Rachel'!E:E,1,FALSE)</f>
        <v>#N/A</v>
      </c>
      <c r="H16" s="4" t="s">
        <v>164</v>
      </c>
      <c r="I16" s="4"/>
      <c r="J16" s="4" t="s">
        <v>164</v>
      </c>
    </row>
    <row r="17" spans="1:10" x14ac:dyDescent="0.3">
      <c r="A17" t="s">
        <v>18</v>
      </c>
      <c r="B17" t="s">
        <v>6</v>
      </c>
      <c r="C17" t="s">
        <v>42</v>
      </c>
      <c r="D17" s="4" t="str">
        <f t="shared" si="0"/>
        <v/>
      </c>
      <c r="E17" t="str">
        <f t="shared" si="1"/>
        <v>CT 200K0011</v>
      </c>
      <c r="F17" t="e">
        <f>VLOOKUP(E17,'Sentence encoder- Rachel'!E:E,1,FALSE)</f>
        <v>#N/A</v>
      </c>
      <c r="H17" s="4"/>
      <c r="I17" s="4"/>
      <c r="J17" s="4"/>
    </row>
    <row r="18" spans="1:10" x14ac:dyDescent="0.3">
      <c r="A18" t="s">
        <v>18</v>
      </c>
      <c r="B18" t="s">
        <v>7</v>
      </c>
      <c r="C18" t="s">
        <v>43</v>
      </c>
      <c r="D18" s="4" t="str">
        <f t="shared" si="0"/>
        <v/>
      </c>
      <c r="E18" t="str">
        <f t="shared" si="1"/>
        <v>CT 200K0057</v>
      </c>
      <c r="F18" t="e">
        <f>VLOOKUP(E18,'Sentence encoder- Rachel'!E:E,1,FALSE)</f>
        <v>#N/A</v>
      </c>
      <c r="H18" s="4"/>
      <c r="I18" s="4"/>
      <c r="J18" s="4"/>
    </row>
    <row r="19" spans="1:10" x14ac:dyDescent="0.3">
      <c r="A19" t="s">
        <v>18</v>
      </c>
      <c r="B19" t="s">
        <v>8</v>
      </c>
      <c r="C19" t="s">
        <v>44</v>
      </c>
      <c r="D19" s="4" t="str">
        <f t="shared" si="0"/>
        <v/>
      </c>
      <c r="E19" t="str">
        <f t="shared" si="1"/>
        <v>CT 200K0491</v>
      </c>
      <c r="F19" t="str">
        <f>VLOOKUP(E19,'Sentence encoder- Rachel'!E:E,1,FALSE)</f>
        <v>CT 200K0491</v>
      </c>
      <c r="H19" s="4"/>
      <c r="I19" s="4"/>
      <c r="J19" s="4"/>
    </row>
    <row r="20" spans="1:10" x14ac:dyDescent="0.3">
      <c r="A20" t="s">
        <v>18</v>
      </c>
      <c r="B20" t="s">
        <v>21</v>
      </c>
      <c r="C20" t="s">
        <v>45</v>
      </c>
      <c r="D20" s="4" t="str">
        <f t="shared" si="0"/>
        <v>CT 200K0224CT 200K0224CT 200K0224CT 200K0224</v>
      </c>
      <c r="E20" t="str">
        <f t="shared" si="1"/>
        <v>CT 200K0224</v>
      </c>
      <c r="F20" t="e">
        <f>VLOOKUP(E20,'Sentence encoder- Rachel'!E:E,1,FALSE)</f>
        <v>#N/A</v>
      </c>
      <c r="G20" t="s">
        <v>165</v>
      </c>
      <c r="H20" s="4" t="s">
        <v>165</v>
      </c>
      <c r="I20" s="4" t="s">
        <v>165</v>
      </c>
      <c r="J20" s="4" t="s">
        <v>165</v>
      </c>
    </row>
    <row r="21" spans="1:10" x14ac:dyDescent="0.3">
      <c r="A21" t="s">
        <v>18</v>
      </c>
      <c r="B21" t="s">
        <v>11</v>
      </c>
      <c r="C21" t="s">
        <v>46</v>
      </c>
      <c r="D21" s="4" t="str">
        <f t="shared" si="0"/>
        <v>CT 200K0608CT 200K0608CT 200K0608CT 200K0608</v>
      </c>
      <c r="E21" t="str">
        <f t="shared" si="1"/>
        <v>CT 200K0608</v>
      </c>
      <c r="F21" t="str">
        <f>VLOOKUP(E21,'Sentence encoder- Rachel'!E:E,1,FALSE)</f>
        <v>CT 200K0608</v>
      </c>
      <c r="G21" t="s">
        <v>156</v>
      </c>
      <c r="H21" s="4" t="s">
        <v>156</v>
      </c>
      <c r="I21" s="4" t="s">
        <v>156</v>
      </c>
      <c r="J21" s="4" t="s">
        <v>156</v>
      </c>
    </row>
    <row r="22" spans="1:10" x14ac:dyDescent="0.3">
      <c r="A22" t="s">
        <v>18</v>
      </c>
      <c r="B22" t="s">
        <v>12</v>
      </c>
      <c r="C22" t="s">
        <v>47</v>
      </c>
      <c r="D22" s="4" t="str">
        <f t="shared" si="0"/>
        <v>CT 200K0271CT 200K0271</v>
      </c>
      <c r="E22" t="str">
        <f t="shared" si="1"/>
        <v>CT 200K0271</v>
      </c>
      <c r="F22" t="str">
        <f>VLOOKUP(E22,'Sentence encoder- Rachel'!E:E,1,FALSE)</f>
        <v>CT 200K0271</v>
      </c>
      <c r="G22" t="s">
        <v>157</v>
      </c>
      <c r="H22" s="4"/>
      <c r="I22" s="4"/>
      <c r="J22" s="4" t="s">
        <v>157</v>
      </c>
    </row>
    <row r="23" spans="1:10" x14ac:dyDescent="0.3">
      <c r="A23" t="s">
        <v>18</v>
      </c>
      <c r="B23" t="s">
        <v>22</v>
      </c>
      <c r="C23" t="s">
        <v>48</v>
      </c>
      <c r="D23" s="4" t="str">
        <f t="shared" si="0"/>
        <v>CT 200K0060CT 200K0060</v>
      </c>
      <c r="E23" t="str">
        <f t="shared" si="1"/>
        <v>CT 200K0060</v>
      </c>
      <c r="F23" t="e">
        <f>VLOOKUP(E23,'Sentence encoder- Rachel'!E:E,1,FALSE)</f>
        <v>#N/A</v>
      </c>
      <c r="G23" t="s">
        <v>166</v>
      </c>
      <c r="H23" s="4"/>
      <c r="I23" s="4"/>
      <c r="J23" s="4" t="s">
        <v>166</v>
      </c>
    </row>
    <row r="24" spans="1:10" x14ac:dyDescent="0.3">
      <c r="A24" t="s">
        <v>18</v>
      </c>
      <c r="B24" t="s">
        <v>23</v>
      </c>
      <c r="C24" t="s">
        <v>49</v>
      </c>
      <c r="D24" s="4" t="str">
        <f t="shared" si="0"/>
        <v>CT 200K0275CT 200K0275</v>
      </c>
      <c r="E24" t="str">
        <f t="shared" si="1"/>
        <v>CT 200K0275</v>
      </c>
      <c r="F24" t="e">
        <f>VLOOKUP(E24,'Sentence encoder- Rachel'!E:E,1,FALSE)</f>
        <v>#N/A</v>
      </c>
      <c r="G24" t="s">
        <v>167</v>
      </c>
      <c r="H24" s="4"/>
      <c r="I24" s="4"/>
      <c r="J24" s="4" t="s">
        <v>167</v>
      </c>
    </row>
    <row r="25" spans="1:10" x14ac:dyDescent="0.3">
      <c r="A25" t="s">
        <v>18</v>
      </c>
      <c r="B25" t="s">
        <v>25</v>
      </c>
      <c r="C25" t="s">
        <v>50</v>
      </c>
      <c r="D25" s="4" t="str">
        <f t="shared" si="0"/>
        <v>CT 200K0026CT 200K0026CT 200K0026</v>
      </c>
      <c r="E25" t="str">
        <f t="shared" si="1"/>
        <v>CT 200K0026</v>
      </c>
      <c r="F25" t="e">
        <f>VLOOKUP(E25,'Sentence encoder- Rachel'!E:E,1,FALSE)</f>
        <v>#N/A</v>
      </c>
      <c r="G25" t="s">
        <v>168</v>
      </c>
      <c r="H25" s="4"/>
      <c r="I25" s="4" t="s">
        <v>168</v>
      </c>
      <c r="J25" s="4" t="s">
        <v>168</v>
      </c>
    </row>
    <row r="26" spans="1:10" x14ac:dyDescent="0.3">
      <c r="A26" t="s">
        <v>18</v>
      </c>
      <c r="B26" t="s">
        <v>24</v>
      </c>
      <c r="C26" t="s">
        <v>51</v>
      </c>
      <c r="D26" s="4" t="str">
        <f t="shared" si="0"/>
        <v/>
      </c>
      <c r="E26" t="str">
        <f t="shared" si="1"/>
        <v>CT 200K0397</v>
      </c>
      <c r="F26" t="e">
        <f>VLOOKUP(E26,'Sentence encoder- Rachel'!E:E,1,FALSE)</f>
        <v>#N/A</v>
      </c>
      <c r="H26" s="4"/>
      <c r="I26" s="4"/>
      <c r="J26" s="4"/>
    </row>
    <row r="27" spans="1:10" x14ac:dyDescent="0.3">
      <c r="A27" t="s">
        <v>18</v>
      </c>
      <c r="B27" t="s">
        <v>13</v>
      </c>
      <c r="C27" t="s">
        <v>52</v>
      </c>
      <c r="D27" s="4" t="str">
        <f t="shared" si="0"/>
        <v/>
      </c>
      <c r="E27" t="str">
        <f t="shared" si="1"/>
        <v>CT 200K0318</v>
      </c>
      <c r="F27" t="str">
        <f>VLOOKUP(E27,'Sentence encoder- Rachel'!E:E,1,FALSE)</f>
        <v>CT 200K0318</v>
      </c>
      <c r="H27" s="4"/>
      <c r="I27" s="4"/>
      <c r="J27" s="4"/>
    </row>
    <row r="28" spans="1:10" x14ac:dyDescent="0.3">
      <c r="A28" t="s">
        <v>18</v>
      </c>
      <c r="B28" t="s">
        <v>26</v>
      </c>
      <c r="C28" t="s">
        <v>53</v>
      </c>
      <c r="D28" s="4" t="str">
        <f t="shared" si="0"/>
        <v/>
      </c>
      <c r="E28" t="str">
        <f t="shared" si="1"/>
        <v>CT 200K0076</v>
      </c>
      <c r="F28" t="e">
        <f>VLOOKUP(E28,'Sentence encoder- Rachel'!E:E,1,FALSE)</f>
        <v>#N/A</v>
      </c>
      <c r="H28" s="4"/>
      <c r="I28" s="4"/>
      <c r="J28" s="4"/>
    </row>
    <row r="29" spans="1:10" x14ac:dyDescent="0.3">
      <c r="A29" t="s">
        <v>18</v>
      </c>
      <c r="B29" t="s">
        <v>15</v>
      </c>
      <c r="C29" t="s">
        <v>54</v>
      </c>
      <c r="D29" s="4" t="str">
        <f t="shared" si="0"/>
        <v/>
      </c>
      <c r="E29" t="str">
        <f t="shared" si="1"/>
        <v>CT 200K0024</v>
      </c>
      <c r="F29" t="e">
        <f>VLOOKUP(E29,'Sentence encoder- Rachel'!E:E,1,FALSE)</f>
        <v>#N/A</v>
      </c>
      <c r="H29" s="4"/>
      <c r="I29" s="4"/>
      <c r="J29" s="4"/>
    </row>
    <row r="30" spans="1:10" x14ac:dyDescent="0.3">
      <c r="A30" t="s">
        <v>18</v>
      </c>
      <c r="B30" t="s">
        <v>16</v>
      </c>
      <c r="C30" t="s">
        <v>55</v>
      </c>
      <c r="D30" s="4" t="str">
        <f t="shared" si="0"/>
        <v/>
      </c>
      <c r="E30" t="str">
        <f t="shared" si="1"/>
        <v>CT 200K0023</v>
      </c>
      <c r="F30" t="e">
        <f>VLOOKUP(E30,'Sentence encoder- Rachel'!E:E,1,FALSE)</f>
        <v>#N/A</v>
      </c>
      <c r="H30" s="4"/>
      <c r="I30" s="4"/>
      <c r="J30" s="4"/>
    </row>
    <row r="31" spans="1:10" x14ac:dyDescent="0.3">
      <c r="A31" t="s">
        <v>19</v>
      </c>
      <c r="B31" t="s">
        <v>4</v>
      </c>
      <c r="C31" t="s">
        <v>56</v>
      </c>
      <c r="D31" s="4" t="str">
        <f t="shared" si="0"/>
        <v/>
      </c>
      <c r="E31" t="str">
        <f t="shared" si="1"/>
        <v>CT 210K0061</v>
      </c>
      <c r="F31" t="str">
        <f>VLOOKUP(E31,'Sentence encoder- Rachel'!E:E,1,FALSE)</f>
        <v>CT 210K0061</v>
      </c>
      <c r="H31" s="4"/>
      <c r="I31" s="4"/>
      <c r="J31" s="4"/>
    </row>
    <row r="32" spans="1:10" x14ac:dyDescent="0.3">
      <c r="A32" t="s">
        <v>19</v>
      </c>
      <c r="B32" t="s">
        <v>14</v>
      </c>
      <c r="C32" t="s">
        <v>57</v>
      </c>
      <c r="D32" s="4" t="str">
        <f t="shared" si="0"/>
        <v>CT 210K0077CT 210K0077</v>
      </c>
      <c r="E32" t="str">
        <f t="shared" si="1"/>
        <v>CT 210K0077</v>
      </c>
      <c r="F32" t="str">
        <f>VLOOKUP(E32,'Sentence encoder- Rachel'!E:E,1,FALSE)</f>
        <v>CT 210K0077</v>
      </c>
      <c r="H32" s="4"/>
      <c r="I32" s="4" t="s">
        <v>158</v>
      </c>
      <c r="J32" s="4" t="s">
        <v>158</v>
      </c>
    </row>
    <row r="33" spans="1:10" x14ac:dyDescent="0.3">
      <c r="A33" t="s">
        <v>19</v>
      </c>
      <c r="B33" t="s">
        <v>6</v>
      </c>
      <c r="C33" t="s">
        <v>58</v>
      </c>
      <c r="D33" s="4" t="str">
        <f t="shared" si="0"/>
        <v/>
      </c>
      <c r="E33" t="str">
        <f t="shared" si="1"/>
        <v>CT 210K0011</v>
      </c>
      <c r="F33" t="e">
        <f>VLOOKUP(E33,'Sentence encoder- Rachel'!E:E,1,FALSE)</f>
        <v>#N/A</v>
      </c>
      <c r="H33" s="4"/>
      <c r="I33" s="4"/>
      <c r="J33" s="4"/>
    </row>
    <row r="34" spans="1:10" x14ac:dyDescent="0.3">
      <c r="A34" t="s">
        <v>19</v>
      </c>
      <c r="B34" t="s">
        <v>7</v>
      </c>
      <c r="C34" t="s">
        <v>59</v>
      </c>
      <c r="D34" s="4" t="str">
        <f t="shared" si="0"/>
        <v/>
      </c>
      <c r="E34" t="str">
        <f t="shared" si="1"/>
        <v>CT 210K0057</v>
      </c>
      <c r="F34" t="e">
        <f>VLOOKUP(E34,'Sentence encoder- Rachel'!E:E,1,FALSE)</f>
        <v>#N/A</v>
      </c>
      <c r="H34" s="4"/>
      <c r="I34" s="4"/>
      <c r="J34" s="4"/>
    </row>
    <row r="35" spans="1:10" x14ac:dyDescent="0.3">
      <c r="A35" t="s">
        <v>19</v>
      </c>
      <c r="B35" t="s">
        <v>8</v>
      </c>
      <c r="C35" t="s">
        <v>60</v>
      </c>
      <c r="D35" s="4" t="str">
        <f t="shared" si="0"/>
        <v>CT 210K0491</v>
      </c>
      <c r="E35" t="str">
        <f t="shared" si="1"/>
        <v>CT 210K0491</v>
      </c>
      <c r="F35" t="e">
        <f>VLOOKUP(E35,'Sentence encoder- Rachel'!E:E,1,FALSE)</f>
        <v>#N/A</v>
      </c>
      <c r="H35" s="4"/>
      <c r="I35" s="4"/>
      <c r="J35" s="4" t="s">
        <v>169</v>
      </c>
    </row>
    <row r="36" spans="1:10" x14ac:dyDescent="0.3">
      <c r="A36" t="s">
        <v>19</v>
      </c>
      <c r="B36" t="s">
        <v>21</v>
      </c>
      <c r="C36" t="s">
        <v>61</v>
      </c>
      <c r="D36" s="4" t="str">
        <f t="shared" si="0"/>
        <v>CT 210K0224</v>
      </c>
      <c r="E36" t="str">
        <f t="shared" si="1"/>
        <v>CT 210K0224</v>
      </c>
      <c r="F36" t="e">
        <f>VLOOKUP(E36,'Sentence encoder- Rachel'!E:E,1,FALSE)</f>
        <v>#N/A</v>
      </c>
      <c r="H36" s="4"/>
      <c r="I36" s="4"/>
      <c r="J36" s="4" t="s">
        <v>170</v>
      </c>
    </row>
    <row r="37" spans="1:10" x14ac:dyDescent="0.3">
      <c r="A37" t="s">
        <v>19</v>
      </c>
      <c r="B37" t="s">
        <v>11</v>
      </c>
      <c r="C37" t="s">
        <v>62</v>
      </c>
      <c r="D37" s="4" t="str">
        <f t="shared" si="0"/>
        <v/>
      </c>
      <c r="E37" t="str">
        <f t="shared" si="1"/>
        <v>CT 210K0608</v>
      </c>
      <c r="F37" t="str">
        <f>VLOOKUP(E37,'Sentence encoder- Rachel'!E:E,1,FALSE)</f>
        <v>CT 210K0608</v>
      </c>
      <c r="H37" s="4"/>
      <c r="I37" s="4"/>
      <c r="J37" s="4"/>
    </row>
    <row r="38" spans="1:10" x14ac:dyDescent="0.3">
      <c r="A38" t="s">
        <v>19</v>
      </c>
      <c r="B38" t="s">
        <v>12</v>
      </c>
      <c r="C38" t="s">
        <v>63</v>
      </c>
      <c r="D38" s="4" t="str">
        <f t="shared" si="0"/>
        <v/>
      </c>
      <c r="E38" t="str">
        <f t="shared" si="1"/>
        <v>CT 210K0271</v>
      </c>
      <c r="F38" t="str">
        <f>VLOOKUP(E38,'Sentence encoder- Rachel'!E:E,1,FALSE)</f>
        <v>CT 210K0271</v>
      </c>
      <c r="H38" s="4"/>
      <c r="I38" s="4"/>
      <c r="J38" s="4"/>
    </row>
    <row r="39" spans="1:10" x14ac:dyDescent="0.3">
      <c r="A39" t="s">
        <v>19</v>
      </c>
      <c r="B39" t="s">
        <v>22</v>
      </c>
      <c r="C39" t="s">
        <v>64</v>
      </c>
      <c r="D39" s="4" t="str">
        <f t="shared" si="0"/>
        <v>CT 210K0060CT 210K0060</v>
      </c>
      <c r="E39" t="str">
        <f t="shared" si="1"/>
        <v>CT 210K0060</v>
      </c>
      <c r="F39" t="e">
        <f>VLOOKUP(E39,'Sentence encoder- Rachel'!E:E,1,FALSE)</f>
        <v>#N/A</v>
      </c>
      <c r="G39" t="s">
        <v>171</v>
      </c>
      <c r="H39" s="4"/>
      <c r="I39" s="4"/>
      <c r="J39" s="4" t="s">
        <v>171</v>
      </c>
    </row>
    <row r="40" spans="1:10" x14ac:dyDescent="0.3">
      <c r="A40" t="s">
        <v>19</v>
      </c>
      <c r="B40" t="s">
        <v>23</v>
      </c>
      <c r="C40" t="s">
        <v>65</v>
      </c>
      <c r="D40" s="4" t="str">
        <f t="shared" si="0"/>
        <v>CT 210K0275</v>
      </c>
      <c r="E40" t="str">
        <f t="shared" si="1"/>
        <v>CT 210K0275</v>
      </c>
      <c r="F40" t="e">
        <f>VLOOKUP(E40,'Sentence encoder- Rachel'!E:E,1,FALSE)</f>
        <v>#N/A</v>
      </c>
      <c r="H40" s="4"/>
      <c r="I40" s="4"/>
      <c r="J40" s="4" t="s">
        <v>172</v>
      </c>
    </row>
    <row r="41" spans="1:10" x14ac:dyDescent="0.3">
      <c r="A41" t="s">
        <v>19</v>
      </c>
      <c r="B41" t="s">
        <v>24</v>
      </c>
      <c r="C41" t="s">
        <v>66</v>
      </c>
      <c r="D41" s="4" t="str">
        <f t="shared" si="0"/>
        <v>CT 210K0397CT 210K0397</v>
      </c>
      <c r="E41" t="str">
        <f t="shared" si="1"/>
        <v>CT 210K0397</v>
      </c>
      <c r="F41" t="e">
        <f>VLOOKUP(E41,'Sentence encoder- Rachel'!E:E,1,FALSE)</f>
        <v>#N/A</v>
      </c>
      <c r="G41" t="s">
        <v>173</v>
      </c>
      <c r="H41" s="4"/>
      <c r="I41" s="4"/>
      <c r="J41" s="4" t="s">
        <v>173</v>
      </c>
    </row>
    <row r="42" spans="1:10" x14ac:dyDescent="0.3">
      <c r="A42" t="s">
        <v>19</v>
      </c>
      <c r="B42" t="s">
        <v>13</v>
      </c>
      <c r="C42" t="s">
        <v>67</v>
      </c>
      <c r="D42" s="4" t="str">
        <f t="shared" si="0"/>
        <v>CT 210K0318CT 210K0318</v>
      </c>
      <c r="E42" t="str">
        <f t="shared" si="1"/>
        <v>CT 210K0318</v>
      </c>
      <c r="F42" t="str">
        <f>VLOOKUP(E42,'Sentence encoder- Rachel'!E:E,1,FALSE)</f>
        <v>CT 210K0318</v>
      </c>
      <c r="G42" t="s">
        <v>159</v>
      </c>
      <c r="H42" s="4"/>
      <c r="I42" s="4"/>
      <c r="J42" s="4" t="s">
        <v>159</v>
      </c>
    </row>
    <row r="43" spans="1:10" x14ac:dyDescent="0.3">
      <c r="A43" t="s">
        <v>19</v>
      </c>
      <c r="B43" t="s">
        <v>26</v>
      </c>
      <c r="C43" t="s">
        <v>68</v>
      </c>
      <c r="D43" s="4" t="str">
        <f t="shared" si="0"/>
        <v>CT 210K0076CT 210K0076CT 210K0076CT 210K0076</v>
      </c>
      <c r="E43" t="str">
        <f t="shared" si="1"/>
        <v>CT 210K0076</v>
      </c>
      <c r="F43" t="e">
        <f>VLOOKUP(E43,'Sentence encoder- Rachel'!E:E,1,FALSE)</f>
        <v>#N/A</v>
      </c>
      <c r="G43" t="s">
        <v>174</v>
      </c>
      <c r="H43" s="4" t="s">
        <v>174</v>
      </c>
      <c r="I43" s="4" t="s">
        <v>174</v>
      </c>
      <c r="J43" s="4" t="s">
        <v>174</v>
      </c>
    </row>
    <row r="44" spans="1:10" x14ac:dyDescent="0.3">
      <c r="A44" t="s">
        <v>19</v>
      </c>
      <c r="B44" t="s">
        <v>15</v>
      </c>
      <c r="C44" t="s">
        <v>69</v>
      </c>
      <c r="D44" s="4" t="str">
        <f t="shared" si="0"/>
        <v/>
      </c>
      <c r="E44" t="str">
        <f t="shared" si="1"/>
        <v>CT 210K0024</v>
      </c>
      <c r="F44" t="e">
        <f>VLOOKUP(E44,'Sentence encoder- Rachel'!E:E,1,FALSE)</f>
        <v>#N/A</v>
      </c>
      <c r="H44" s="4"/>
      <c r="I44" s="4"/>
      <c r="J44" s="4"/>
    </row>
    <row r="45" spans="1:10" x14ac:dyDescent="0.3">
      <c r="A45" t="s">
        <v>19</v>
      </c>
      <c r="B45" t="s">
        <v>16</v>
      </c>
      <c r="C45" t="s">
        <v>70</v>
      </c>
      <c r="D45" s="4" t="str">
        <f t="shared" si="0"/>
        <v/>
      </c>
      <c r="E45" t="str">
        <f t="shared" si="1"/>
        <v>CT 210K0023</v>
      </c>
      <c r="F45" t="e">
        <f>VLOOKUP(E45,'Sentence encoder- Rachel'!E:E,1,FALSE)</f>
        <v>#N/A</v>
      </c>
      <c r="H45" s="4"/>
      <c r="I45" s="4"/>
      <c r="J45" s="4"/>
    </row>
    <row r="46" spans="1:10" x14ac:dyDescent="0.3">
      <c r="A46" t="s">
        <v>20</v>
      </c>
      <c r="B46" t="s">
        <v>4</v>
      </c>
      <c r="C46" t="s">
        <v>71</v>
      </c>
      <c r="D46" s="4" t="str">
        <f t="shared" si="0"/>
        <v/>
      </c>
      <c r="E46" t="str">
        <f t="shared" si="1"/>
        <v>INFO 210K0061</v>
      </c>
      <c r="F46" t="e">
        <f>VLOOKUP(E46,'Sentence encoder- Rachel'!E:E,1,FALSE)</f>
        <v>#N/A</v>
      </c>
      <c r="H46" s="4"/>
      <c r="I46" s="4"/>
      <c r="J46" s="4"/>
    </row>
    <row r="47" spans="1:10" x14ac:dyDescent="0.3">
      <c r="A47" t="s">
        <v>20</v>
      </c>
      <c r="B47" t="s">
        <v>14</v>
      </c>
      <c r="C47" t="s">
        <v>72</v>
      </c>
      <c r="D47" s="4" t="str">
        <f t="shared" si="0"/>
        <v/>
      </c>
      <c r="E47" t="str">
        <f t="shared" si="1"/>
        <v>INFO 210K0077</v>
      </c>
      <c r="F47" t="e">
        <f>VLOOKUP(E47,'Sentence encoder- Rachel'!E:E,1,FALSE)</f>
        <v>#N/A</v>
      </c>
      <c r="H47" s="4"/>
      <c r="I47" s="4"/>
      <c r="J47" s="4"/>
    </row>
    <row r="48" spans="1:10" x14ac:dyDescent="0.3">
      <c r="A48" t="s">
        <v>20</v>
      </c>
      <c r="B48" t="s">
        <v>6</v>
      </c>
      <c r="C48" t="s">
        <v>73</v>
      </c>
      <c r="D48" s="4" t="str">
        <f t="shared" si="0"/>
        <v/>
      </c>
      <c r="E48" t="str">
        <f t="shared" si="1"/>
        <v>INFO 210K0011</v>
      </c>
      <c r="F48" t="e">
        <f>VLOOKUP(E48,'Sentence encoder- Rachel'!E:E,1,FALSE)</f>
        <v>#N/A</v>
      </c>
      <c r="H48" s="4"/>
      <c r="I48" s="4"/>
      <c r="J48" s="4"/>
    </row>
    <row r="49" spans="1:10" x14ac:dyDescent="0.3">
      <c r="A49" t="s">
        <v>20</v>
      </c>
      <c r="B49" t="s">
        <v>7</v>
      </c>
      <c r="C49" t="s">
        <v>74</v>
      </c>
      <c r="D49" s="4" t="str">
        <f t="shared" si="0"/>
        <v/>
      </c>
      <c r="E49" t="str">
        <f t="shared" si="1"/>
        <v>INFO 210K0057</v>
      </c>
      <c r="F49" t="e">
        <f>VLOOKUP(E49,'Sentence encoder- Rachel'!E:E,1,FALSE)</f>
        <v>#N/A</v>
      </c>
      <c r="H49" s="4"/>
      <c r="I49" s="4"/>
      <c r="J49" s="4"/>
    </row>
    <row r="50" spans="1:10" x14ac:dyDescent="0.3">
      <c r="A50" t="s">
        <v>20</v>
      </c>
      <c r="B50" t="s">
        <v>8</v>
      </c>
      <c r="C50" t="s">
        <v>75</v>
      </c>
      <c r="D50" s="4" t="str">
        <f t="shared" si="0"/>
        <v/>
      </c>
      <c r="E50" t="str">
        <f t="shared" si="1"/>
        <v>INFO 210K0491</v>
      </c>
      <c r="F50" t="e">
        <f>VLOOKUP(E50,'Sentence encoder- Rachel'!E:E,1,FALSE)</f>
        <v>#N/A</v>
      </c>
      <c r="H50" s="4"/>
      <c r="I50" s="4"/>
      <c r="J50" s="4"/>
    </row>
    <row r="51" spans="1:10" x14ac:dyDescent="0.3">
      <c r="A51" t="s">
        <v>20</v>
      </c>
      <c r="B51" t="s">
        <v>11</v>
      </c>
      <c r="C51" t="s">
        <v>76</v>
      </c>
      <c r="D51" s="4" t="str">
        <f t="shared" si="0"/>
        <v/>
      </c>
      <c r="E51" t="str">
        <f t="shared" si="1"/>
        <v>INFO 210K0608</v>
      </c>
      <c r="F51" t="e">
        <f>VLOOKUP(E51,'Sentence encoder- Rachel'!E:E,1,FALSE)</f>
        <v>#N/A</v>
      </c>
      <c r="H51" s="4"/>
      <c r="I51" s="4"/>
      <c r="J51" s="4"/>
    </row>
    <row r="52" spans="1:10" x14ac:dyDescent="0.3">
      <c r="A52" t="s">
        <v>20</v>
      </c>
      <c r="B52" t="s">
        <v>12</v>
      </c>
      <c r="C52" t="s">
        <v>77</v>
      </c>
      <c r="D52" s="4" t="str">
        <f t="shared" si="0"/>
        <v/>
      </c>
      <c r="E52" t="str">
        <f t="shared" si="1"/>
        <v>INFO 210K0271</v>
      </c>
      <c r="F52" t="e">
        <f>VLOOKUP(E52,'Sentence encoder- Rachel'!E:E,1,FALSE)</f>
        <v>#N/A</v>
      </c>
      <c r="H52" s="4"/>
      <c r="I52" s="4"/>
      <c r="J52" s="4"/>
    </row>
    <row r="53" spans="1:10" x14ac:dyDescent="0.3">
      <c r="A53" t="s">
        <v>20</v>
      </c>
      <c r="B53" t="s">
        <v>22</v>
      </c>
      <c r="C53" t="s">
        <v>78</v>
      </c>
      <c r="D53" s="4" t="str">
        <f t="shared" si="0"/>
        <v/>
      </c>
      <c r="E53" t="str">
        <f t="shared" si="1"/>
        <v>INFO 210K0060</v>
      </c>
      <c r="F53" t="e">
        <f>VLOOKUP(E53,'Sentence encoder- Rachel'!E:E,1,FALSE)</f>
        <v>#N/A</v>
      </c>
      <c r="H53" s="4"/>
      <c r="I53" s="4"/>
      <c r="J53" s="4"/>
    </row>
    <row r="54" spans="1:10" x14ac:dyDescent="0.3">
      <c r="A54" t="s">
        <v>20</v>
      </c>
      <c r="B54" t="s">
        <v>23</v>
      </c>
      <c r="C54" t="s">
        <v>79</v>
      </c>
      <c r="D54" s="4" t="str">
        <f t="shared" si="0"/>
        <v/>
      </c>
      <c r="E54" t="str">
        <f t="shared" si="1"/>
        <v>INFO 210K0275</v>
      </c>
      <c r="F54" t="e">
        <f>VLOOKUP(E54,'Sentence encoder- Rachel'!E:E,1,FALSE)</f>
        <v>#N/A</v>
      </c>
      <c r="H54" s="4"/>
      <c r="I54" s="4"/>
      <c r="J54" s="4"/>
    </row>
    <row r="55" spans="1:10" x14ac:dyDescent="0.3">
      <c r="A55" t="s">
        <v>20</v>
      </c>
      <c r="B55" t="s">
        <v>13</v>
      </c>
      <c r="C55" t="s">
        <v>80</v>
      </c>
      <c r="D55" s="4" t="str">
        <f t="shared" si="0"/>
        <v/>
      </c>
      <c r="E55" t="str">
        <f t="shared" si="1"/>
        <v>INFO 210K0318</v>
      </c>
      <c r="F55" t="e">
        <f>VLOOKUP(E55,'Sentence encoder- Rachel'!E:E,1,FALSE)</f>
        <v>#N/A</v>
      </c>
      <c r="H55" s="4"/>
      <c r="I55" s="4"/>
      <c r="J55" s="4"/>
    </row>
    <row r="56" spans="1:10" x14ac:dyDescent="0.3">
      <c r="A56" t="s">
        <v>20</v>
      </c>
      <c r="B56" t="s">
        <v>26</v>
      </c>
      <c r="C56" t="s">
        <v>81</v>
      </c>
      <c r="D56" s="4" t="str">
        <f t="shared" si="0"/>
        <v/>
      </c>
      <c r="E56" t="str">
        <f t="shared" si="1"/>
        <v>INFO 210K0076</v>
      </c>
      <c r="F56" t="e">
        <f>VLOOKUP(E56,'Sentence encoder- Rachel'!E:E,1,FALSE)</f>
        <v>#N/A</v>
      </c>
      <c r="H56" s="4"/>
      <c r="I56" s="4"/>
      <c r="J56" s="4"/>
    </row>
    <row r="57" spans="1:10" x14ac:dyDescent="0.3">
      <c r="A57" t="s">
        <v>20</v>
      </c>
      <c r="B57" t="s">
        <v>15</v>
      </c>
      <c r="C57" t="s">
        <v>82</v>
      </c>
      <c r="D57" s="4" t="str">
        <f t="shared" si="0"/>
        <v>INFO 210K0024INFO 210K0024INFO 210K0024INFO 210K0024</v>
      </c>
      <c r="E57" t="str">
        <f t="shared" si="1"/>
        <v>INFO 210K0024</v>
      </c>
      <c r="F57" t="str">
        <f>VLOOKUP(E57,'Sentence encoder- Rachel'!E:E,1,FALSE)</f>
        <v>INFO 210K0024</v>
      </c>
      <c r="G57" t="s">
        <v>160</v>
      </c>
      <c r="H57" s="4" t="s">
        <v>160</v>
      </c>
      <c r="I57" s="4" t="s">
        <v>160</v>
      </c>
      <c r="J57" s="4" t="s">
        <v>160</v>
      </c>
    </row>
    <row r="58" spans="1:10" x14ac:dyDescent="0.3">
      <c r="A58" t="s">
        <v>20</v>
      </c>
      <c r="B58" t="s">
        <v>16</v>
      </c>
      <c r="C58" t="s">
        <v>83</v>
      </c>
      <c r="D58" s="4" t="str">
        <f t="shared" si="0"/>
        <v>INFO 210K0023INFO 210K0023INFO 210K0023INFO 210K0023</v>
      </c>
      <c r="E58" t="str">
        <f t="shared" si="1"/>
        <v>INFO 210K0023</v>
      </c>
      <c r="F58" t="str">
        <f>VLOOKUP(E58,'Sentence encoder- Rachel'!E:E,1,FALSE)</f>
        <v>INFO 210K0023</v>
      </c>
      <c r="G58" t="s">
        <v>161</v>
      </c>
      <c r="H58" s="4" t="s">
        <v>161</v>
      </c>
      <c r="I58" s="4" t="s">
        <v>161</v>
      </c>
      <c r="J58" s="4" t="s">
        <v>161</v>
      </c>
    </row>
    <row r="59" spans="1:10" x14ac:dyDescent="0.3">
      <c r="A59" t="s">
        <v>20</v>
      </c>
      <c r="B59" t="s">
        <v>17</v>
      </c>
      <c r="C59" t="s">
        <v>84</v>
      </c>
      <c r="D59" s="4" t="str">
        <f t="shared" si="0"/>
        <v>INFO 210K0069INFO 210K0069</v>
      </c>
      <c r="E59" t="str">
        <f t="shared" si="1"/>
        <v>INFO 210K0069</v>
      </c>
      <c r="F59" t="str">
        <f>VLOOKUP(E59,'Sentence encoder- Rachel'!E:E,1,FALSE)</f>
        <v>INFO 210K0069</v>
      </c>
      <c r="G59" t="s">
        <v>162</v>
      </c>
      <c r="H59" s="4"/>
      <c r="I59" s="4" t="s">
        <v>162</v>
      </c>
      <c r="J59" s="4"/>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BA2C4-482B-4762-87F1-EFA5BD086382}">
  <dimension ref="A1:G59"/>
  <sheetViews>
    <sheetView tabSelected="1" workbookViewId="0">
      <selection activeCell="E1" sqref="E1"/>
    </sheetView>
  </sheetViews>
  <sheetFormatPr defaultRowHeight="14.4" x14ac:dyDescent="0.3"/>
  <cols>
    <col min="1" max="1" width="18.5546875" style="17" bestFit="1" customWidth="1"/>
    <col min="2" max="2" width="18.88671875" style="4" bestFit="1" customWidth="1"/>
    <col min="3" max="3" width="11.5546875" style="17" bestFit="1" customWidth="1"/>
    <col min="4" max="4" width="17" style="4" bestFit="1" customWidth="1"/>
    <col min="5" max="5" width="20.109375" style="17" bestFit="1" customWidth="1"/>
    <col min="6" max="6" width="16.5546875" bestFit="1" customWidth="1"/>
  </cols>
  <sheetData>
    <row r="1" spans="1:7" s="1" customFormat="1" x14ac:dyDescent="0.3">
      <c r="A1" s="20" t="s">
        <v>0</v>
      </c>
      <c r="B1" s="1" t="s">
        <v>180</v>
      </c>
      <c r="C1" s="20" t="s">
        <v>1</v>
      </c>
      <c r="D1" s="1" t="s">
        <v>181</v>
      </c>
      <c r="E1" s="20" t="s">
        <v>2</v>
      </c>
      <c r="F1" s="1" t="s">
        <v>148</v>
      </c>
      <c r="G1" s="20" t="s">
        <v>175</v>
      </c>
    </row>
    <row r="2" spans="1:7" x14ac:dyDescent="0.3">
      <c r="A2" s="18" t="s">
        <v>3</v>
      </c>
      <c r="B2" s="14" t="s">
        <v>176</v>
      </c>
      <c r="C2" s="18" t="s">
        <v>4</v>
      </c>
      <c r="D2" s="13" t="s">
        <v>199</v>
      </c>
      <c r="E2" s="30">
        <v>0.8881</v>
      </c>
      <c r="F2" s="13" t="b">
        <v>1</v>
      </c>
      <c r="G2" s="27" t="s">
        <v>202</v>
      </c>
    </row>
    <row r="3" spans="1:7" x14ac:dyDescent="0.3">
      <c r="A3" s="18" t="s">
        <v>3</v>
      </c>
      <c r="B3" s="14" t="s">
        <v>176</v>
      </c>
      <c r="C3" s="18" t="s">
        <v>5</v>
      </c>
      <c r="D3" s="13" t="s">
        <v>192</v>
      </c>
      <c r="E3" s="30">
        <v>0.7954</v>
      </c>
      <c r="F3" s="13" t="b">
        <v>1</v>
      </c>
      <c r="G3" s="27" t="s">
        <v>202</v>
      </c>
    </row>
    <row r="4" spans="1:7" x14ac:dyDescent="0.3">
      <c r="A4" s="18" t="s">
        <v>3</v>
      </c>
      <c r="B4" s="14" t="s">
        <v>176</v>
      </c>
      <c r="C4" s="18" t="s">
        <v>14</v>
      </c>
      <c r="D4" s="13" t="s">
        <v>185</v>
      </c>
      <c r="E4" s="30">
        <v>0.79779999999999995</v>
      </c>
      <c r="F4" s="13" t="b">
        <v>1</v>
      </c>
      <c r="G4" s="27" t="s">
        <v>202</v>
      </c>
    </row>
    <row r="5" spans="1:7" x14ac:dyDescent="0.3">
      <c r="A5" s="18" t="s">
        <v>3</v>
      </c>
      <c r="B5" s="14" t="s">
        <v>176</v>
      </c>
      <c r="C5" s="18" t="s">
        <v>6</v>
      </c>
      <c r="D5" s="13" t="s">
        <v>198</v>
      </c>
      <c r="E5" s="30">
        <v>0.86370000000000002</v>
      </c>
      <c r="F5" s="13" t="b">
        <v>1</v>
      </c>
      <c r="G5" s="27" t="s">
        <v>202</v>
      </c>
    </row>
    <row r="6" spans="1:7" x14ac:dyDescent="0.3">
      <c r="A6" s="18" t="s">
        <v>3</v>
      </c>
      <c r="B6" s="14" t="s">
        <v>176</v>
      </c>
      <c r="C6" s="18" t="s">
        <v>7</v>
      </c>
      <c r="D6" s="13" t="s">
        <v>191</v>
      </c>
      <c r="E6" s="30">
        <v>0.85950000000000004</v>
      </c>
      <c r="F6" s="13" t="b">
        <v>1</v>
      </c>
      <c r="G6" s="27" t="s">
        <v>202</v>
      </c>
    </row>
    <row r="7" spans="1:7" x14ac:dyDescent="0.3">
      <c r="A7" s="18" t="s">
        <v>3</v>
      </c>
      <c r="B7" s="14" t="s">
        <v>176</v>
      </c>
      <c r="C7" s="18" t="s">
        <v>8</v>
      </c>
      <c r="D7" s="13" t="s">
        <v>196</v>
      </c>
      <c r="E7" s="30">
        <v>0.88529999999999998</v>
      </c>
      <c r="F7" s="13" t="b">
        <v>1</v>
      </c>
      <c r="G7" s="27" t="s">
        <v>202</v>
      </c>
    </row>
    <row r="8" spans="1:7" x14ac:dyDescent="0.3">
      <c r="A8" s="18" t="s">
        <v>3</v>
      </c>
      <c r="B8" s="14" t="s">
        <v>176</v>
      </c>
      <c r="C8" s="18" t="s">
        <v>9</v>
      </c>
      <c r="D8" s="13" t="s">
        <v>183</v>
      </c>
      <c r="E8" s="30">
        <v>0.70779999999999998</v>
      </c>
      <c r="F8" s="13" t="b">
        <v>1</v>
      </c>
      <c r="G8" s="27" t="s">
        <v>202</v>
      </c>
    </row>
    <row r="9" spans="1:7" x14ac:dyDescent="0.3">
      <c r="A9" s="19" t="s">
        <v>3</v>
      </c>
      <c r="B9" s="16" t="s">
        <v>176</v>
      </c>
      <c r="C9" s="19" t="s">
        <v>21</v>
      </c>
      <c r="D9" s="15" t="s">
        <v>195</v>
      </c>
      <c r="E9" s="31">
        <v>0.72929999999999995</v>
      </c>
      <c r="F9" s="15" t="b">
        <v>0</v>
      </c>
      <c r="G9" s="28" t="s">
        <v>203</v>
      </c>
    </row>
    <row r="10" spans="1:7" x14ac:dyDescent="0.3">
      <c r="A10" s="19" t="s">
        <v>3</v>
      </c>
      <c r="B10" s="16" t="s">
        <v>176</v>
      </c>
      <c r="C10" s="19" t="s">
        <v>11</v>
      </c>
      <c r="D10" s="15" t="s">
        <v>194</v>
      </c>
      <c r="E10" s="31">
        <v>0.79300000000000004</v>
      </c>
      <c r="F10" s="15" t="b">
        <v>0</v>
      </c>
      <c r="G10" s="28" t="s">
        <v>203</v>
      </c>
    </row>
    <row r="11" spans="1:7" x14ac:dyDescent="0.3">
      <c r="A11" s="19" t="s">
        <v>3</v>
      </c>
      <c r="B11" s="16" t="s">
        <v>176</v>
      </c>
      <c r="C11" s="19" t="s">
        <v>12</v>
      </c>
      <c r="D11" s="15" t="s">
        <v>201</v>
      </c>
      <c r="E11" s="31">
        <v>0.79920000000000002</v>
      </c>
      <c r="F11" s="15" t="b">
        <v>0</v>
      </c>
      <c r="G11" s="27" t="s">
        <v>202</v>
      </c>
    </row>
    <row r="12" spans="1:7" x14ac:dyDescent="0.3">
      <c r="A12" s="19" t="s">
        <v>3</v>
      </c>
      <c r="B12" s="16" t="s">
        <v>176</v>
      </c>
      <c r="C12" s="19" t="s">
        <v>22</v>
      </c>
      <c r="D12" s="15" t="s">
        <v>184</v>
      </c>
      <c r="E12" s="31">
        <v>0.76060000000000005</v>
      </c>
      <c r="F12" s="15" t="b">
        <v>0</v>
      </c>
      <c r="G12" s="28" t="s">
        <v>203</v>
      </c>
    </row>
    <row r="13" spans="1:7" x14ac:dyDescent="0.3">
      <c r="A13" s="19" t="s">
        <v>3</v>
      </c>
      <c r="B13" s="16" t="s">
        <v>176</v>
      </c>
      <c r="C13" s="19" t="s">
        <v>23</v>
      </c>
      <c r="D13" s="15" t="s">
        <v>189</v>
      </c>
      <c r="E13" s="31">
        <v>0.7329</v>
      </c>
      <c r="F13" s="15" t="b">
        <v>0</v>
      </c>
      <c r="G13" s="28" t="s">
        <v>203</v>
      </c>
    </row>
    <row r="14" spans="1:7" x14ac:dyDescent="0.3">
      <c r="A14" s="19" t="s">
        <v>3</v>
      </c>
      <c r="B14" s="16" t="s">
        <v>176</v>
      </c>
      <c r="C14" s="19" t="s">
        <v>24</v>
      </c>
      <c r="D14" s="15" t="s">
        <v>193</v>
      </c>
      <c r="E14" s="31">
        <v>0.77429999999999999</v>
      </c>
      <c r="F14" s="15" t="b">
        <v>0</v>
      </c>
      <c r="G14" s="28" t="s">
        <v>203</v>
      </c>
    </row>
    <row r="15" spans="1:7" x14ac:dyDescent="0.3">
      <c r="A15" s="19" t="s">
        <v>18</v>
      </c>
      <c r="B15" s="16" t="s">
        <v>177</v>
      </c>
      <c r="C15" s="19" t="s">
        <v>4</v>
      </c>
      <c r="D15" s="15" t="s">
        <v>199</v>
      </c>
      <c r="E15" s="31">
        <v>0.8105</v>
      </c>
      <c r="F15" s="15" t="b">
        <v>0</v>
      </c>
      <c r="G15" s="28" t="s">
        <v>203</v>
      </c>
    </row>
    <row r="16" spans="1:7" x14ac:dyDescent="0.3">
      <c r="A16" s="18" t="s">
        <v>18</v>
      </c>
      <c r="B16" s="14" t="s">
        <v>177</v>
      </c>
      <c r="C16" s="18" t="s">
        <v>14</v>
      </c>
      <c r="D16" s="13" t="s">
        <v>185</v>
      </c>
      <c r="E16" s="30">
        <v>0.80230000000000001</v>
      </c>
      <c r="F16" s="13" t="b">
        <v>1</v>
      </c>
      <c r="G16" s="27" t="s">
        <v>202</v>
      </c>
    </row>
    <row r="17" spans="1:7" x14ac:dyDescent="0.3">
      <c r="A17" s="19" t="s">
        <v>18</v>
      </c>
      <c r="B17" s="16" t="s">
        <v>177</v>
      </c>
      <c r="C17" s="19" t="s">
        <v>6</v>
      </c>
      <c r="D17" s="15" t="s">
        <v>198</v>
      </c>
      <c r="E17" s="31">
        <v>0.81279999999999997</v>
      </c>
      <c r="F17" s="15" t="b">
        <v>0</v>
      </c>
      <c r="G17" s="28" t="s">
        <v>203</v>
      </c>
    </row>
    <row r="18" spans="1:7" x14ac:dyDescent="0.3">
      <c r="A18" s="19" t="s">
        <v>18</v>
      </c>
      <c r="B18" s="16" t="s">
        <v>177</v>
      </c>
      <c r="C18" s="19" t="s">
        <v>7</v>
      </c>
      <c r="D18" s="15" t="s">
        <v>191</v>
      </c>
      <c r="E18" s="31">
        <v>0.79239999999999999</v>
      </c>
      <c r="F18" s="15" t="b">
        <v>0</v>
      </c>
      <c r="G18" s="28" t="s">
        <v>203</v>
      </c>
    </row>
    <row r="19" spans="1:7" ht="16.5" customHeight="1" x14ac:dyDescent="0.3">
      <c r="A19" s="19" t="s">
        <v>18</v>
      </c>
      <c r="B19" s="26" t="s">
        <v>177</v>
      </c>
      <c r="C19" s="19" t="s">
        <v>8</v>
      </c>
      <c r="D19" s="15" t="s">
        <v>196</v>
      </c>
      <c r="E19" s="31">
        <v>0.85350000000000004</v>
      </c>
      <c r="F19" s="15" t="b">
        <v>0</v>
      </c>
      <c r="G19" s="27" t="s">
        <v>202</v>
      </c>
    </row>
    <row r="20" spans="1:7" x14ac:dyDescent="0.3">
      <c r="A20" s="18" t="s">
        <v>18</v>
      </c>
      <c r="B20" s="14" t="s">
        <v>177</v>
      </c>
      <c r="C20" s="18" t="s">
        <v>21</v>
      </c>
      <c r="D20" s="13" t="s">
        <v>195</v>
      </c>
      <c r="E20" s="30">
        <v>0.77180000000000004</v>
      </c>
      <c r="F20" s="13" t="b">
        <v>1</v>
      </c>
      <c r="G20" s="27" t="s">
        <v>202</v>
      </c>
    </row>
    <row r="21" spans="1:7" x14ac:dyDescent="0.3">
      <c r="A21" s="18" t="s">
        <v>18</v>
      </c>
      <c r="B21" s="14" t="s">
        <v>177</v>
      </c>
      <c r="C21" s="18" t="s">
        <v>11</v>
      </c>
      <c r="D21" s="13" t="s">
        <v>194</v>
      </c>
      <c r="E21" s="30">
        <v>0.84360000000000002</v>
      </c>
      <c r="F21" s="13" t="b">
        <v>1</v>
      </c>
      <c r="G21" s="27" t="s">
        <v>202</v>
      </c>
    </row>
    <row r="22" spans="1:7" x14ac:dyDescent="0.3">
      <c r="A22" s="18" t="s">
        <v>18</v>
      </c>
      <c r="B22" s="14" t="s">
        <v>177</v>
      </c>
      <c r="C22" s="18" t="s">
        <v>12</v>
      </c>
      <c r="D22" s="13" t="s">
        <v>201</v>
      </c>
      <c r="E22" s="30">
        <v>0.85160000000000002</v>
      </c>
      <c r="F22" s="13" t="b">
        <v>1</v>
      </c>
      <c r="G22" s="27" t="s">
        <v>202</v>
      </c>
    </row>
    <row r="23" spans="1:7" x14ac:dyDescent="0.3">
      <c r="A23" s="18" t="s">
        <v>18</v>
      </c>
      <c r="B23" s="14" t="s">
        <v>177</v>
      </c>
      <c r="C23" s="18" t="s">
        <v>22</v>
      </c>
      <c r="D23" s="13" t="s">
        <v>184</v>
      </c>
      <c r="E23" s="30">
        <v>0.78959999999999997</v>
      </c>
      <c r="F23" s="13" t="b">
        <v>1</v>
      </c>
      <c r="G23" s="27" t="s">
        <v>202</v>
      </c>
    </row>
    <row r="24" spans="1:7" x14ac:dyDescent="0.3">
      <c r="A24" s="18" t="s">
        <v>18</v>
      </c>
      <c r="B24" s="14" t="s">
        <v>177</v>
      </c>
      <c r="C24" s="18" t="s">
        <v>23</v>
      </c>
      <c r="D24" s="13" t="s">
        <v>189</v>
      </c>
      <c r="E24" s="30">
        <v>0.74470000000000003</v>
      </c>
      <c r="F24" s="13" t="b">
        <v>1</v>
      </c>
      <c r="G24" s="27" t="s">
        <v>202</v>
      </c>
    </row>
    <row r="25" spans="1:7" ht="17.25" customHeight="1" x14ac:dyDescent="0.3">
      <c r="A25" s="18" t="s">
        <v>18</v>
      </c>
      <c r="B25" s="25" t="s">
        <v>177</v>
      </c>
      <c r="C25" s="18" t="s">
        <v>25</v>
      </c>
      <c r="D25" s="13" t="s">
        <v>190</v>
      </c>
      <c r="E25" s="30">
        <v>0.70220000000000005</v>
      </c>
      <c r="F25" s="13" t="b">
        <v>1</v>
      </c>
      <c r="G25" s="27" t="s">
        <v>202</v>
      </c>
    </row>
    <row r="26" spans="1:7" x14ac:dyDescent="0.3">
      <c r="A26" s="19" t="s">
        <v>18</v>
      </c>
      <c r="B26" s="16" t="s">
        <v>177</v>
      </c>
      <c r="C26" s="19" t="s">
        <v>24</v>
      </c>
      <c r="D26" s="15" t="s">
        <v>193</v>
      </c>
      <c r="E26" s="31">
        <v>0.751</v>
      </c>
      <c r="F26" s="15" t="b">
        <v>0</v>
      </c>
      <c r="G26" s="28" t="s">
        <v>203</v>
      </c>
    </row>
    <row r="27" spans="1:7" x14ac:dyDescent="0.3">
      <c r="A27" s="19" t="s">
        <v>18</v>
      </c>
      <c r="B27" s="16" t="s">
        <v>177</v>
      </c>
      <c r="C27" s="19" t="s">
        <v>13</v>
      </c>
      <c r="D27" s="15" t="s">
        <v>187</v>
      </c>
      <c r="E27" s="31">
        <v>0.79290000000000005</v>
      </c>
      <c r="F27" s="15" t="b">
        <v>0</v>
      </c>
      <c r="G27" s="28" t="s">
        <v>203</v>
      </c>
    </row>
    <row r="28" spans="1:7" ht="18" customHeight="1" x14ac:dyDescent="0.3">
      <c r="A28" s="19" t="s">
        <v>18</v>
      </c>
      <c r="B28" s="26" t="s">
        <v>177</v>
      </c>
      <c r="C28" s="19" t="s">
        <v>26</v>
      </c>
      <c r="D28" s="15" t="s">
        <v>200</v>
      </c>
      <c r="E28" s="31">
        <v>0.77659999999999996</v>
      </c>
      <c r="F28" s="15" t="b">
        <v>0</v>
      </c>
      <c r="G28" s="27" t="s">
        <v>202</v>
      </c>
    </row>
    <row r="29" spans="1:7" x14ac:dyDescent="0.3">
      <c r="A29" s="19" t="s">
        <v>18</v>
      </c>
      <c r="B29" s="16" t="s">
        <v>177</v>
      </c>
      <c r="C29" s="19" t="s">
        <v>15</v>
      </c>
      <c r="D29" s="15" t="s">
        <v>188</v>
      </c>
      <c r="E29" s="31">
        <v>0.77759999999999996</v>
      </c>
      <c r="F29" s="15" t="b">
        <v>0</v>
      </c>
      <c r="G29" s="28" t="s">
        <v>203</v>
      </c>
    </row>
    <row r="30" spans="1:7" x14ac:dyDescent="0.3">
      <c r="A30" s="19" t="s">
        <v>18</v>
      </c>
      <c r="B30" s="16" t="s">
        <v>177</v>
      </c>
      <c r="C30" s="19" t="s">
        <v>16</v>
      </c>
      <c r="D30" s="15" t="s">
        <v>197</v>
      </c>
      <c r="E30" s="31">
        <v>0.74809999999999999</v>
      </c>
      <c r="F30" s="15" t="b">
        <v>0</v>
      </c>
      <c r="G30" s="28" t="s">
        <v>203</v>
      </c>
    </row>
    <row r="31" spans="1:7" x14ac:dyDescent="0.3">
      <c r="A31" s="19" t="s">
        <v>19</v>
      </c>
      <c r="B31" s="16" t="s">
        <v>178</v>
      </c>
      <c r="C31" s="19" t="s">
        <v>4</v>
      </c>
      <c r="D31" s="15" t="s">
        <v>199</v>
      </c>
      <c r="E31" s="31">
        <v>0.81340000000000001</v>
      </c>
      <c r="F31" s="15" t="b">
        <v>0</v>
      </c>
      <c r="G31" s="28" t="s">
        <v>203</v>
      </c>
    </row>
    <row r="32" spans="1:7" x14ac:dyDescent="0.3">
      <c r="A32" s="18" t="s">
        <v>19</v>
      </c>
      <c r="B32" s="14" t="s">
        <v>178</v>
      </c>
      <c r="C32" s="18" t="s">
        <v>14</v>
      </c>
      <c r="D32" s="13" t="s">
        <v>185</v>
      </c>
      <c r="E32" s="30">
        <v>0.82210000000000005</v>
      </c>
      <c r="F32" s="13" t="b">
        <v>1</v>
      </c>
      <c r="G32" s="27" t="s">
        <v>202</v>
      </c>
    </row>
    <row r="33" spans="1:7" x14ac:dyDescent="0.3">
      <c r="A33" s="19" t="s">
        <v>19</v>
      </c>
      <c r="B33" s="16" t="s">
        <v>178</v>
      </c>
      <c r="C33" s="19" t="s">
        <v>6</v>
      </c>
      <c r="D33" s="15" t="s">
        <v>198</v>
      </c>
      <c r="E33" s="31">
        <v>0.81879999999999997</v>
      </c>
      <c r="F33" s="15" t="b">
        <v>0</v>
      </c>
      <c r="G33" s="28" t="s">
        <v>203</v>
      </c>
    </row>
    <row r="34" spans="1:7" x14ac:dyDescent="0.3">
      <c r="A34" s="19" t="s">
        <v>19</v>
      </c>
      <c r="B34" s="16" t="s">
        <v>178</v>
      </c>
      <c r="C34" s="19" t="s">
        <v>7</v>
      </c>
      <c r="D34" s="15" t="s">
        <v>191</v>
      </c>
      <c r="E34" s="31">
        <v>0.81220000000000003</v>
      </c>
      <c r="F34" s="15" t="b">
        <v>0</v>
      </c>
      <c r="G34" s="28" t="s">
        <v>203</v>
      </c>
    </row>
    <row r="35" spans="1:7" x14ac:dyDescent="0.3">
      <c r="A35" s="18" t="s">
        <v>19</v>
      </c>
      <c r="B35" s="14" t="s">
        <v>178</v>
      </c>
      <c r="C35" s="18" t="s">
        <v>8</v>
      </c>
      <c r="D35" s="13" t="s">
        <v>196</v>
      </c>
      <c r="E35" s="30">
        <v>0.84840000000000004</v>
      </c>
      <c r="F35" s="13" t="b">
        <v>1</v>
      </c>
      <c r="G35" s="28" t="s">
        <v>206</v>
      </c>
    </row>
    <row r="36" spans="1:7" x14ac:dyDescent="0.3">
      <c r="A36" s="18" t="s">
        <v>19</v>
      </c>
      <c r="B36" s="14" t="s">
        <v>178</v>
      </c>
      <c r="C36" s="18" t="s">
        <v>21</v>
      </c>
      <c r="D36" s="13" t="s">
        <v>195</v>
      </c>
      <c r="E36" s="30">
        <v>0.78110000000000002</v>
      </c>
      <c r="F36" s="13" t="b">
        <v>1</v>
      </c>
      <c r="G36" s="27" t="s">
        <v>202</v>
      </c>
    </row>
    <row r="37" spans="1:7" ht="17.25" customHeight="1" x14ac:dyDescent="0.3">
      <c r="A37" s="19" t="s">
        <v>19</v>
      </c>
      <c r="B37" s="26" t="s">
        <v>178</v>
      </c>
      <c r="C37" s="19" t="s">
        <v>11</v>
      </c>
      <c r="D37" s="15" t="s">
        <v>194</v>
      </c>
      <c r="E37" s="31">
        <v>0.85570000000000002</v>
      </c>
      <c r="F37" s="15" t="b">
        <v>0</v>
      </c>
      <c r="G37" s="27" t="s">
        <v>202</v>
      </c>
    </row>
    <row r="38" spans="1:7" x14ac:dyDescent="0.3">
      <c r="A38" s="19" t="s">
        <v>19</v>
      </c>
      <c r="B38" s="16" t="s">
        <v>178</v>
      </c>
      <c r="C38" s="19" t="s">
        <v>12</v>
      </c>
      <c r="D38" s="15" t="s">
        <v>201</v>
      </c>
      <c r="E38" s="31">
        <v>0.86450000000000005</v>
      </c>
      <c r="F38" s="15" t="b">
        <v>0</v>
      </c>
      <c r="G38" s="27" t="s">
        <v>202</v>
      </c>
    </row>
    <row r="39" spans="1:7" x14ac:dyDescent="0.3">
      <c r="A39" s="18" t="s">
        <v>19</v>
      </c>
      <c r="B39" s="14" t="s">
        <v>178</v>
      </c>
      <c r="C39" s="18" t="s">
        <v>22</v>
      </c>
      <c r="D39" s="13" t="s">
        <v>184</v>
      </c>
      <c r="E39" s="30">
        <v>0.78869999999999996</v>
      </c>
      <c r="F39" s="13" t="b">
        <v>1</v>
      </c>
      <c r="G39" s="27" t="s">
        <v>202</v>
      </c>
    </row>
    <row r="40" spans="1:7" x14ac:dyDescent="0.3">
      <c r="A40" s="18" t="s">
        <v>19</v>
      </c>
      <c r="B40" s="14" t="s">
        <v>178</v>
      </c>
      <c r="C40" s="18" t="s">
        <v>23</v>
      </c>
      <c r="D40" s="13" t="s">
        <v>189</v>
      </c>
      <c r="E40" s="30">
        <v>0.77170000000000005</v>
      </c>
      <c r="F40" s="13" t="b">
        <v>1</v>
      </c>
      <c r="G40" s="27" t="s">
        <v>202</v>
      </c>
    </row>
    <row r="41" spans="1:7" x14ac:dyDescent="0.3">
      <c r="A41" s="18" t="s">
        <v>19</v>
      </c>
      <c r="B41" s="14" t="s">
        <v>178</v>
      </c>
      <c r="C41" s="18" t="s">
        <v>24</v>
      </c>
      <c r="D41" s="13" t="s">
        <v>193</v>
      </c>
      <c r="E41" s="30">
        <v>0.7903</v>
      </c>
      <c r="F41" s="13" t="b">
        <v>1</v>
      </c>
      <c r="G41" s="28" t="s">
        <v>206</v>
      </c>
    </row>
    <row r="42" spans="1:7" ht="18" customHeight="1" x14ac:dyDescent="0.3">
      <c r="A42" s="18" t="s">
        <v>19</v>
      </c>
      <c r="B42" s="25" t="s">
        <v>178</v>
      </c>
      <c r="C42" s="18" t="s">
        <v>13</v>
      </c>
      <c r="D42" s="13" t="s">
        <v>187</v>
      </c>
      <c r="E42" s="30">
        <v>0.81969999999999998</v>
      </c>
      <c r="F42" s="13" t="b">
        <v>1</v>
      </c>
      <c r="G42" s="27" t="s">
        <v>202</v>
      </c>
    </row>
    <row r="43" spans="1:7" x14ac:dyDescent="0.3">
      <c r="A43" s="18" t="s">
        <v>19</v>
      </c>
      <c r="B43" s="14" t="s">
        <v>178</v>
      </c>
      <c r="C43" s="18" t="s">
        <v>26</v>
      </c>
      <c r="D43" s="13" t="s">
        <v>200</v>
      </c>
      <c r="E43" s="30">
        <v>0.80389999999999995</v>
      </c>
      <c r="F43" s="13" t="b">
        <v>1</v>
      </c>
      <c r="G43" s="27" t="s">
        <v>202</v>
      </c>
    </row>
    <row r="44" spans="1:7" x14ac:dyDescent="0.3">
      <c r="A44" s="19" t="s">
        <v>19</v>
      </c>
      <c r="B44" s="16" t="s">
        <v>178</v>
      </c>
      <c r="C44" s="19" t="s">
        <v>15</v>
      </c>
      <c r="D44" s="15" t="s">
        <v>188</v>
      </c>
      <c r="E44" s="31">
        <v>0.7833</v>
      </c>
      <c r="F44" s="15" t="b">
        <v>0</v>
      </c>
      <c r="G44" s="28" t="s">
        <v>203</v>
      </c>
    </row>
    <row r="45" spans="1:7" x14ac:dyDescent="0.3">
      <c r="A45" s="19" t="s">
        <v>19</v>
      </c>
      <c r="B45" s="16" t="s">
        <v>178</v>
      </c>
      <c r="C45" s="19" t="s">
        <v>16</v>
      </c>
      <c r="D45" s="15" t="s">
        <v>197</v>
      </c>
      <c r="E45" s="31">
        <v>0.79449999999999998</v>
      </c>
      <c r="F45" s="15" t="b">
        <v>0</v>
      </c>
      <c r="G45" s="28" t="s">
        <v>203</v>
      </c>
    </row>
    <row r="46" spans="1:7" x14ac:dyDescent="0.3">
      <c r="A46" s="19" t="s">
        <v>20</v>
      </c>
      <c r="B46" s="16" t="s">
        <v>179</v>
      </c>
      <c r="C46" s="19" t="s">
        <v>4</v>
      </c>
      <c r="D46" s="15" t="s">
        <v>199</v>
      </c>
      <c r="E46" s="31">
        <v>0.73199999999999998</v>
      </c>
      <c r="F46" s="15" t="b">
        <v>0</v>
      </c>
      <c r="G46" s="28" t="s">
        <v>203</v>
      </c>
    </row>
    <row r="47" spans="1:7" x14ac:dyDescent="0.3">
      <c r="A47" s="19" t="s">
        <v>20</v>
      </c>
      <c r="B47" s="16" t="s">
        <v>179</v>
      </c>
      <c r="C47" s="19" t="s">
        <v>14</v>
      </c>
      <c r="D47" s="15" t="s">
        <v>185</v>
      </c>
      <c r="E47" s="31">
        <v>0.70630000000000004</v>
      </c>
      <c r="F47" s="15" t="b">
        <v>0</v>
      </c>
      <c r="G47" s="28" t="s">
        <v>203</v>
      </c>
    </row>
    <row r="48" spans="1:7" x14ac:dyDescent="0.3">
      <c r="A48" s="19" t="s">
        <v>20</v>
      </c>
      <c r="B48" s="16" t="s">
        <v>179</v>
      </c>
      <c r="C48" s="19" t="s">
        <v>6</v>
      </c>
      <c r="D48" s="15" t="s">
        <v>198</v>
      </c>
      <c r="E48" s="31">
        <v>0.70440000000000003</v>
      </c>
      <c r="F48" s="15" t="b">
        <v>0</v>
      </c>
      <c r="G48" s="28" t="s">
        <v>203</v>
      </c>
    </row>
    <row r="49" spans="1:7" x14ac:dyDescent="0.3">
      <c r="A49" s="19" t="s">
        <v>20</v>
      </c>
      <c r="B49" s="16" t="s">
        <v>179</v>
      </c>
      <c r="C49" s="19" t="s">
        <v>7</v>
      </c>
      <c r="D49" s="15" t="s">
        <v>191</v>
      </c>
      <c r="E49" s="31">
        <v>0.72870000000000001</v>
      </c>
      <c r="F49" s="15" t="b">
        <v>0</v>
      </c>
      <c r="G49" s="28" t="s">
        <v>203</v>
      </c>
    </row>
    <row r="50" spans="1:7" x14ac:dyDescent="0.3">
      <c r="A50" s="19" t="s">
        <v>20</v>
      </c>
      <c r="B50" s="16" t="s">
        <v>179</v>
      </c>
      <c r="C50" s="19" t="s">
        <v>8</v>
      </c>
      <c r="D50" s="15" t="s">
        <v>196</v>
      </c>
      <c r="E50" s="31">
        <v>0.74099999999999999</v>
      </c>
      <c r="F50" s="15" t="b">
        <v>0</v>
      </c>
      <c r="G50" s="28" t="s">
        <v>203</v>
      </c>
    </row>
    <row r="51" spans="1:7" x14ac:dyDescent="0.3">
      <c r="A51" s="19" t="s">
        <v>20</v>
      </c>
      <c r="B51" s="16" t="s">
        <v>179</v>
      </c>
      <c r="C51" s="19" t="s">
        <v>11</v>
      </c>
      <c r="D51" s="15" t="s">
        <v>194</v>
      </c>
      <c r="E51" s="31">
        <v>0.73329999999999995</v>
      </c>
      <c r="F51" s="15" t="b">
        <v>0</v>
      </c>
      <c r="G51" s="28" t="s">
        <v>203</v>
      </c>
    </row>
    <row r="52" spans="1:7" x14ac:dyDescent="0.3">
      <c r="A52" s="19" t="s">
        <v>20</v>
      </c>
      <c r="B52" s="16" t="s">
        <v>179</v>
      </c>
      <c r="C52" s="19" t="s">
        <v>12</v>
      </c>
      <c r="D52" s="15" t="s">
        <v>201</v>
      </c>
      <c r="E52" s="31">
        <v>0.77949999999999997</v>
      </c>
      <c r="F52" s="15" t="b">
        <v>0</v>
      </c>
      <c r="G52" s="28" t="s">
        <v>203</v>
      </c>
    </row>
    <row r="53" spans="1:7" x14ac:dyDescent="0.3">
      <c r="A53" s="19" t="s">
        <v>20</v>
      </c>
      <c r="B53" s="16" t="s">
        <v>179</v>
      </c>
      <c r="C53" s="19" t="s">
        <v>22</v>
      </c>
      <c r="D53" s="15" t="s">
        <v>184</v>
      </c>
      <c r="E53" s="31">
        <v>0.71189999999999998</v>
      </c>
      <c r="F53" s="15" t="b">
        <v>0</v>
      </c>
      <c r="G53" s="28" t="s">
        <v>203</v>
      </c>
    </row>
    <row r="54" spans="1:7" x14ac:dyDescent="0.3">
      <c r="A54" s="19" t="s">
        <v>20</v>
      </c>
      <c r="B54" s="16" t="s">
        <v>179</v>
      </c>
      <c r="C54" s="19" t="s">
        <v>23</v>
      </c>
      <c r="D54" s="15" t="s">
        <v>189</v>
      </c>
      <c r="E54" s="31">
        <v>0.78559999999999997</v>
      </c>
      <c r="F54" s="15" t="b">
        <v>0</v>
      </c>
      <c r="G54" s="28" t="s">
        <v>203</v>
      </c>
    </row>
    <row r="55" spans="1:7" x14ac:dyDescent="0.3">
      <c r="A55" s="19" t="s">
        <v>20</v>
      </c>
      <c r="B55" s="16" t="s">
        <v>179</v>
      </c>
      <c r="C55" s="19" t="s">
        <v>13</v>
      </c>
      <c r="D55" s="15" t="s">
        <v>187</v>
      </c>
      <c r="E55" s="31">
        <v>0.71289999999999998</v>
      </c>
      <c r="F55" s="15" t="b">
        <v>0</v>
      </c>
      <c r="G55" s="28" t="s">
        <v>203</v>
      </c>
    </row>
    <row r="56" spans="1:7" x14ac:dyDescent="0.3">
      <c r="A56" s="19" t="s">
        <v>20</v>
      </c>
      <c r="B56" s="16" t="s">
        <v>179</v>
      </c>
      <c r="C56" s="19" t="s">
        <v>26</v>
      </c>
      <c r="D56" s="15" t="s">
        <v>200</v>
      </c>
      <c r="E56" s="31">
        <v>0.82599999999999996</v>
      </c>
      <c r="F56" s="15" t="b">
        <v>0</v>
      </c>
      <c r="G56" s="28" t="s">
        <v>203</v>
      </c>
    </row>
    <row r="57" spans="1:7" x14ac:dyDescent="0.3">
      <c r="A57" s="18" t="s">
        <v>20</v>
      </c>
      <c r="B57" s="14" t="s">
        <v>179</v>
      </c>
      <c r="C57" s="18" t="s">
        <v>15</v>
      </c>
      <c r="D57" s="13" t="s">
        <v>188</v>
      </c>
      <c r="E57" s="30">
        <v>0.8095</v>
      </c>
      <c r="F57" s="13" t="b">
        <v>1</v>
      </c>
      <c r="G57" s="27" t="s">
        <v>202</v>
      </c>
    </row>
    <row r="58" spans="1:7" x14ac:dyDescent="0.3">
      <c r="A58" s="18" t="s">
        <v>20</v>
      </c>
      <c r="B58" s="14" t="s">
        <v>179</v>
      </c>
      <c r="C58" s="18" t="s">
        <v>16</v>
      </c>
      <c r="D58" s="13" t="s">
        <v>197</v>
      </c>
      <c r="E58" s="30">
        <v>0.88480000000000003</v>
      </c>
      <c r="F58" s="13" t="b">
        <v>1</v>
      </c>
      <c r="G58" s="27" t="s">
        <v>202</v>
      </c>
    </row>
    <row r="59" spans="1:7" x14ac:dyDescent="0.3">
      <c r="A59" s="18" t="s">
        <v>20</v>
      </c>
      <c r="B59" s="14" t="s">
        <v>179</v>
      </c>
      <c r="C59" s="18" t="s">
        <v>17</v>
      </c>
      <c r="D59" s="13" t="s">
        <v>186</v>
      </c>
      <c r="E59" s="30">
        <v>0.73040000000000005</v>
      </c>
      <c r="F59" s="13" t="b">
        <v>1</v>
      </c>
      <c r="G59" s="27" t="s">
        <v>202</v>
      </c>
    </row>
  </sheetData>
  <autoFilter ref="A1:F59" xr:uid="{E9775A3E-6278-4C53-B40B-4176809AB73A}"/>
  <conditionalFormatting sqref="E1:E1048576">
    <cfRule type="cellIs" dxfId="0" priority="1" operator="lessThan">
      <formula>0.79</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BF4CF-9473-40E6-8441-B86CB2A23B63}">
  <dimension ref="A1:H24"/>
  <sheetViews>
    <sheetView workbookViewId="0">
      <selection activeCell="J6" sqref="J6"/>
    </sheetView>
  </sheetViews>
  <sheetFormatPr defaultRowHeight="14.4" x14ac:dyDescent="0.3"/>
  <cols>
    <col min="1" max="1" width="14.109375" bestFit="1" customWidth="1"/>
    <col min="3" max="3" width="14.5546875" bestFit="1" customWidth="1"/>
    <col min="4" max="4" width="23.109375" bestFit="1" customWidth="1"/>
    <col min="5" max="5" width="22.88671875" bestFit="1" customWidth="1"/>
    <col min="6" max="6" width="15.5546875" bestFit="1" customWidth="1"/>
    <col min="7" max="7" width="14" bestFit="1" customWidth="1"/>
    <col min="8" max="8" width="14.44140625" bestFit="1" customWidth="1"/>
  </cols>
  <sheetData>
    <row r="1" spans="1:8" x14ac:dyDescent="0.3">
      <c r="A1" s="1" t="s">
        <v>0</v>
      </c>
      <c r="B1" s="1" t="s">
        <v>1</v>
      </c>
      <c r="C1" s="1" t="s">
        <v>85</v>
      </c>
      <c r="D1" s="1" t="s">
        <v>89</v>
      </c>
      <c r="E1" s="1" t="s">
        <v>90</v>
      </c>
      <c r="F1" s="1" t="s">
        <v>118</v>
      </c>
      <c r="G1" s="1" t="s">
        <v>119</v>
      </c>
      <c r="H1" s="1" t="s">
        <v>146</v>
      </c>
    </row>
    <row r="2" spans="1:8" x14ac:dyDescent="0.3">
      <c r="A2" t="s">
        <v>3</v>
      </c>
      <c r="B2" t="s">
        <v>4</v>
      </c>
      <c r="C2" t="str">
        <f>_xlfn.CONCAT(A2,B2)</f>
        <v>CT 140K0061</v>
      </c>
      <c r="D2" t="str">
        <f>VLOOKUP(C2,'Sentence encoder- Rachel'!E:E,1,FALSE)</f>
        <v>CT 140K0061</v>
      </c>
      <c r="E2" t="str">
        <f>VLOOKUP(C2,'Cosign Similarity - Radha'!E:E,1,FALSE)</f>
        <v>CT 140K0061</v>
      </c>
      <c r="F2" s="4" t="e">
        <f>VLOOKUP(C2,'ManTik MM'!C:C,1,FALSE)</f>
        <v>#N/A</v>
      </c>
      <c r="G2" t="str">
        <f>VLOOKUP(C2,'Kevin MM'!C:C,1,FALSE)</f>
        <v>CT 140K0061</v>
      </c>
      <c r="H2" s="4" t="str">
        <f>VLOOKUP(C2,'Radha MM'!C:C,1,FALSE)</f>
        <v>CT 140K0061</v>
      </c>
    </row>
    <row r="3" spans="1:8" x14ac:dyDescent="0.3">
      <c r="A3" t="s">
        <v>3</v>
      </c>
      <c r="B3" t="s">
        <v>5</v>
      </c>
      <c r="C3" t="str">
        <f t="shared" ref="C3:C24" si="0">_xlfn.CONCAT(A3,B3)</f>
        <v>CT 140K0221</v>
      </c>
      <c r="D3" t="str">
        <f>VLOOKUP(C3,'Sentence encoder- Rachel'!E:E,1,FALSE)</f>
        <v>CT 140K0221</v>
      </c>
      <c r="E3" t="str">
        <f>VLOOKUP(C3,'Cosign Similarity - Radha'!E:E,1,FALSE)</f>
        <v>CT 140K0221</v>
      </c>
      <c r="F3" s="4" t="str">
        <f>VLOOKUP(C3,'ManTik MM'!C:C,1,FALSE)</f>
        <v>CT 140K0221</v>
      </c>
      <c r="G3" s="4" t="e">
        <f>VLOOKUP(C3,'Kevin MM'!C:C,1,FALSE)</f>
        <v>#N/A</v>
      </c>
      <c r="H3" s="4" t="str">
        <f>VLOOKUP(C3,'Radha MM'!C:C,1,FALSE)</f>
        <v>CT 140K0221</v>
      </c>
    </row>
    <row r="4" spans="1:8" x14ac:dyDescent="0.3">
      <c r="A4" t="s">
        <v>3</v>
      </c>
      <c r="B4" t="s">
        <v>14</v>
      </c>
      <c r="C4" t="str">
        <f t="shared" si="0"/>
        <v>CT 140K0077</v>
      </c>
      <c r="D4" t="e">
        <f>VLOOKUP(C4,'Sentence encoder- Rachel'!E:E,1,FALSE)</f>
        <v>#N/A</v>
      </c>
      <c r="E4" t="str">
        <f>VLOOKUP(C4,'Cosign Similarity - Radha'!E:E,1,FALSE)</f>
        <v>CT 140K0077</v>
      </c>
      <c r="F4" t="e">
        <f>VLOOKUP(C4,'ManTik MM'!C:C,1,FALSE)</f>
        <v>#N/A</v>
      </c>
      <c r="G4" s="4" t="str">
        <f>VLOOKUP(C4,'Kevin MM'!C:C,1,FALSE)</f>
        <v>CT 140K0077</v>
      </c>
      <c r="H4" s="4" t="str">
        <f>VLOOKUP(C4,'Radha MM'!C:C,1,FALSE)</f>
        <v>CT 140K0077</v>
      </c>
    </row>
    <row r="5" spans="1:8" x14ac:dyDescent="0.3">
      <c r="A5" t="s">
        <v>3</v>
      </c>
      <c r="B5" t="s">
        <v>6</v>
      </c>
      <c r="C5" t="str">
        <f t="shared" si="0"/>
        <v>CT 140K0011</v>
      </c>
      <c r="D5" t="str">
        <f>VLOOKUP(C5,'Sentence encoder- Rachel'!E:E,1,FALSE)</f>
        <v>CT 140K0011</v>
      </c>
      <c r="E5" t="str">
        <f>VLOOKUP(C5,'Cosign Similarity - Radha'!E:E,1,FALSE)</f>
        <v>CT 140K0011</v>
      </c>
      <c r="F5" s="4" t="e">
        <f>VLOOKUP(C5,'ManTik MM'!C:C,1,FALSE)</f>
        <v>#N/A</v>
      </c>
      <c r="G5" s="4" t="e">
        <f>VLOOKUP(C5,'Kevin MM'!C:C,1,FALSE)</f>
        <v>#N/A</v>
      </c>
      <c r="H5" s="4" t="str">
        <f>VLOOKUP(C5,'Radha MM'!C:C,1,FALSE)</f>
        <v>CT 140K0011</v>
      </c>
    </row>
    <row r="6" spans="1:8" x14ac:dyDescent="0.3">
      <c r="A6" t="s">
        <v>3</v>
      </c>
      <c r="B6" t="s">
        <v>7</v>
      </c>
      <c r="C6" t="str">
        <f t="shared" si="0"/>
        <v>CT 140K0057</v>
      </c>
      <c r="D6" t="str">
        <f>VLOOKUP(C6,'Sentence encoder- Rachel'!E:E,1,FALSE)</f>
        <v>CT 140K0057</v>
      </c>
      <c r="E6" t="str">
        <f>VLOOKUP(C6,'Cosign Similarity - Radha'!E:E,1,FALSE)</f>
        <v>CT 140K0057</v>
      </c>
      <c r="F6" s="4" t="e">
        <f>VLOOKUP(C6,'ManTik MM'!C:C,1,FALSE)</f>
        <v>#N/A</v>
      </c>
      <c r="G6" s="4" t="e">
        <f>VLOOKUP(C6,'Kevin MM'!C:C,1,FALSE)</f>
        <v>#N/A</v>
      </c>
      <c r="H6" s="4" t="str">
        <f>VLOOKUP(C6,'Radha MM'!C:C,1,FALSE)</f>
        <v>CT 140K0057</v>
      </c>
    </row>
    <row r="7" spans="1:8" x14ac:dyDescent="0.3">
      <c r="A7" t="s">
        <v>3</v>
      </c>
      <c r="B7" t="s">
        <v>8</v>
      </c>
      <c r="C7" t="str">
        <f t="shared" si="0"/>
        <v>CT 140K0491</v>
      </c>
      <c r="D7" t="str">
        <f>VLOOKUP(C7,'Sentence encoder- Rachel'!E:E,1,FALSE)</f>
        <v>CT 140K0491</v>
      </c>
      <c r="E7" t="str">
        <f>VLOOKUP(C7,'Cosign Similarity - Radha'!E:E,1,FALSE)</f>
        <v>CT 140K0491</v>
      </c>
      <c r="F7" s="4" t="e">
        <f>VLOOKUP(C7,'ManTik MM'!C:C,1,FALSE)</f>
        <v>#N/A</v>
      </c>
      <c r="G7" s="4" t="e">
        <f>VLOOKUP(C7,'Kevin MM'!C:C,1,FALSE)</f>
        <v>#N/A</v>
      </c>
      <c r="H7" s="4" t="e">
        <f>VLOOKUP(C7,'Radha MM'!C:C,1,FALSE)</f>
        <v>#N/A</v>
      </c>
    </row>
    <row r="8" spans="1:8" x14ac:dyDescent="0.3">
      <c r="A8" t="s">
        <v>3</v>
      </c>
      <c r="B8" t="s">
        <v>9</v>
      </c>
      <c r="C8" t="str">
        <f t="shared" si="0"/>
        <v>CT 140K0555</v>
      </c>
      <c r="D8" t="str">
        <f>VLOOKUP(C8,'Sentence encoder- Rachel'!E:E,1,FALSE)</f>
        <v>CT 140K0555</v>
      </c>
      <c r="E8" t="str">
        <f>VLOOKUP(C8,'Cosign Similarity - Radha'!E:E,1,FALSE)</f>
        <v>CT 140K0555</v>
      </c>
      <c r="F8" s="4" t="e">
        <f>VLOOKUP(C8,'ManTik MM'!C:C,1,FALSE)</f>
        <v>#N/A</v>
      </c>
      <c r="G8" s="4" t="e">
        <f>VLOOKUP(C8,'Kevin MM'!C:C,1,FALSE)</f>
        <v>#N/A</v>
      </c>
      <c r="H8" s="4" t="str">
        <f>VLOOKUP(C8,'Radha MM'!C:C,1,FALSE)</f>
        <v>CT 140K0555</v>
      </c>
    </row>
    <row r="9" spans="1:8" x14ac:dyDescent="0.3">
      <c r="A9" t="s">
        <v>3</v>
      </c>
      <c r="B9" t="s">
        <v>10</v>
      </c>
      <c r="C9" t="str">
        <f t="shared" si="0"/>
        <v>CT 140K0489</v>
      </c>
      <c r="D9" t="str">
        <f>VLOOKUP(C9,'Sentence encoder- Rachel'!E:E,1,FALSE)</f>
        <v>CT 140K0489</v>
      </c>
      <c r="E9" t="e">
        <f>VLOOKUP(C9,'Cosign Similarity - Radha'!E:E,1,FALSE)</f>
        <v>#N/A</v>
      </c>
      <c r="F9" s="4" t="e">
        <f>VLOOKUP(C9,'ManTik MM'!C:C,1,FALSE)</f>
        <v>#N/A</v>
      </c>
      <c r="G9" s="4" t="e">
        <f>VLOOKUP(C9,'Kevin MM'!C:C,1,FALSE)</f>
        <v>#N/A</v>
      </c>
      <c r="H9" s="4" t="str">
        <f>VLOOKUP(C9,'Radha MM'!C:C,1,FALSE)</f>
        <v>CT 140K0489</v>
      </c>
    </row>
    <row r="10" spans="1:8" x14ac:dyDescent="0.3">
      <c r="A10" t="s">
        <v>18</v>
      </c>
      <c r="B10" t="s">
        <v>21</v>
      </c>
      <c r="C10" t="str">
        <f t="shared" si="0"/>
        <v>CT 200K0224</v>
      </c>
      <c r="D10" t="e">
        <f>VLOOKUP(C10,'Sentence encoder- Rachel'!E:E,1,FALSE)</f>
        <v>#N/A</v>
      </c>
      <c r="E10" t="str">
        <f>VLOOKUP(C10,'Cosign Similarity - Radha'!E:E,1,FALSE)</f>
        <v>CT 200K0224</v>
      </c>
      <c r="F10" s="4" t="str">
        <f>VLOOKUP(C10,'ManTik MM'!C:C,1,FALSE)</f>
        <v>CT 200K0224</v>
      </c>
      <c r="G10" s="4" t="str">
        <f>VLOOKUP(C10,'Kevin MM'!C:C,1,FALSE)</f>
        <v>CT 200K0224</v>
      </c>
      <c r="H10" s="4" t="str">
        <f>VLOOKUP(C10,'Radha MM'!C:C,1,FALSE)</f>
        <v>CT 200K0224</v>
      </c>
    </row>
    <row r="11" spans="1:8" x14ac:dyDescent="0.3">
      <c r="A11" t="s">
        <v>18</v>
      </c>
      <c r="B11" t="s">
        <v>11</v>
      </c>
      <c r="C11" t="str">
        <f t="shared" si="0"/>
        <v>CT 200K0608</v>
      </c>
      <c r="D11" t="str">
        <f>VLOOKUP(C11,'Sentence encoder- Rachel'!E:E,1,FALSE)</f>
        <v>CT 200K0608</v>
      </c>
      <c r="E11" t="str">
        <f>VLOOKUP(C11,'Cosign Similarity - Radha'!E:E,1,FALSE)</f>
        <v>CT 200K0608</v>
      </c>
      <c r="F11" s="4" t="str">
        <f>VLOOKUP(C11,'ManTik MM'!C:C,1,FALSE)</f>
        <v>CT 200K0608</v>
      </c>
      <c r="G11" s="4" t="str">
        <f>VLOOKUP(C11,'Kevin MM'!C:C,1,FALSE)</f>
        <v>CT 200K0608</v>
      </c>
      <c r="H11" s="4" t="str">
        <f>VLOOKUP(C11,'Radha MM'!C:C,1,FALSE)</f>
        <v>CT 200K0608</v>
      </c>
    </row>
    <row r="12" spans="1:8" x14ac:dyDescent="0.3">
      <c r="A12" t="s">
        <v>18</v>
      </c>
      <c r="B12" t="s">
        <v>12</v>
      </c>
      <c r="C12" t="str">
        <f t="shared" si="0"/>
        <v>CT 200K0271</v>
      </c>
      <c r="D12" t="str">
        <f>VLOOKUP(C12,'Sentence encoder- Rachel'!E:E,1,FALSE)</f>
        <v>CT 200K0271</v>
      </c>
      <c r="E12" t="str">
        <f>VLOOKUP(C12,'Cosign Similarity - Radha'!E:E,1,FALSE)</f>
        <v>CT 200K0271</v>
      </c>
      <c r="F12" s="4" t="e">
        <f>VLOOKUP(C12,'ManTik MM'!C:C,1,FALSE)</f>
        <v>#N/A</v>
      </c>
      <c r="G12" s="4" t="e">
        <f>VLOOKUP(C12,'Kevin MM'!C:C,1,FALSE)</f>
        <v>#N/A</v>
      </c>
      <c r="H12" s="4" t="str">
        <f>VLOOKUP(C12,'Radha MM'!C:C,1,FALSE)</f>
        <v>CT 200K0271</v>
      </c>
    </row>
    <row r="13" spans="1:8" x14ac:dyDescent="0.3">
      <c r="A13" t="s">
        <v>18</v>
      </c>
      <c r="B13" t="s">
        <v>22</v>
      </c>
      <c r="C13" t="str">
        <f t="shared" si="0"/>
        <v>CT 200K0060</v>
      </c>
      <c r="D13" t="e">
        <f>VLOOKUP(C13,'Sentence encoder- Rachel'!E:E,1,FALSE)</f>
        <v>#N/A</v>
      </c>
      <c r="E13" t="str">
        <f>VLOOKUP(C13,'Cosign Similarity - Radha'!E:E,1,FALSE)</f>
        <v>CT 200K0060</v>
      </c>
      <c r="F13" s="4" t="e">
        <f>VLOOKUP(C13,'ManTik MM'!C:C,1,FALSE)</f>
        <v>#N/A</v>
      </c>
      <c r="G13" s="4" t="e">
        <f>VLOOKUP(C13,'Kevin MM'!C:C,1,FALSE)</f>
        <v>#N/A</v>
      </c>
      <c r="H13" s="4" t="str">
        <f>VLOOKUP(C13,'Radha MM'!C:C,1,FALSE)</f>
        <v>CT 200K0060</v>
      </c>
    </row>
    <row r="14" spans="1:8" x14ac:dyDescent="0.3">
      <c r="A14" t="s">
        <v>18</v>
      </c>
      <c r="B14" t="s">
        <v>23</v>
      </c>
      <c r="C14" t="str">
        <f t="shared" si="0"/>
        <v>CT 200K0275</v>
      </c>
      <c r="D14" t="e">
        <f>VLOOKUP(C14,'Sentence encoder- Rachel'!E:E,1,FALSE)</f>
        <v>#N/A</v>
      </c>
      <c r="E14" t="str">
        <f>VLOOKUP(C14,'Cosign Similarity - Radha'!E:E,1,FALSE)</f>
        <v>CT 200K0275</v>
      </c>
      <c r="F14" s="4" t="e">
        <f>VLOOKUP(C14,'ManTik MM'!C:C,1,FALSE)</f>
        <v>#N/A</v>
      </c>
      <c r="G14" s="4" t="e">
        <f>VLOOKUP(C14,'Kevin MM'!C:C,1,FALSE)</f>
        <v>#N/A</v>
      </c>
      <c r="H14" s="4" t="str">
        <f>VLOOKUP(C14,'Radha MM'!C:C,1,FALSE)</f>
        <v>CT 200K0275</v>
      </c>
    </row>
    <row r="15" spans="1:8" x14ac:dyDescent="0.3">
      <c r="A15" t="s">
        <v>18</v>
      </c>
      <c r="B15" t="s">
        <v>87</v>
      </c>
      <c r="C15" t="str">
        <f t="shared" si="0"/>
        <v>CT 200K0032</v>
      </c>
      <c r="D15" t="e">
        <f>VLOOKUP(C15,'Sentence encoder- Rachel'!E:E,1,FALSE)</f>
        <v>#N/A</v>
      </c>
      <c r="E15" t="e">
        <f>VLOOKUP(C15,'Cosign Similarity - Radha'!E:E,1,FALSE)</f>
        <v>#N/A</v>
      </c>
      <c r="F15" s="4" t="e">
        <f>VLOOKUP(C15,'ManTik MM'!C:C,1,FALSE)</f>
        <v>#N/A</v>
      </c>
      <c r="G15" s="4" t="e">
        <f>VLOOKUP(C15,'Kevin MM'!C:C,1,FALSE)</f>
        <v>#N/A</v>
      </c>
      <c r="H15" s="4" t="str">
        <f>VLOOKUP(C15,'Radha MM'!C:C,1,FALSE)</f>
        <v>CT 200K0032</v>
      </c>
    </row>
    <row r="16" spans="1:8" x14ac:dyDescent="0.3">
      <c r="A16" t="s">
        <v>18</v>
      </c>
      <c r="B16" t="s">
        <v>25</v>
      </c>
      <c r="C16" t="str">
        <f t="shared" si="0"/>
        <v>CT 200K0026</v>
      </c>
      <c r="D16" t="e">
        <f>VLOOKUP(C16,'Sentence encoder- Rachel'!E:E,1,FALSE)</f>
        <v>#N/A</v>
      </c>
      <c r="E16" t="str">
        <f>VLOOKUP(C16,'Cosign Similarity - Radha'!E:E,1,FALSE)</f>
        <v>CT 200K0026</v>
      </c>
      <c r="F16" s="4" t="e">
        <f>VLOOKUP(C16,'ManTik MM'!C:C,1,FALSE)</f>
        <v>#N/A</v>
      </c>
      <c r="G16" s="4" t="str">
        <f>VLOOKUP(C16,'Kevin MM'!C:C,1,FALSE)</f>
        <v>CT 200K0026</v>
      </c>
      <c r="H16" s="4" t="str">
        <f>VLOOKUP(C16,'Radha MM'!C:C,1,FALSE)</f>
        <v>CT 200K0026</v>
      </c>
    </row>
    <row r="17" spans="1:8" x14ac:dyDescent="0.3">
      <c r="A17" t="s">
        <v>19</v>
      </c>
      <c r="B17" t="s">
        <v>22</v>
      </c>
      <c r="C17" t="str">
        <f t="shared" si="0"/>
        <v>CT 210K0060</v>
      </c>
      <c r="D17" t="e">
        <f>VLOOKUP(C17,'Sentence encoder- Rachel'!E:E,1,FALSE)</f>
        <v>#N/A</v>
      </c>
      <c r="E17" t="str">
        <f>VLOOKUP(C17,'Cosign Similarity - Radha'!E:E,1,FALSE)</f>
        <v>CT 210K0060</v>
      </c>
      <c r="F17" s="4" t="e">
        <f>VLOOKUP(C17,'ManTik MM'!C:C,1,FALSE)</f>
        <v>#N/A</v>
      </c>
      <c r="G17" s="4" t="e">
        <f>VLOOKUP(C17,'Kevin MM'!C:C,1,FALSE)</f>
        <v>#N/A</v>
      </c>
      <c r="H17" s="4" t="str">
        <f>VLOOKUP(C17,'Radha MM'!C:C,1,FALSE)</f>
        <v>CT 210K0060</v>
      </c>
    </row>
    <row r="18" spans="1:8" x14ac:dyDescent="0.3">
      <c r="A18" t="s">
        <v>19</v>
      </c>
      <c r="B18" t="s">
        <v>24</v>
      </c>
      <c r="C18" t="str">
        <f t="shared" si="0"/>
        <v>CT 210K0397</v>
      </c>
      <c r="D18" t="e">
        <f>VLOOKUP(C18,'Sentence encoder- Rachel'!E:E,1,FALSE)</f>
        <v>#N/A</v>
      </c>
      <c r="E18" t="str">
        <f>VLOOKUP(C18,'Cosign Similarity - Radha'!E:E,1,FALSE)</f>
        <v>CT 210K0397</v>
      </c>
      <c r="F18" s="4" t="e">
        <f>VLOOKUP(C18,'ManTik MM'!C:C,1,FALSE)</f>
        <v>#N/A</v>
      </c>
      <c r="G18" s="4" t="e">
        <f>VLOOKUP(C18,'Kevin MM'!C:C,1,FALSE)</f>
        <v>#N/A</v>
      </c>
      <c r="H18" s="4" t="str">
        <f>VLOOKUP(C18,'Radha MM'!C:C,1,FALSE)</f>
        <v>CT 210K0397</v>
      </c>
    </row>
    <row r="19" spans="1:8" x14ac:dyDescent="0.3">
      <c r="A19" t="s">
        <v>19</v>
      </c>
      <c r="B19" t="s">
        <v>88</v>
      </c>
      <c r="C19" t="str">
        <f t="shared" si="0"/>
        <v>CT 210K0129</v>
      </c>
      <c r="D19" t="e">
        <f>VLOOKUP(C19,'Sentence encoder- Rachel'!E:E,1,FALSE)</f>
        <v>#N/A</v>
      </c>
      <c r="E19" t="e">
        <f>VLOOKUP(C19,'Cosign Similarity - Radha'!E:E,1,FALSE)</f>
        <v>#N/A</v>
      </c>
      <c r="F19" s="4" t="e">
        <f>VLOOKUP(C19,'ManTik MM'!C:C,1,FALSE)</f>
        <v>#N/A</v>
      </c>
      <c r="G19" s="4" t="e">
        <f>VLOOKUP(C19,'Kevin MM'!C:C,1,FALSE)</f>
        <v>#N/A</v>
      </c>
      <c r="H19" s="4" t="str">
        <f>VLOOKUP(C19,'Radha MM'!C:C,1,FALSE)</f>
        <v>CT 210K0129</v>
      </c>
    </row>
    <row r="20" spans="1:8" x14ac:dyDescent="0.3">
      <c r="A20" t="s">
        <v>19</v>
      </c>
      <c r="B20" t="s">
        <v>13</v>
      </c>
      <c r="C20" t="str">
        <f t="shared" si="0"/>
        <v>CT 210K0318</v>
      </c>
      <c r="D20" t="str">
        <f>VLOOKUP(C20,'Sentence encoder- Rachel'!E:E,1,FALSE)</f>
        <v>CT 210K0318</v>
      </c>
      <c r="E20" t="str">
        <f>VLOOKUP(C20,'Cosign Similarity - Radha'!E:E,1,FALSE)</f>
        <v>CT 210K0318</v>
      </c>
      <c r="F20" s="4" t="e">
        <f>VLOOKUP(C20,'ManTik MM'!C:C,1,FALSE)</f>
        <v>#N/A</v>
      </c>
      <c r="G20" s="4" t="e">
        <f>VLOOKUP(C20,'Kevin MM'!C:C,1,FALSE)</f>
        <v>#N/A</v>
      </c>
      <c r="H20" s="4" t="str">
        <f>VLOOKUP(C20,'Radha MM'!C:C,1,FALSE)</f>
        <v>CT 210K0318</v>
      </c>
    </row>
    <row r="21" spans="1:8" x14ac:dyDescent="0.3">
      <c r="A21" t="s">
        <v>19</v>
      </c>
      <c r="B21" t="s">
        <v>26</v>
      </c>
      <c r="C21" t="str">
        <f t="shared" si="0"/>
        <v>CT 210K0076</v>
      </c>
      <c r="D21" t="e">
        <f>VLOOKUP(C21,'Sentence encoder- Rachel'!E:E,1,FALSE)</f>
        <v>#N/A</v>
      </c>
      <c r="E21" t="str">
        <f>VLOOKUP(C21,'Cosign Similarity - Radha'!E:E,1,FALSE)</f>
        <v>CT 210K0076</v>
      </c>
      <c r="F21" s="4" t="str">
        <f>VLOOKUP(C21,'ManTik MM'!C:C,1,FALSE)</f>
        <v>CT 210K0076</v>
      </c>
      <c r="G21" s="4" t="str">
        <f>VLOOKUP(C21,'Kevin MM'!C:C,1,FALSE)</f>
        <v>CT 210K0076</v>
      </c>
      <c r="H21" s="4" t="str">
        <f>VLOOKUP(C21,'Radha MM'!C:C,1,FALSE)</f>
        <v>CT 210K0076</v>
      </c>
    </row>
    <row r="22" spans="1:8" x14ac:dyDescent="0.3">
      <c r="A22" t="s">
        <v>20</v>
      </c>
      <c r="B22" t="s">
        <v>15</v>
      </c>
      <c r="C22" t="str">
        <f t="shared" si="0"/>
        <v>INFO 210K0024</v>
      </c>
      <c r="D22" t="str">
        <f>VLOOKUP(C22,'Sentence encoder- Rachel'!E:E,1,FALSE)</f>
        <v>INFO 210K0024</v>
      </c>
      <c r="E22" t="str">
        <f>VLOOKUP(C22,'Cosign Similarity - Radha'!E:E,1,FALSE)</f>
        <v>INFO 210K0024</v>
      </c>
      <c r="F22" s="4" t="str">
        <f>VLOOKUP(C22,'ManTik MM'!C:C,1,FALSE)</f>
        <v>INFO 210K0024</v>
      </c>
      <c r="G22" s="4" t="str">
        <f>VLOOKUP(C22,'Kevin MM'!C:C,1,FALSE)</f>
        <v>INFO 210K0024</v>
      </c>
      <c r="H22" s="4" t="str">
        <f>VLOOKUP(C22,'Radha MM'!C:C,1,FALSE)</f>
        <v>INFO 210K0024</v>
      </c>
    </row>
    <row r="23" spans="1:8" x14ac:dyDescent="0.3">
      <c r="A23" t="s">
        <v>20</v>
      </c>
      <c r="B23" t="s">
        <v>16</v>
      </c>
      <c r="C23" t="str">
        <f t="shared" si="0"/>
        <v>INFO 210K0023</v>
      </c>
      <c r="D23" t="str">
        <f>VLOOKUP(C23,'Sentence encoder- Rachel'!E:E,1,FALSE)</f>
        <v>INFO 210K0023</v>
      </c>
      <c r="E23" t="str">
        <f>VLOOKUP(C23,'Cosign Similarity - Radha'!E:E,1,FALSE)</f>
        <v>INFO 210K0023</v>
      </c>
      <c r="F23" s="4" t="str">
        <f>VLOOKUP(C23,'ManTik MM'!C:C,1,FALSE)</f>
        <v>INFO 210K0023</v>
      </c>
      <c r="G23" s="4" t="str">
        <f>VLOOKUP(C23,'Kevin MM'!C:C,1,FALSE)</f>
        <v>INFO 210K0023</v>
      </c>
      <c r="H23" s="4" t="str">
        <f>VLOOKUP(C23,'Radha MM'!C:C,1,FALSE)</f>
        <v>INFO 210K0023</v>
      </c>
    </row>
    <row r="24" spans="1:8" x14ac:dyDescent="0.3">
      <c r="A24" t="s">
        <v>20</v>
      </c>
      <c r="B24" t="s">
        <v>17</v>
      </c>
      <c r="C24" t="str">
        <f t="shared" si="0"/>
        <v>INFO 210K0069</v>
      </c>
      <c r="D24" t="str">
        <f>VLOOKUP(C24,'Sentence encoder- Rachel'!E:E,1,FALSE)</f>
        <v>INFO 210K0069</v>
      </c>
      <c r="E24" t="str">
        <f>VLOOKUP(C24,'Cosign Similarity - Radha'!E:E,1,FALSE)</f>
        <v>INFO 210K0069</v>
      </c>
      <c r="F24" s="4" t="e">
        <f>VLOOKUP(C24,'ManTik MM'!C:C,1,FALSE)</f>
        <v>#N/A</v>
      </c>
      <c r="G24" s="4" t="str">
        <f>VLOOKUP(C24,'Kevin MM'!C:C,1,FALSE)</f>
        <v>INFO 210K0069</v>
      </c>
      <c r="H24" s="4" t="e">
        <f>VLOOKUP(C24,'Radha MM'!C:C,1,FALSE)</f>
        <v>#N/A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7BC37-C73B-4168-856A-C528D5757A68}">
  <dimension ref="A1:H17"/>
  <sheetViews>
    <sheetView workbookViewId="0">
      <selection activeCell="H1" sqref="H1:H2"/>
    </sheetView>
  </sheetViews>
  <sheetFormatPr defaultRowHeight="14.4" x14ac:dyDescent="0.3"/>
  <cols>
    <col min="1" max="1" width="14.109375" bestFit="1" customWidth="1"/>
    <col min="3" max="3" width="14.5546875" bestFit="1" customWidth="1"/>
    <col min="4" max="4" width="23.88671875" bestFit="1" customWidth="1"/>
    <col min="5" max="5" width="23.5546875" bestFit="1" customWidth="1"/>
    <col min="6" max="6" width="15.5546875" bestFit="1" customWidth="1"/>
    <col min="7" max="7" width="14" bestFit="1" customWidth="1"/>
    <col min="8" max="8" width="14.44140625" bestFit="1" customWidth="1"/>
  </cols>
  <sheetData>
    <row r="1" spans="1:8" x14ac:dyDescent="0.3">
      <c r="A1" s="1" t="s">
        <v>0</v>
      </c>
      <c r="B1" s="1" t="s">
        <v>1</v>
      </c>
      <c r="C1" s="1" t="s">
        <v>85</v>
      </c>
      <c r="D1" s="1" t="s">
        <v>89</v>
      </c>
      <c r="E1" s="1" t="s">
        <v>90</v>
      </c>
      <c r="F1" s="1" t="s">
        <v>120</v>
      </c>
      <c r="G1" s="1" t="s">
        <v>119</v>
      </c>
      <c r="H1" s="1" t="s">
        <v>146</v>
      </c>
    </row>
    <row r="2" spans="1:8" x14ac:dyDescent="0.3">
      <c r="A2" t="s">
        <v>3</v>
      </c>
      <c r="B2" t="s">
        <v>93</v>
      </c>
      <c r="C2" t="str">
        <f>_xlfn.CONCAT(A2,B2)</f>
        <v>CT 140K0108</v>
      </c>
      <c r="D2" t="e">
        <f>VLOOKUP(C2,'Sentence encoder- Rachel'!E:E,1,FALSE)</f>
        <v>#N/A</v>
      </c>
      <c r="E2" t="e">
        <f>VLOOKUP(C2,'Cosign Similarity - Radha'!E:E,1,FALSE)</f>
        <v>#N/A</v>
      </c>
      <c r="F2" t="e">
        <f>VLOOKUP(C2,'Rachel MM'!C:C,1,FALSE)</f>
        <v>#N/A</v>
      </c>
      <c r="G2" t="str">
        <f>VLOOKUP(C2,'Kevin MM'!C:C,1,FALSE)</f>
        <v>CT 140K0108</v>
      </c>
      <c r="H2" s="4" t="e">
        <f>VLOOKUP(C2,'Radha MM'!C:C,1,FALSE)</f>
        <v>#N/A</v>
      </c>
    </row>
    <row r="3" spans="1:8" x14ac:dyDescent="0.3">
      <c r="A3" t="s">
        <v>3</v>
      </c>
      <c r="B3" t="s">
        <v>5</v>
      </c>
      <c r="C3" t="str">
        <f t="shared" ref="C3:C17" si="0">_xlfn.CONCAT(A3,B3)</f>
        <v>CT 140K0221</v>
      </c>
      <c r="D3" t="str">
        <f>VLOOKUP(C3,'Sentence encoder- Rachel'!E:E,1,FALSE)</f>
        <v>CT 140K0221</v>
      </c>
      <c r="E3" t="str">
        <f>VLOOKUP(C3,'Cosign Similarity - Radha'!E:E,1,FALSE)</f>
        <v>CT 140K0221</v>
      </c>
      <c r="F3" s="4" t="str">
        <f>VLOOKUP(C3,'Rachel MM'!C:C,1,FALSE)</f>
        <v>CT 140K0221</v>
      </c>
      <c r="G3" s="4" t="e">
        <f>VLOOKUP(C3,'Kevin MM'!C:C,1,FALSE)</f>
        <v>#N/A</v>
      </c>
      <c r="H3" s="4" t="str">
        <f>VLOOKUP(C3,'Radha MM'!C:C,1,FALSE)</f>
        <v>CT 140K0221</v>
      </c>
    </row>
    <row r="4" spans="1:8" x14ac:dyDescent="0.3">
      <c r="A4" t="s">
        <v>3</v>
      </c>
      <c r="B4" t="s">
        <v>94</v>
      </c>
      <c r="C4" t="str">
        <f t="shared" si="0"/>
        <v>CT 140K0001</v>
      </c>
      <c r="D4" t="e">
        <f>VLOOKUP(C4,'Sentence encoder- Rachel'!E:E,1,FALSE)</f>
        <v>#N/A</v>
      </c>
      <c r="E4" t="e">
        <f>VLOOKUP(C4,'Cosign Similarity - Radha'!E:E,1,FALSE)</f>
        <v>#N/A</v>
      </c>
      <c r="F4" s="4" t="e">
        <f>VLOOKUP(C4,'Rachel MM'!C:C,1,FALSE)</f>
        <v>#N/A</v>
      </c>
      <c r="G4" s="4" t="e">
        <f>VLOOKUP(C4,'Kevin MM'!C:C,1,FALSE)</f>
        <v>#N/A</v>
      </c>
      <c r="H4" s="4" t="e">
        <f>VLOOKUP(C4,'Radha MM'!C:C,1,FALSE)</f>
        <v>#N/A</v>
      </c>
    </row>
    <row r="5" spans="1:8" x14ac:dyDescent="0.3">
      <c r="A5" t="s">
        <v>3</v>
      </c>
      <c r="B5" t="s">
        <v>95</v>
      </c>
      <c r="C5" t="str">
        <f t="shared" si="0"/>
        <v>CT 140K0444</v>
      </c>
      <c r="D5" t="e">
        <f>VLOOKUP(C5,'Sentence encoder- Rachel'!E:E,1,FALSE)</f>
        <v>#N/A</v>
      </c>
      <c r="E5" t="e">
        <f>VLOOKUP(C5,'Cosign Similarity - Radha'!E:E,1,FALSE)</f>
        <v>#N/A</v>
      </c>
      <c r="F5" s="4" t="e">
        <f>VLOOKUP(C5,'Rachel MM'!C:C,1,FALSE)</f>
        <v>#N/A</v>
      </c>
      <c r="G5" s="4" t="e">
        <f>VLOOKUP(C5,'Kevin MM'!C:C,1,FALSE)</f>
        <v>#N/A</v>
      </c>
      <c r="H5" s="4" t="e">
        <f>VLOOKUP(C5,'Radha MM'!C:C,1,FALSE)</f>
        <v>#N/A</v>
      </c>
    </row>
    <row r="6" spans="1:8" x14ac:dyDescent="0.3">
      <c r="A6" t="s">
        <v>18</v>
      </c>
      <c r="B6" t="s">
        <v>14</v>
      </c>
      <c r="C6" t="str">
        <f t="shared" si="0"/>
        <v>CT 200K0077</v>
      </c>
      <c r="D6" t="e">
        <f>VLOOKUP(C6,'Sentence encoder- Rachel'!E:E,1,FALSE)</f>
        <v>#N/A</v>
      </c>
      <c r="E6" t="str">
        <f>VLOOKUP(C6,'Cosign Similarity - Radha'!E:E,1,FALSE)</f>
        <v>CT 200K0077</v>
      </c>
      <c r="F6" s="4" t="e">
        <f>VLOOKUP(C6,'Rachel MM'!C:C,1,FALSE)</f>
        <v>#N/A</v>
      </c>
      <c r="G6" s="4" t="e">
        <f>VLOOKUP(C6,'Kevin MM'!C:C,1,FALSE)</f>
        <v>#N/A</v>
      </c>
      <c r="H6" s="4" t="str">
        <f>VLOOKUP(C6,'Radha MM'!C:C,1,FALSE)</f>
        <v>CT 200K0077</v>
      </c>
    </row>
    <row r="7" spans="1:8" x14ac:dyDescent="0.3">
      <c r="A7" t="s">
        <v>18</v>
      </c>
      <c r="B7" t="s">
        <v>21</v>
      </c>
      <c r="C7" t="str">
        <f t="shared" si="0"/>
        <v>CT 200K0224</v>
      </c>
      <c r="D7" t="e">
        <f>VLOOKUP(C7,'Sentence encoder- Rachel'!E:E,1,FALSE)</f>
        <v>#N/A</v>
      </c>
      <c r="E7" t="str">
        <f>VLOOKUP(C7,'Cosign Similarity - Radha'!E:E,1,FALSE)</f>
        <v>CT 200K0224</v>
      </c>
      <c r="F7" s="4" t="str">
        <f>VLOOKUP(C7,'Rachel MM'!C:C,1,FALSE)</f>
        <v>CT 200K0224</v>
      </c>
      <c r="G7" s="4" t="str">
        <f>VLOOKUP(C7,'Kevin MM'!C:C,1,FALSE)</f>
        <v>CT 200K0224</v>
      </c>
      <c r="H7" s="4" t="str">
        <f>VLOOKUP(C7,'Radha MM'!C:C,1,FALSE)</f>
        <v>CT 200K0224</v>
      </c>
    </row>
    <row r="8" spans="1:8" x14ac:dyDescent="0.3">
      <c r="A8" t="s">
        <v>18</v>
      </c>
      <c r="B8" t="s">
        <v>11</v>
      </c>
      <c r="C8" t="str">
        <f t="shared" si="0"/>
        <v>CT 200K0608</v>
      </c>
      <c r="D8" t="str">
        <f>VLOOKUP(C8,'Sentence encoder- Rachel'!E:E,1,FALSE)</f>
        <v>CT 200K0608</v>
      </c>
      <c r="E8" t="str">
        <f>VLOOKUP(C8,'Cosign Similarity - Radha'!E:E,1,FALSE)</f>
        <v>CT 200K0608</v>
      </c>
      <c r="F8" s="4" t="str">
        <f>VLOOKUP(C8,'Rachel MM'!C:C,1,FALSE)</f>
        <v>CT 200K0608</v>
      </c>
      <c r="G8" s="4" t="str">
        <f>VLOOKUP(C8,'Kevin MM'!C:C,1,FALSE)</f>
        <v>CT 200K0608</v>
      </c>
      <c r="H8" s="4" t="str">
        <f>VLOOKUP(C8,'Radha MM'!C:C,1,FALSE)</f>
        <v>CT 200K0608</v>
      </c>
    </row>
    <row r="9" spans="1:8" x14ac:dyDescent="0.3">
      <c r="A9" t="s">
        <v>18</v>
      </c>
      <c r="B9" t="s">
        <v>96</v>
      </c>
      <c r="C9" t="str">
        <f t="shared" si="0"/>
        <v>CT 200K0097</v>
      </c>
      <c r="D9" t="e">
        <f>VLOOKUP(C9,'Sentence encoder- Rachel'!E:E,1,FALSE)</f>
        <v>#N/A</v>
      </c>
      <c r="E9" t="e">
        <f>VLOOKUP(C9,'Cosign Similarity - Radha'!E:E,1,FALSE)</f>
        <v>#N/A</v>
      </c>
      <c r="F9" s="4" t="e">
        <f>VLOOKUP(C9,'Rachel MM'!C:C,1,FALSE)</f>
        <v>#N/A</v>
      </c>
      <c r="G9" s="4" t="str">
        <f>VLOOKUP(C9,'Kevin MM'!C:C,1,FALSE)</f>
        <v>CT 200K0097</v>
      </c>
      <c r="H9" s="4" t="e">
        <f>VLOOKUP(C9,'Radha MM'!C:C,1,FALSE)</f>
        <v>#N/A</v>
      </c>
    </row>
    <row r="10" spans="1:8" x14ac:dyDescent="0.3">
      <c r="A10" t="s">
        <v>19</v>
      </c>
      <c r="B10" t="s">
        <v>97</v>
      </c>
      <c r="C10" t="str">
        <f t="shared" si="0"/>
        <v>CT 210K0114</v>
      </c>
      <c r="D10" t="e">
        <f>VLOOKUP(C10,'Sentence encoder- Rachel'!E:E,1,FALSE)</f>
        <v>#N/A</v>
      </c>
      <c r="E10" t="e">
        <f>VLOOKUP(C10,'Cosign Similarity - Radha'!E:E,1,FALSE)</f>
        <v>#N/A</v>
      </c>
      <c r="F10" s="4" t="e">
        <f>VLOOKUP(C10,'Rachel MM'!C:C,1,FALSE)</f>
        <v>#N/A</v>
      </c>
      <c r="G10" s="4" t="e">
        <f>VLOOKUP(C10,'Kevin MM'!C:C,1,FALSE)</f>
        <v>#N/A</v>
      </c>
      <c r="H10" s="4" t="e">
        <f>VLOOKUP(C10,'Radha MM'!C:C,1,FALSE)</f>
        <v>#N/A</v>
      </c>
    </row>
    <row r="11" spans="1:8" x14ac:dyDescent="0.3">
      <c r="A11" t="s">
        <v>19</v>
      </c>
      <c r="B11" t="s">
        <v>98</v>
      </c>
      <c r="C11" t="str">
        <f t="shared" si="0"/>
        <v>CT 210K0073</v>
      </c>
      <c r="D11" t="e">
        <f>VLOOKUP(C11,'Sentence encoder- Rachel'!E:E,1,FALSE)</f>
        <v>#N/A</v>
      </c>
      <c r="E11" t="e">
        <f>VLOOKUP(C11,'Cosign Similarity - Radha'!E:E,1,FALSE)</f>
        <v>#N/A</v>
      </c>
      <c r="F11" s="4" t="e">
        <f>VLOOKUP(C11,'Rachel MM'!C:C,1,FALSE)</f>
        <v>#N/A</v>
      </c>
      <c r="G11" s="4" t="e">
        <f>VLOOKUP(C11,'Kevin MM'!C:C,1,FALSE)</f>
        <v>#N/A</v>
      </c>
      <c r="H11" s="4" t="str">
        <f>VLOOKUP(C11,'Radha MM'!C:C,1,FALSE)</f>
        <v>CT 210K0073</v>
      </c>
    </row>
    <row r="12" spans="1:8" x14ac:dyDescent="0.3">
      <c r="A12" t="s">
        <v>19</v>
      </c>
      <c r="B12" t="s">
        <v>26</v>
      </c>
      <c r="C12" t="str">
        <f t="shared" si="0"/>
        <v>CT 210K0076</v>
      </c>
      <c r="D12" t="e">
        <f>VLOOKUP(C12,'Sentence encoder- Rachel'!E:E,1,FALSE)</f>
        <v>#N/A</v>
      </c>
      <c r="E12" t="str">
        <f>VLOOKUP(C12,'Cosign Similarity - Radha'!E:E,1,FALSE)</f>
        <v>CT 210K0076</v>
      </c>
      <c r="F12" s="4" t="str">
        <f>VLOOKUP(C12,'Rachel MM'!C:C,1,FALSE)</f>
        <v>CT 210K0076</v>
      </c>
      <c r="G12" s="4" t="str">
        <f>VLOOKUP(C12,'Kevin MM'!C:C,1,FALSE)</f>
        <v>CT 210K0076</v>
      </c>
      <c r="H12" s="4" t="str">
        <f>VLOOKUP(C12,'Radha MM'!C:C,1,FALSE)</f>
        <v>CT 210K0076</v>
      </c>
    </row>
    <row r="13" spans="1:8" x14ac:dyDescent="0.3">
      <c r="A13" t="s">
        <v>19</v>
      </c>
      <c r="B13" t="s">
        <v>99</v>
      </c>
      <c r="C13" t="str">
        <f t="shared" si="0"/>
        <v>CT 210K0078</v>
      </c>
      <c r="D13" t="e">
        <f>VLOOKUP(C13,'Sentence encoder- Rachel'!E:E,1,FALSE)</f>
        <v>#N/A</v>
      </c>
      <c r="E13" t="e">
        <f>VLOOKUP(C13,'Cosign Similarity - Radha'!E:E,1,FALSE)</f>
        <v>#N/A</v>
      </c>
      <c r="F13" s="4" t="e">
        <f>VLOOKUP(C13,'Rachel MM'!C:C,1,FALSE)</f>
        <v>#N/A</v>
      </c>
      <c r="G13" s="4" t="e">
        <f>VLOOKUP(C13,'Kevin MM'!C:C,1,FALSE)</f>
        <v>#N/A</v>
      </c>
      <c r="H13" s="4" t="e">
        <f>VLOOKUP(C13,'Radha MM'!C:C,1,FALSE)</f>
        <v>#N/A</v>
      </c>
    </row>
    <row r="14" spans="1:8" x14ac:dyDescent="0.3">
      <c r="A14" t="s">
        <v>20</v>
      </c>
      <c r="B14" t="s">
        <v>100</v>
      </c>
      <c r="C14" t="str">
        <f t="shared" si="0"/>
        <v>INFO 210K0193</v>
      </c>
      <c r="D14" t="e">
        <f>VLOOKUP(C14,'Sentence encoder- Rachel'!E:E,1,FALSE)</f>
        <v>#N/A</v>
      </c>
      <c r="E14" t="e">
        <f>VLOOKUP(C14,'Cosign Similarity - Radha'!E:E,1,FALSE)</f>
        <v>#N/A</v>
      </c>
      <c r="F14" s="4" t="e">
        <f>VLOOKUP(C14,'Rachel MM'!C:C,1,FALSE)</f>
        <v>#N/A</v>
      </c>
      <c r="G14" s="4" t="e">
        <f>VLOOKUP(C14,'Kevin MM'!C:C,1,FALSE)</f>
        <v>#N/A</v>
      </c>
      <c r="H14" s="4" t="e">
        <f>VLOOKUP(C14,'Radha MM'!C:C,1,FALSE)</f>
        <v>#N/A</v>
      </c>
    </row>
    <row r="15" spans="1:8" x14ac:dyDescent="0.3">
      <c r="A15" t="s">
        <v>20</v>
      </c>
      <c r="B15" t="s">
        <v>101</v>
      </c>
      <c r="C15" t="str">
        <f t="shared" si="0"/>
        <v>INFO 210K0197</v>
      </c>
      <c r="D15" t="e">
        <f>VLOOKUP(C15,'Sentence encoder- Rachel'!E:E,1,FALSE)</f>
        <v>#N/A</v>
      </c>
      <c r="E15" t="e">
        <f>VLOOKUP(C15,'Cosign Similarity - Radha'!E:E,1,FALSE)</f>
        <v>#N/A</v>
      </c>
      <c r="F15" s="4" t="e">
        <f>VLOOKUP(C15,'Rachel MM'!C:C,1,FALSE)</f>
        <v>#N/A</v>
      </c>
      <c r="G15" s="4" t="e">
        <f>VLOOKUP(C15,'Kevin MM'!C:C,1,FALSE)</f>
        <v>#N/A</v>
      </c>
      <c r="H15" s="4" t="str">
        <f>VLOOKUP(C15,'Radha MM'!C:C,1,FALSE)</f>
        <v>INFO 210K0197</v>
      </c>
    </row>
    <row r="16" spans="1:8" x14ac:dyDescent="0.3">
      <c r="A16" t="s">
        <v>20</v>
      </c>
      <c r="B16" t="s">
        <v>16</v>
      </c>
      <c r="C16" t="str">
        <f t="shared" si="0"/>
        <v>INFO 210K0023</v>
      </c>
      <c r="D16" t="str">
        <f>VLOOKUP(C16,'Sentence encoder- Rachel'!E:E,1,FALSE)</f>
        <v>INFO 210K0023</v>
      </c>
      <c r="E16" t="str">
        <f>VLOOKUP(C16,'Cosign Similarity - Radha'!E:E,1,FALSE)</f>
        <v>INFO 210K0023</v>
      </c>
      <c r="F16" s="4" t="str">
        <f>VLOOKUP(C16,'Rachel MM'!C:C,1,FALSE)</f>
        <v>INFO 210K0023</v>
      </c>
      <c r="G16" s="4" t="str">
        <f>VLOOKUP(C16,'Kevin MM'!C:C,1,FALSE)</f>
        <v>INFO 210K0023</v>
      </c>
      <c r="H16" s="4" t="str">
        <f>VLOOKUP(C16,'Radha MM'!C:C,1,FALSE)</f>
        <v>INFO 210K0023</v>
      </c>
    </row>
    <row r="17" spans="1:8" x14ac:dyDescent="0.3">
      <c r="A17" t="s">
        <v>20</v>
      </c>
      <c r="B17" t="s">
        <v>15</v>
      </c>
      <c r="C17" t="str">
        <f t="shared" si="0"/>
        <v>INFO 210K0024</v>
      </c>
      <c r="D17" t="str">
        <f>VLOOKUP(C17,'Sentence encoder- Rachel'!E:E,1,FALSE)</f>
        <v>INFO 210K0024</v>
      </c>
      <c r="E17" t="str">
        <f>VLOOKUP(C17,'Cosign Similarity - Radha'!E:E,1,FALSE)</f>
        <v>INFO 210K0024</v>
      </c>
      <c r="F17" s="4" t="str">
        <f>VLOOKUP(C17,'Rachel MM'!C:C,1,FALSE)</f>
        <v>INFO 210K0024</v>
      </c>
      <c r="G17" s="4" t="str">
        <f>VLOOKUP(C17,'Kevin MM'!C:C,1,FALSE)</f>
        <v>INFO 210K0024</v>
      </c>
      <c r="H17" s="4" t="str">
        <f>VLOOKUP(C17,'Radha MM'!C:C,1,FALSE)</f>
        <v>INFO 210K0024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B7EDF-2EB7-4D49-AC26-3B575907F679}">
  <dimension ref="A1:H18"/>
  <sheetViews>
    <sheetView workbookViewId="0">
      <selection activeCell="J4" sqref="J4"/>
    </sheetView>
  </sheetViews>
  <sheetFormatPr defaultRowHeight="14.4" x14ac:dyDescent="0.3"/>
  <cols>
    <col min="1" max="1" width="14.109375" bestFit="1" customWidth="1"/>
    <col min="2" max="2" width="7.109375" bestFit="1" customWidth="1"/>
    <col min="3" max="3" width="14.5546875" bestFit="1" customWidth="1"/>
    <col min="4" max="4" width="23.88671875" bestFit="1" customWidth="1"/>
    <col min="5" max="5" width="23.5546875" bestFit="1" customWidth="1"/>
    <col min="6" max="6" width="14.88671875" bestFit="1" customWidth="1"/>
    <col min="7" max="7" width="15.5546875" bestFit="1" customWidth="1"/>
    <col min="8" max="8" width="14.44140625" bestFit="1" customWidth="1"/>
  </cols>
  <sheetData>
    <row r="1" spans="1:8" x14ac:dyDescent="0.3">
      <c r="A1" s="1" t="s">
        <v>0</v>
      </c>
      <c r="B1" s="1" t="s">
        <v>1</v>
      </c>
      <c r="C1" s="1" t="s">
        <v>85</v>
      </c>
      <c r="D1" s="1" t="s">
        <v>89</v>
      </c>
      <c r="E1" s="1" t="s">
        <v>90</v>
      </c>
      <c r="F1" s="1" t="s">
        <v>120</v>
      </c>
      <c r="G1" s="1" t="s">
        <v>118</v>
      </c>
      <c r="H1" s="1" t="s">
        <v>146</v>
      </c>
    </row>
    <row r="2" spans="1:8" x14ac:dyDescent="0.3">
      <c r="A2" s="4" t="s">
        <v>3</v>
      </c>
      <c r="B2" s="4" t="s">
        <v>14</v>
      </c>
      <c r="C2" t="str">
        <f>_xlfn.CONCAT(A2,B2)</f>
        <v>CT 140K0077</v>
      </c>
      <c r="D2" t="e">
        <f>VLOOKUP(C2,'Sentence encoder- Rachel'!E:E,1,FALSE)</f>
        <v>#N/A</v>
      </c>
      <c r="E2" t="str">
        <f>VLOOKUP(C2,'Cosign Similarity - Radha'!E:E,1,FALSE)</f>
        <v>CT 140K0077</v>
      </c>
      <c r="F2" t="str">
        <f>VLOOKUP(C2,'Rachel MM'!C:C,1,FALSE)</f>
        <v>CT 140K0077</v>
      </c>
      <c r="G2" t="e">
        <f>VLOOKUP(C2,'ManTik MM'!C:C,1,FALSE)</f>
        <v>#N/A</v>
      </c>
      <c r="H2" t="str">
        <f>VLOOKUP(C2,'Radha MM'!C:C,1,FALSE)</f>
        <v>CT 140K0077</v>
      </c>
    </row>
    <row r="3" spans="1:8" x14ac:dyDescent="0.3">
      <c r="A3" s="4" t="s">
        <v>3</v>
      </c>
      <c r="B3" s="4" t="s">
        <v>93</v>
      </c>
      <c r="C3" s="4" t="str">
        <f t="shared" ref="C3:C18" si="0">_xlfn.CONCAT(A3,B3)</f>
        <v>CT 140K0108</v>
      </c>
      <c r="D3" s="4" t="e">
        <f>VLOOKUP(C3,'Sentence encoder- Rachel'!E:E,1,FALSE)</f>
        <v>#N/A</v>
      </c>
      <c r="E3" s="4" t="e">
        <f>VLOOKUP(C3,'Cosign Similarity - Radha'!E:E,1,FALSE)</f>
        <v>#N/A</v>
      </c>
      <c r="F3" s="4" t="e">
        <f>VLOOKUP(C3,'Rachel MM'!C:C,1,FALSE)</f>
        <v>#N/A</v>
      </c>
      <c r="G3" s="4" t="str">
        <f>VLOOKUP(C3,'ManTik MM'!C:C,1,FALSE)</f>
        <v>CT 140K0108</v>
      </c>
      <c r="H3" s="4" t="e">
        <f>VLOOKUP(C3,'Radha MM'!C:C,1,FALSE)</f>
        <v>#N/A</v>
      </c>
    </row>
    <row r="4" spans="1:8" x14ac:dyDescent="0.3">
      <c r="A4" s="4" t="s">
        <v>3</v>
      </c>
      <c r="B4" s="4" t="s">
        <v>4</v>
      </c>
      <c r="C4" s="4" t="str">
        <f t="shared" si="0"/>
        <v>CT 140K0061</v>
      </c>
      <c r="D4" s="4" t="str">
        <f>VLOOKUP(C4,'Sentence encoder- Rachel'!E:E,1,FALSE)</f>
        <v>CT 140K0061</v>
      </c>
      <c r="E4" s="4" t="str">
        <f>VLOOKUP(C4,'Cosign Similarity - Radha'!E:E,1,FALSE)</f>
        <v>CT 140K0061</v>
      </c>
      <c r="F4" s="4" t="str">
        <f>VLOOKUP(C4,'Rachel MM'!C:C,1,FALSE)</f>
        <v>CT 140K0061</v>
      </c>
      <c r="G4" s="4" t="e">
        <f>VLOOKUP(C4,'ManTik MM'!C:C,1,FALSE)</f>
        <v>#N/A</v>
      </c>
      <c r="H4" s="4" t="str">
        <f>VLOOKUP(C4,'Radha MM'!C:C,1,FALSE)</f>
        <v>CT 140K0061</v>
      </c>
    </row>
    <row r="5" spans="1:8" x14ac:dyDescent="0.3">
      <c r="A5" s="4" t="s">
        <v>3</v>
      </c>
      <c r="B5" s="4" t="s">
        <v>104</v>
      </c>
      <c r="C5" s="4" t="str">
        <f t="shared" si="0"/>
        <v>CT 140K0300</v>
      </c>
      <c r="D5" s="4" t="e">
        <f>VLOOKUP(C5,'Sentence encoder- Rachel'!E:E,1,FALSE)</f>
        <v>#N/A</v>
      </c>
      <c r="E5" s="4" t="e">
        <f>VLOOKUP(C5,'Cosign Similarity - Radha'!E:E,1,FALSE)</f>
        <v>#N/A</v>
      </c>
      <c r="F5" s="4" t="e">
        <f>VLOOKUP(C5,'Rachel MM'!C:C,1,FALSE)</f>
        <v>#N/A</v>
      </c>
      <c r="G5" s="4" t="e">
        <f>VLOOKUP(C5,'ManTik MM'!C:C,1,FALSE)</f>
        <v>#N/A</v>
      </c>
      <c r="H5" s="4" t="str">
        <f>VLOOKUP(C5,'Radha MM'!C:C,1,FALSE)</f>
        <v>CT 140K0300</v>
      </c>
    </row>
    <row r="6" spans="1:8" x14ac:dyDescent="0.3">
      <c r="A6" s="4" t="s">
        <v>3</v>
      </c>
      <c r="B6" s="4" t="s">
        <v>105</v>
      </c>
      <c r="C6" s="4" t="str">
        <f t="shared" si="0"/>
        <v>CT 140K011</v>
      </c>
      <c r="D6" s="4" t="e">
        <f>VLOOKUP(C6,'Sentence encoder- Rachel'!E:E,1,FALSE)</f>
        <v>#N/A</v>
      </c>
      <c r="E6" s="4" t="e">
        <f>VLOOKUP(C6,'Cosign Similarity - Radha'!E:E,1,FALSE)</f>
        <v>#N/A</v>
      </c>
      <c r="F6" s="4" t="e">
        <f>VLOOKUP(C6,'Rachel MM'!C:C,1,FALSE)</f>
        <v>#N/A</v>
      </c>
      <c r="G6" s="4" t="e">
        <f>VLOOKUP(C6,'ManTik MM'!C:C,1,FALSE)</f>
        <v>#N/A</v>
      </c>
      <c r="H6" s="4" t="e">
        <f>VLOOKUP(C6,'Radha MM'!C:C,1,FALSE)</f>
        <v>#N/A</v>
      </c>
    </row>
    <row r="7" spans="1:8" x14ac:dyDescent="0.3">
      <c r="A7" s="4" t="s">
        <v>18</v>
      </c>
      <c r="B7" s="4" t="s">
        <v>21</v>
      </c>
      <c r="C7" s="4" t="str">
        <f t="shared" si="0"/>
        <v>CT 200K0224</v>
      </c>
      <c r="D7" s="4" t="e">
        <f>VLOOKUP(C7,'Sentence encoder- Rachel'!E:E,1,FALSE)</f>
        <v>#N/A</v>
      </c>
      <c r="E7" s="4" t="str">
        <f>VLOOKUP(C7,'Cosign Similarity - Radha'!E:E,1,FALSE)</f>
        <v>CT 200K0224</v>
      </c>
      <c r="F7" s="4" t="str">
        <f>VLOOKUP(C7,'Rachel MM'!C:C,1,FALSE)</f>
        <v>CT 200K0224</v>
      </c>
      <c r="G7" s="4" t="str">
        <f>VLOOKUP(C7,'ManTik MM'!C:C,1,FALSE)</f>
        <v>CT 200K0224</v>
      </c>
      <c r="H7" s="4" t="str">
        <f>VLOOKUP(C7,'Radha MM'!C:C,1,FALSE)</f>
        <v>CT 200K0224</v>
      </c>
    </row>
    <row r="8" spans="1:8" x14ac:dyDescent="0.3">
      <c r="A8" s="4" t="s">
        <v>18</v>
      </c>
      <c r="B8" s="4" t="s">
        <v>11</v>
      </c>
      <c r="C8" s="4" t="str">
        <f t="shared" si="0"/>
        <v>CT 200K0608</v>
      </c>
      <c r="D8" s="4" t="str">
        <f>VLOOKUP(C8,'Sentence encoder- Rachel'!E:E,1,FALSE)</f>
        <v>CT 200K0608</v>
      </c>
      <c r="E8" s="4" t="str">
        <f>VLOOKUP(C8,'Cosign Similarity - Radha'!E:E,1,FALSE)</f>
        <v>CT 200K0608</v>
      </c>
      <c r="F8" s="4" t="str">
        <f>VLOOKUP(C8,'Rachel MM'!C:C,1,FALSE)</f>
        <v>CT 200K0608</v>
      </c>
      <c r="G8" s="4" t="str">
        <f>VLOOKUP(C8,'ManTik MM'!C:C,1,FALSE)</f>
        <v>CT 200K0608</v>
      </c>
      <c r="H8" s="4" t="str">
        <f>VLOOKUP(C8,'Radha MM'!C:C,1,FALSE)</f>
        <v>CT 200K0608</v>
      </c>
    </row>
    <row r="9" spans="1:8" x14ac:dyDescent="0.3">
      <c r="A9" s="4" t="s">
        <v>18</v>
      </c>
      <c r="B9" s="4" t="s">
        <v>96</v>
      </c>
      <c r="C9" s="4" t="str">
        <f t="shared" si="0"/>
        <v>CT 200K0097</v>
      </c>
      <c r="D9" s="4" t="e">
        <f>VLOOKUP(C9,'Sentence encoder- Rachel'!E:E,1,FALSE)</f>
        <v>#N/A</v>
      </c>
      <c r="E9" s="4" t="e">
        <f>VLOOKUP(C9,'Cosign Similarity - Radha'!E:E,1,FALSE)</f>
        <v>#N/A</v>
      </c>
      <c r="F9" s="4" t="e">
        <f>VLOOKUP(C9,'Rachel MM'!C:C,1,FALSE)</f>
        <v>#N/A</v>
      </c>
      <c r="G9" s="4" t="str">
        <f>VLOOKUP(C9,'ManTik MM'!C:C,1,FALSE)</f>
        <v>CT 200K0097</v>
      </c>
      <c r="H9" s="4" t="e">
        <f>VLOOKUP(C9,'Radha MM'!C:C,1,FALSE)</f>
        <v>#N/A</v>
      </c>
    </row>
    <row r="10" spans="1:8" x14ac:dyDescent="0.3">
      <c r="A10" s="4" t="s">
        <v>18</v>
      </c>
      <c r="B10" s="4" t="s">
        <v>96</v>
      </c>
      <c r="C10" s="4" t="str">
        <f t="shared" si="0"/>
        <v>CT 200K0097</v>
      </c>
      <c r="D10" s="4" t="e">
        <f>VLOOKUP(C10,'Sentence encoder- Rachel'!E:E,1,FALSE)</f>
        <v>#N/A</v>
      </c>
      <c r="E10" s="4" t="e">
        <f>VLOOKUP(C10,'Cosign Similarity - Radha'!E:E,1,FALSE)</f>
        <v>#N/A</v>
      </c>
      <c r="F10" s="4" t="e">
        <f>VLOOKUP(C10,'Rachel MM'!C:C,1,FALSE)</f>
        <v>#N/A</v>
      </c>
      <c r="G10" s="4" t="str">
        <f>VLOOKUP(C10,'ManTik MM'!C:C,1,FALSE)</f>
        <v>CT 200K0097</v>
      </c>
      <c r="H10" s="4" t="e">
        <f>VLOOKUP(C10,'Radha MM'!C:C,1,FALSE)</f>
        <v>#N/A</v>
      </c>
    </row>
    <row r="11" spans="1:8" x14ac:dyDescent="0.3">
      <c r="A11" s="4" t="s">
        <v>18</v>
      </c>
      <c r="B11" s="4" t="s">
        <v>25</v>
      </c>
      <c r="C11" s="4" t="str">
        <f t="shared" si="0"/>
        <v>CT 200K0026</v>
      </c>
      <c r="D11" s="4" t="e">
        <f>VLOOKUP(C11,'Sentence encoder- Rachel'!E:E,1,FALSE)</f>
        <v>#N/A</v>
      </c>
      <c r="E11" s="4" t="str">
        <f>VLOOKUP(C11,'Cosign Similarity - Radha'!E:E,1,FALSE)</f>
        <v>CT 200K0026</v>
      </c>
      <c r="F11" s="4" t="str">
        <f>VLOOKUP(C11,'Rachel MM'!C:C,1,FALSE)</f>
        <v>CT 200K0026</v>
      </c>
      <c r="G11" s="4" t="e">
        <f>VLOOKUP(C11,'ManTik MM'!C:C,1,FALSE)</f>
        <v>#N/A</v>
      </c>
      <c r="H11" s="4" t="str">
        <f>VLOOKUP(C11,'Radha MM'!C:C,1,FALSE)</f>
        <v>CT 200K0026</v>
      </c>
    </row>
    <row r="12" spans="1:8" x14ac:dyDescent="0.3">
      <c r="A12" s="4" t="s">
        <v>19</v>
      </c>
      <c r="B12" s="4" t="s">
        <v>26</v>
      </c>
      <c r="C12" s="4" t="str">
        <f t="shared" si="0"/>
        <v>CT 210K0076</v>
      </c>
      <c r="D12" s="4" t="e">
        <f>VLOOKUP(C12,'Sentence encoder- Rachel'!E:E,1,FALSE)</f>
        <v>#N/A</v>
      </c>
      <c r="E12" s="4" t="str">
        <f>VLOOKUP(C12,'Cosign Similarity - Radha'!E:E,1,FALSE)</f>
        <v>CT 210K0076</v>
      </c>
      <c r="F12" s="4" t="str">
        <f>VLOOKUP(C12,'Rachel MM'!C:C,1,FALSE)</f>
        <v>CT 210K0076</v>
      </c>
      <c r="G12" s="4" t="str">
        <f>VLOOKUP(C12,'ManTik MM'!C:C,1,FALSE)</f>
        <v>CT 210K0076</v>
      </c>
      <c r="H12" s="4" t="str">
        <f>VLOOKUP(C12,'Radha MM'!C:C,1,FALSE)</f>
        <v>CT 210K0076</v>
      </c>
    </row>
    <row r="13" spans="1:8" x14ac:dyDescent="0.3">
      <c r="A13" s="4" t="s">
        <v>19</v>
      </c>
      <c r="B13" s="4" t="s">
        <v>14</v>
      </c>
      <c r="C13" s="4" t="str">
        <f t="shared" si="0"/>
        <v>CT 210K0077</v>
      </c>
      <c r="D13" s="4" t="str">
        <f>VLOOKUP(C13,'Sentence encoder- Rachel'!E:E,1,FALSE)</f>
        <v>CT 210K0077</v>
      </c>
      <c r="E13" s="4" t="str">
        <f>VLOOKUP(C13,'Cosign Similarity - Radha'!E:E,1,FALSE)</f>
        <v>CT 210K0077</v>
      </c>
      <c r="F13" s="4" t="e">
        <f>VLOOKUP(C13,'Rachel MM'!C:C,1,FALSE)</f>
        <v>#N/A</v>
      </c>
      <c r="G13" s="4" t="e">
        <f>VLOOKUP(C13,'ManTik MM'!C:C,1,FALSE)</f>
        <v>#N/A</v>
      </c>
      <c r="H13" s="4" t="str">
        <f>VLOOKUP(C13,'Radha MM'!C:C,1,FALSE)</f>
        <v>CT 210K0077</v>
      </c>
    </row>
    <row r="14" spans="1:8" x14ac:dyDescent="0.3">
      <c r="A14" s="4" t="s">
        <v>19</v>
      </c>
      <c r="B14" s="4" t="s">
        <v>106</v>
      </c>
      <c r="C14" s="4" t="str">
        <f t="shared" si="0"/>
        <v>CT 210K0289</v>
      </c>
      <c r="D14" s="4" t="e">
        <f>VLOOKUP(C14,'Sentence encoder- Rachel'!E:E,1,FALSE)</f>
        <v>#N/A</v>
      </c>
      <c r="E14" s="4" t="e">
        <f>VLOOKUP(C14,'Cosign Similarity - Radha'!E:E,1,FALSE)</f>
        <v>#N/A</v>
      </c>
      <c r="F14" s="4" t="e">
        <f>VLOOKUP(C14,'Rachel MM'!C:C,1,FALSE)</f>
        <v>#N/A</v>
      </c>
      <c r="G14" s="4" t="e">
        <f>VLOOKUP(C14,'ManTik MM'!C:C,1,FALSE)</f>
        <v>#N/A</v>
      </c>
      <c r="H14" s="4" t="e">
        <f>VLOOKUP(C14,'Radha MM'!C:C,1,FALSE)</f>
        <v>#N/A</v>
      </c>
    </row>
    <row r="15" spans="1:8" x14ac:dyDescent="0.3">
      <c r="A15" s="4" t="s">
        <v>20</v>
      </c>
      <c r="B15" s="4" t="s">
        <v>15</v>
      </c>
      <c r="C15" s="4" t="str">
        <f t="shared" si="0"/>
        <v>INFO 210K0024</v>
      </c>
      <c r="D15" s="4" t="str">
        <f>VLOOKUP(C15,'Sentence encoder- Rachel'!E:E,1,FALSE)</f>
        <v>INFO 210K0024</v>
      </c>
      <c r="E15" s="4" t="str">
        <f>VLOOKUP(C15,'Cosign Similarity - Radha'!E:E,1,FALSE)</f>
        <v>INFO 210K0024</v>
      </c>
      <c r="F15" s="4" t="str">
        <f>VLOOKUP(C15,'Rachel MM'!C:C,1,FALSE)</f>
        <v>INFO 210K0024</v>
      </c>
      <c r="G15" s="4" t="str">
        <f>VLOOKUP(C15,'ManTik MM'!C:C,1,FALSE)</f>
        <v>INFO 210K0024</v>
      </c>
      <c r="H15" s="4" t="str">
        <f>VLOOKUP(C15,'Radha MM'!C:C,1,FALSE)</f>
        <v>INFO 210K0024</v>
      </c>
    </row>
    <row r="16" spans="1:8" x14ac:dyDescent="0.3">
      <c r="A16" s="4" t="s">
        <v>20</v>
      </c>
      <c r="B16" s="4" t="s">
        <v>107</v>
      </c>
      <c r="C16" s="4" t="str">
        <f t="shared" si="0"/>
        <v>INFO 210K0420</v>
      </c>
      <c r="D16" s="4" t="e">
        <f>VLOOKUP(C16,'Sentence encoder- Rachel'!E:E,1,FALSE)</f>
        <v>#N/A</v>
      </c>
      <c r="E16" s="4" t="e">
        <f>VLOOKUP(C16,'Cosign Similarity - Radha'!E:E,1,FALSE)</f>
        <v>#N/A</v>
      </c>
      <c r="F16" s="4" t="e">
        <f>VLOOKUP(C16,'Rachel MM'!C:C,1,FALSE)</f>
        <v>#N/A</v>
      </c>
      <c r="G16" s="4" t="e">
        <f>VLOOKUP(C16,'ManTik MM'!C:C,1,FALSE)</f>
        <v>#N/A</v>
      </c>
      <c r="H16" s="4" t="e">
        <f>VLOOKUP(C16,'Radha MM'!C:C,1,FALSE)</f>
        <v>#N/A</v>
      </c>
    </row>
    <row r="17" spans="1:8" x14ac:dyDescent="0.3">
      <c r="A17" s="4" t="s">
        <v>20</v>
      </c>
      <c r="B17" s="4" t="s">
        <v>16</v>
      </c>
      <c r="C17" s="4" t="str">
        <f t="shared" si="0"/>
        <v>INFO 210K0023</v>
      </c>
      <c r="D17" s="4" t="str">
        <f>VLOOKUP(C17,'Sentence encoder- Rachel'!E:E,1,FALSE)</f>
        <v>INFO 210K0023</v>
      </c>
      <c r="E17" s="4" t="str">
        <f>VLOOKUP(C17,'Cosign Similarity - Radha'!E:E,1,FALSE)</f>
        <v>INFO 210K0023</v>
      </c>
      <c r="F17" s="4" t="str">
        <f>VLOOKUP(C17,'Rachel MM'!C:C,1,FALSE)</f>
        <v>INFO 210K0023</v>
      </c>
      <c r="G17" s="4" t="str">
        <f>VLOOKUP(C17,'ManTik MM'!C:C,1,FALSE)</f>
        <v>INFO 210K0023</v>
      </c>
      <c r="H17" s="4" t="str">
        <f>VLOOKUP(C17,'Radha MM'!C:C,1,FALSE)</f>
        <v>INFO 210K0023</v>
      </c>
    </row>
    <row r="18" spans="1:8" x14ac:dyDescent="0.3">
      <c r="A18" s="4" t="s">
        <v>20</v>
      </c>
      <c r="B18" s="4" t="s">
        <v>17</v>
      </c>
      <c r="C18" s="4" t="str">
        <f t="shared" si="0"/>
        <v>INFO 210K0069</v>
      </c>
      <c r="D18" s="4" t="str">
        <f>VLOOKUP(C18,'Sentence encoder- Rachel'!E:E,1,FALSE)</f>
        <v>INFO 210K0069</v>
      </c>
      <c r="E18" s="4" t="str">
        <f>VLOOKUP(C18,'Cosign Similarity - Radha'!E:E,1,FALSE)</f>
        <v>INFO 210K0069</v>
      </c>
      <c r="F18" s="4" t="str">
        <f>VLOOKUP(C18,'Rachel MM'!C:C,1,FALSE)</f>
        <v>INFO 210K0069</v>
      </c>
      <c r="G18" s="4" t="e">
        <f>VLOOKUP(C18,'ManTik MM'!C:C,1,FALSE)</f>
        <v>#N/A</v>
      </c>
      <c r="H18" s="4" t="e">
        <f>VLOOKUP(C18,'Radha MM'!C:C,1,FALSE)</f>
        <v>#N/A</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56C7E-57A3-492A-ACE0-6BFDD04515F8}">
  <dimension ref="A1:H54"/>
  <sheetViews>
    <sheetView workbookViewId="0">
      <selection activeCell="E2" sqref="E2"/>
    </sheetView>
  </sheetViews>
  <sheetFormatPr defaultRowHeight="14.4" x14ac:dyDescent="0.3"/>
  <cols>
    <col min="3" max="3" width="14.33203125" bestFit="1" customWidth="1"/>
    <col min="4" max="4" width="23.44140625" bestFit="1" customWidth="1"/>
    <col min="5" max="5" width="23.33203125" bestFit="1" customWidth="1"/>
    <col min="6" max="6" width="14.5546875" bestFit="1" customWidth="1"/>
    <col min="7" max="7" width="15.44140625" bestFit="1" customWidth="1"/>
    <col min="8" max="8" width="13.5546875" bestFit="1" customWidth="1"/>
  </cols>
  <sheetData>
    <row r="1" spans="1:8" x14ac:dyDescent="0.3">
      <c r="A1" s="1" t="s">
        <v>125</v>
      </c>
      <c r="B1" s="1" t="s">
        <v>126</v>
      </c>
      <c r="C1" s="1" t="s">
        <v>85</v>
      </c>
      <c r="D1" s="1" t="s">
        <v>89</v>
      </c>
      <c r="E1" s="1" t="s">
        <v>90</v>
      </c>
      <c r="F1" s="1" t="s">
        <v>120</v>
      </c>
      <c r="G1" s="1" t="s">
        <v>118</v>
      </c>
      <c r="H1" s="1" t="s">
        <v>119</v>
      </c>
    </row>
    <row r="2" spans="1:8" x14ac:dyDescent="0.3">
      <c r="A2" s="4" t="s">
        <v>3</v>
      </c>
      <c r="B2" s="4" t="s">
        <v>127</v>
      </c>
      <c r="C2" t="str">
        <f>_xlfn.CONCAT(A2:B2)</f>
        <v>CT 140K0412</v>
      </c>
      <c r="D2" t="e">
        <f>VLOOKUP(C2,'Sentence encoder- Rachel'!E:E,1,FALSE)</f>
        <v>#N/A</v>
      </c>
      <c r="E2" s="4" t="e">
        <f>VLOOKUP(C2,'Cosign Similarity - Radha'!E:E,1,FALSE)</f>
        <v>#N/A</v>
      </c>
      <c r="F2" s="4" t="e">
        <f>VLOOKUP(C2,'Rachel MM'!C:C,1,FALSE)</f>
        <v>#N/A</v>
      </c>
      <c r="G2" s="4" t="e">
        <f>VLOOKUP(C2,'ManTik MM'!C:C,1,FALSE)</f>
        <v>#N/A</v>
      </c>
      <c r="H2" s="4" t="e">
        <f>VLOOKUP(C2,'Kevin MM'!C:C,1,FALSE)</f>
        <v>#N/A</v>
      </c>
    </row>
    <row r="3" spans="1:8" x14ac:dyDescent="0.3">
      <c r="A3" s="4" t="s">
        <v>3</v>
      </c>
      <c r="B3" s="4" t="s">
        <v>128</v>
      </c>
      <c r="C3" s="4" t="str">
        <f t="shared" ref="C3:C54" si="0">_xlfn.CONCAT(A3:B3)</f>
        <v>CT 140K0415</v>
      </c>
      <c r="D3" s="4" t="e">
        <f>VLOOKUP(C3,'Sentence encoder- Rachel'!E:E,1,FALSE)</f>
        <v>#N/A</v>
      </c>
      <c r="E3" s="4" t="e">
        <f>VLOOKUP(C3,'Cosign Similarity - Radha'!E:E,1,FALSE)</f>
        <v>#N/A</v>
      </c>
      <c r="F3" s="4" t="e">
        <f>VLOOKUP(C3,'Rachel MM'!C:C,1,FALSE)</f>
        <v>#N/A</v>
      </c>
      <c r="G3" s="4" t="e">
        <f>VLOOKUP(C3,'ManTik MM'!C:C,1,FALSE)</f>
        <v>#N/A</v>
      </c>
      <c r="H3" s="4" t="e">
        <f>VLOOKUP(C3,'Kevin MM'!C:C,1,FALSE)</f>
        <v>#N/A</v>
      </c>
    </row>
    <row r="4" spans="1:8" x14ac:dyDescent="0.3">
      <c r="A4" s="4" t="s">
        <v>3</v>
      </c>
      <c r="B4" s="4" t="s">
        <v>129</v>
      </c>
      <c r="C4" s="4" t="str">
        <f t="shared" si="0"/>
        <v>CT 140K0417</v>
      </c>
      <c r="D4" s="4" t="e">
        <f>VLOOKUP(C4,'Sentence encoder- Rachel'!E:E,1,FALSE)</f>
        <v>#N/A</v>
      </c>
      <c r="E4" s="4" t="e">
        <f>VLOOKUP(C4,'Cosign Similarity - Radha'!E:E,1,FALSE)</f>
        <v>#N/A</v>
      </c>
      <c r="F4" s="4" t="e">
        <f>VLOOKUP(C4,'Rachel MM'!C:C,1,FALSE)</f>
        <v>#N/A</v>
      </c>
      <c r="G4" s="4" t="e">
        <f>VLOOKUP(C4,'ManTik MM'!C:C,1,FALSE)</f>
        <v>#N/A</v>
      </c>
      <c r="H4" s="4" t="e">
        <f>VLOOKUP(C4,'Kevin MM'!C:C,1,FALSE)</f>
        <v>#N/A</v>
      </c>
    </row>
    <row r="5" spans="1:8" x14ac:dyDescent="0.3">
      <c r="A5" s="4" t="s">
        <v>3</v>
      </c>
      <c r="B5" s="4" t="s">
        <v>130</v>
      </c>
      <c r="C5" s="4" t="str">
        <f t="shared" si="0"/>
        <v>CT 140K0436</v>
      </c>
      <c r="D5" s="4" t="e">
        <f>VLOOKUP(C5,'Sentence encoder- Rachel'!E:E,1,FALSE)</f>
        <v>#N/A</v>
      </c>
      <c r="E5" s="4" t="e">
        <f>VLOOKUP(C5,'Cosign Similarity - Radha'!E:E,1,FALSE)</f>
        <v>#N/A</v>
      </c>
      <c r="F5" s="4" t="e">
        <f>VLOOKUP(C5,'Rachel MM'!C:C,1,FALSE)</f>
        <v>#N/A</v>
      </c>
      <c r="G5" s="4" t="e">
        <f>VLOOKUP(C5,'ManTik MM'!C:C,1,FALSE)</f>
        <v>#N/A</v>
      </c>
      <c r="H5" s="4" t="e">
        <f>VLOOKUP(C5,'Kevin MM'!C:C,1,FALSE)</f>
        <v>#N/A</v>
      </c>
    </row>
    <row r="6" spans="1:8" x14ac:dyDescent="0.3">
      <c r="A6" s="4" t="s">
        <v>3</v>
      </c>
      <c r="B6" s="4" t="s">
        <v>131</v>
      </c>
      <c r="C6" s="4" t="str">
        <f t="shared" si="0"/>
        <v>CT 140K0532</v>
      </c>
      <c r="D6" s="4" t="e">
        <f>VLOOKUP(C6,'Sentence encoder- Rachel'!E:E,1,FALSE)</f>
        <v>#N/A</v>
      </c>
      <c r="E6" s="4" t="e">
        <f>VLOOKUP(C6,'Cosign Similarity - Radha'!E:E,1,FALSE)</f>
        <v>#N/A</v>
      </c>
      <c r="F6" s="4" t="e">
        <f>VLOOKUP(C6,'Rachel MM'!C:C,1,FALSE)</f>
        <v>#N/A</v>
      </c>
      <c r="G6" s="4" t="e">
        <f>VLOOKUP(C6,'ManTik MM'!C:C,1,FALSE)</f>
        <v>#N/A</v>
      </c>
      <c r="H6" s="4" t="e">
        <f>VLOOKUP(C6,'Kevin MM'!C:C,1,FALSE)</f>
        <v>#N/A</v>
      </c>
    </row>
    <row r="7" spans="1:8" x14ac:dyDescent="0.3">
      <c r="A7" s="4" t="s">
        <v>3</v>
      </c>
      <c r="B7" s="4" t="s">
        <v>5</v>
      </c>
      <c r="C7" s="4" t="str">
        <f t="shared" si="0"/>
        <v>CT 140K0221</v>
      </c>
      <c r="D7" s="4" t="str">
        <f>VLOOKUP(C7,'Sentence encoder- Rachel'!E:E,1,FALSE)</f>
        <v>CT 140K0221</v>
      </c>
      <c r="E7" s="4" t="str">
        <f>VLOOKUP(C7,'Cosign Similarity - Radha'!E:E,1,FALSE)</f>
        <v>CT 140K0221</v>
      </c>
      <c r="F7" s="4" t="str">
        <f>VLOOKUP(C7,'Rachel MM'!C:C,1,FALSE)</f>
        <v>CT 140K0221</v>
      </c>
      <c r="G7" s="4" t="str">
        <f>VLOOKUP(C7,'ManTik MM'!C:C,1,FALSE)</f>
        <v>CT 140K0221</v>
      </c>
      <c r="H7" s="4" t="e">
        <f>VLOOKUP(C7,'Kevin MM'!C:C,1,FALSE)</f>
        <v>#N/A</v>
      </c>
    </row>
    <row r="8" spans="1:8" x14ac:dyDescent="0.3">
      <c r="A8" s="4" t="s">
        <v>3</v>
      </c>
      <c r="B8" s="4" t="s">
        <v>4</v>
      </c>
      <c r="C8" s="4" t="str">
        <f t="shared" si="0"/>
        <v>CT 140K0061</v>
      </c>
      <c r="D8" s="4" t="str">
        <f>VLOOKUP(C8,'Sentence encoder- Rachel'!E:E,1,FALSE)</f>
        <v>CT 140K0061</v>
      </c>
      <c r="E8" s="4" t="str">
        <f>VLOOKUP(C8,'Cosign Similarity - Radha'!E:E,1,FALSE)</f>
        <v>CT 140K0061</v>
      </c>
      <c r="F8" s="4" t="str">
        <f>VLOOKUP(C8,'Rachel MM'!C:C,1,FALSE)</f>
        <v>CT 140K0061</v>
      </c>
      <c r="G8" s="4" t="e">
        <f>VLOOKUP(C8,'ManTik MM'!C:C,1,FALSE)</f>
        <v>#N/A</v>
      </c>
      <c r="H8" s="4" t="str">
        <f>VLOOKUP(C8,'Kevin MM'!C:C,1,FALSE)</f>
        <v>CT 140K0061</v>
      </c>
    </row>
    <row r="9" spans="1:8" x14ac:dyDescent="0.3">
      <c r="A9" s="4" t="s">
        <v>3</v>
      </c>
      <c r="B9" s="4" t="s">
        <v>6</v>
      </c>
      <c r="C9" s="4" t="str">
        <f t="shared" si="0"/>
        <v>CT 140K0011</v>
      </c>
      <c r="D9" s="4" t="str">
        <f>VLOOKUP(C9,'Sentence encoder- Rachel'!E:E,1,FALSE)</f>
        <v>CT 140K0011</v>
      </c>
      <c r="E9" s="4" t="str">
        <f>VLOOKUP(C9,'Cosign Similarity - Radha'!E:E,1,FALSE)</f>
        <v>CT 140K0011</v>
      </c>
      <c r="F9" s="4" t="str">
        <f>VLOOKUP(C9,'Rachel MM'!C:C,1,FALSE)</f>
        <v>CT 140K0011</v>
      </c>
      <c r="G9" s="4" t="e">
        <f>VLOOKUP(C9,'ManTik MM'!C:C,1,FALSE)</f>
        <v>#N/A</v>
      </c>
      <c r="H9" s="4" t="e">
        <f>VLOOKUP(C9,'Kevin MM'!C:C,1,FALSE)</f>
        <v>#N/A</v>
      </c>
    </row>
    <row r="10" spans="1:8" x14ac:dyDescent="0.3">
      <c r="A10" s="4" t="s">
        <v>3</v>
      </c>
      <c r="B10" s="4" t="s">
        <v>132</v>
      </c>
      <c r="C10" s="4" t="str">
        <f t="shared" si="0"/>
        <v>CT 140K0296</v>
      </c>
      <c r="D10" s="4" t="e">
        <f>VLOOKUP(C10,'Sentence encoder- Rachel'!E:E,1,FALSE)</f>
        <v>#N/A</v>
      </c>
      <c r="E10" s="4" t="e">
        <f>VLOOKUP(C10,'Cosign Similarity - Radha'!E:E,1,FALSE)</f>
        <v>#N/A</v>
      </c>
      <c r="F10" s="4" t="e">
        <f>VLOOKUP(C10,'Rachel MM'!C:C,1,FALSE)</f>
        <v>#N/A</v>
      </c>
      <c r="G10" s="4" t="e">
        <f>VLOOKUP(C10,'ManTik MM'!C:C,1,FALSE)</f>
        <v>#N/A</v>
      </c>
      <c r="H10" s="4" t="e">
        <f>VLOOKUP(C10,'Kevin MM'!C:C,1,FALSE)</f>
        <v>#N/A</v>
      </c>
    </row>
    <row r="11" spans="1:8" x14ac:dyDescent="0.3">
      <c r="A11" s="4" t="s">
        <v>3</v>
      </c>
      <c r="B11" s="4" t="s">
        <v>14</v>
      </c>
      <c r="C11" s="4" t="str">
        <f t="shared" si="0"/>
        <v>CT 140K0077</v>
      </c>
      <c r="D11" s="4" t="e">
        <f>VLOOKUP(C11,'Sentence encoder- Rachel'!E:E,1,FALSE)</f>
        <v>#N/A</v>
      </c>
      <c r="E11" s="4" t="str">
        <f>VLOOKUP(C11,'Cosign Similarity - Radha'!E:E,1,FALSE)</f>
        <v>CT 140K0077</v>
      </c>
      <c r="F11" s="4" t="str">
        <f>VLOOKUP(C11,'Rachel MM'!C:C,1,FALSE)</f>
        <v>CT 140K0077</v>
      </c>
      <c r="G11" s="4" t="e">
        <f>VLOOKUP(C11,'ManTik MM'!C:C,1,FALSE)</f>
        <v>#N/A</v>
      </c>
      <c r="H11" s="4" t="str">
        <f>VLOOKUP(C11,'Kevin MM'!C:C,1,FALSE)</f>
        <v>CT 140K0077</v>
      </c>
    </row>
    <row r="12" spans="1:8" x14ac:dyDescent="0.3">
      <c r="A12" s="4" t="s">
        <v>3</v>
      </c>
      <c r="B12" s="4" t="s">
        <v>7</v>
      </c>
      <c r="C12" s="4" t="str">
        <f t="shared" si="0"/>
        <v>CT 140K0057</v>
      </c>
      <c r="D12" s="4" t="str">
        <f>VLOOKUP(C12,'Sentence encoder- Rachel'!E:E,1,FALSE)</f>
        <v>CT 140K0057</v>
      </c>
      <c r="E12" s="4" t="str">
        <f>VLOOKUP(C12,'Cosign Similarity - Radha'!E:E,1,FALSE)</f>
        <v>CT 140K0057</v>
      </c>
      <c r="F12" s="4" t="str">
        <f>VLOOKUP(C12,'Rachel MM'!C:C,1,FALSE)</f>
        <v>CT 140K0057</v>
      </c>
      <c r="G12" s="4" t="e">
        <f>VLOOKUP(C12,'ManTik MM'!C:C,1,FALSE)</f>
        <v>#N/A</v>
      </c>
      <c r="H12" s="4" t="e">
        <f>VLOOKUP(C12,'Kevin MM'!C:C,1,FALSE)</f>
        <v>#N/A</v>
      </c>
    </row>
    <row r="13" spans="1:8" x14ac:dyDescent="0.3">
      <c r="A13" s="4" t="s">
        <v>3</v>
      </c>
      <c r="B13" s="4" t="s">
        <v>133</v>
      </c>
      <c r="C13" s="4" t="str">
        <f t="shared" si="0"/>
        <v>CT 140K0332</v>
      </c>
      <c r="D13" s="4" t="e">
        <f>VLOOKUP(C13,'Sentence encoder- Rachel'!E:E,1,FALSE)</f>
        <v>#N/A</v>
      </c>
      <c r="E13" s="4" t="e">
        <f>VLOOKUP(C13,'Cosign Similarity - Radha'!E:E,1,FALSE)</f>
        <v>#N/A</v>
      </c>
      <c r="F13" s="4" t="e">
        <f>VLOOKUP(C13,'Rachel MM'!C:C,1,FALSE)</f>
        <v>#N/A</v>
      </c>
      <c r="G13" s="4" t="e">
        <f>VLOOKUP(C13,'ManTik MM'!C:C,1,FALSE)</f>
        <v>#N/A</v>
      </c>
      <c r="H13" s="4" t="e">
        <f>VLOOKUP(C13,'Kevin MM'!C:C,1,FALSE)</f>
        <v>#N/A</v>
      </c>
    </row>
    <row r="14" spans="1:8" x14ac:dyDescent="0.3">
      <c r="A14" s="4" t="s">
        <v>3</v>
      </c>
      <c r="B14" s="4" t="s">
        <v>9</v>
      </c>
      <c r="C14" s="4" t="str">
        <f t="shared" si="0"/>
        <v>CT 140K0555</v>
      </c>
      <c r="D14" s="4" t="str">
        <f>VLOOKUP(C14,'Sentence encoder- Rachel'!E:E,1,FALSE)</f>
        <v>CT 140K0555</v>
      </c>
      <c r="E14" s="4" t="str">
        <f>VLOOKUP(C14,'Cosign Similarity - Radha'!E:E,1,FALSE)</f>
        <v>CT 140K0555</v>
      </c>
      <c r="F14" s="4" t="str">
        <f>VLOOKUP(C14,'Rachel MM'!C:C,1,FALSE)</f>
        <v>CT 140K0555</v>
      </c>
      <c r="G14" s="4" t="e">
        <f>VLOOKUP(C14,'ManTik MM'!C:C,1,FALSE)</f>
        <v>#N/A</v>
      </c>
      <c r="H14" s="4" t="e">
        <f>VLOOKUP(C14,'Kevin MM'!C:C,1,FALSE)</f>
        <v>#N/A</v>
      </c>
    </row>
    <row r="15" spans="1:8" x14ac:dyDescent="0.3">
      <c r="A15" s="4" t="s">
        <v>3</v>
      </c>
      <c r="B15" s="4" t="s">
        <v>104</v>
      </c>
      <c r="C15" s="4" t="str">
        <f t="shared" si="0"/>
        <v>CT 140K0300</v>
      </c>
      <c r="D15" s="4" t="e">
        <f>VLOOKUP(C15,'Sentence encoder- Rachel'!E:E,1,FALSE)</f>
        <v>#N/A</v>
      </c>
      <c r="E15" s="4" t="e">
        <f>VLOOKUP(C15,'Cosign Similarity - Radha'!E:E,1,FALSE)</f>
        <v>#N/A</v>
      </c>
      <c r="F15" s="4" t="e">
        <f>VLOOKUP(C15,'Rachel MM'!C:C,1,FALSE)</f>
        <v>#N/A</v>
      </c>
      <c r="G15" s="4" t="e">
        <f>VLOOKUP(C15,'ManTik MM'!C:C,1,FALSE)</f>
        <v>#N/A</v>
      </c>
      <c r="H15" s="4" t="str">
        <f>VLOOKUP(C15,'Kevin MM'!C:C,1,FALSE)</f>
        <v>CT 140K0300</v>
      </c>
    </row>
    <row r="16" spans="1:8" x14ac:dyDescent="0.3">
      <c r="A16" s="4" t="s">
        <v>3</v>
      </c>
      <c r="B16" s="4" t="s">
        <v>10</v>
      </c>
      <c r="C16" s="4" t="str">
        <f t="shared" si="0"/>
        <v>CT 140K0489</v>
      </c>
      <c r="D16" s="4" t="str">
        <f>VLOOKUP(C16,'Sentence encoder- Rachel'!E:E,1,FALSE)</f>
        <v>CT 140K0489</v>
      </c>
      <c r="E16" s="4" t="e">
        <f>VLOOKUP(C16,'Cosign Similarity - Radha'!E:E,1,FALSE)</f>
        <v>#N/A</v>
      </c>
      <c r="F16" s="4" t="str">
        <f>VLOOKUP(C16,'Rachel MM'!C:C,1,FALSE)</f>
        <v>CT 140K0489</v>
      </c>
      <c r="G16" s="4" t="e">
        <f>VLOOKUP(C16,'ManTik MM'!C:C,1,FALSE)</f>
        <v>#N/A</v>
      </c>
      <c r="H16" s="4" t="e">
        <f>VLOOKUP(C16,'Kevin MM'!C:C,1,FALSE)</f>
        <v>#N/A</v>
      </c>
    </row>
    <row r="17" spans="1:8" x14ac:dyDescent="0.3">
      <c r="A17" s="4" t="s">
        <v>3</v>
      </c>
      <c r="B17" s="4" t="s">
        <v>97</v>
      </c>
      <c r="C17" s="4" t="str">
        <f t="shared" si="0"/>
        <v>CT 140K0114</v>
      </c>
      <c r="D17" s="4" t="e">
        <f>VLOOKUP(C17,'Sentence encoder- Rachel'!E:E,1,FALSE)</f>
        <v>#N/A</v>
      </c>
      <c r="E17" s="4" t="e">
        <f>VLOOKUP(C17,'Cosign Similarity - Radha'!E:E,1,FALSE)</f>
        <v>#N/A</v>
      </c>
      <c r="F17" s="4" t="e">
        <f>VLOOKUP(C17,'Rachel MM'!C:C,1,FALSE)</f>
        <v>#N/A</v>
      </c>
      <c r="G17" s="4" t="e">
        <f>VLOOKUP(C17,'ManTik MM'!C:C,1,FALSE)</f>
        <v>#N/A</v>
      </c>
      <c r="H17" s="4" t="e">
        <f>VLOOKUP(C17,'Kevin MM'!C:C,1,FALSE)</f>
        <v>#N/A</v>
      </c>
    </row>
    <row r="18" spans="1:8" x14ac:dyDescent="0.3">
      <c r="A18" s="4" t="s">
        <v>3</v>
      </c>
      <c r="B18" s="4" t="s">
        <v>134</v>
      </c>
      <c r="C18" s="4" t="str">
        <f t="shared" si="0"/>
        <v>CT 140K0158</v>
      </c>
      <c r="D18" s="4" t="e">
        <f>VLOOKUP(C18,'Sentence encoder- Rachel'!E:E,1,FALSE)</f>
        <v>#N/A</v>
      </c>
      <c r="E18" s="4" t="e">
        <f>VLOOKUP(C18,'Cosign Similarity - Radha'!E:E,1,FALSE)</f>
        <v>#N/A</v>
      </c>
      <c r="F18" s="4" t="e">
        <f>VLOOKUP(C18,'Rachel MM'!C:C,1,FALSE)</f>
        <v>#N/A</v>
      </c>
      <c r="G18" s="4" t="e">
        <f>VLOOKUP(C18,'ManTik MM'!C:C,1,FALSE)</f>
        <v>#N/A</v>
      </c>
      <c r="H18" s="4" t="e">
        <f>VLOOKUP(C18,'Kevin MM'!C:C,1,FALSE)</f>
        <v>#N/A</v>
      </c>
    </row>
    <row r="19" spans="1:8" x14ac:dyDescent="0.3">
      <c r="A19" s="4" t="s">
        <v>3</v>
      </c>
      <c r="B19" s="4" t="s">
        <v>135</v>
      </c>
      <c r="C19" s="4" t="str">
        <f t="shared" si="0"/>
        <v>CT 140K0336</v>
      </c>
      <c r="D19" s="4" t="e">
        <f>VLOOKUP(C19,'Sentence encoder- Rachel'!E:E,1,FALSE)</f>
        <v>#N/A</v>
      </c>
      <c r="E19" s="4" t="e">
        <f>VLOOKUP(C19,'Cosign Similarity - Radha'!E:E,1,FALSE)</f>
        <v>#N/A</v>
      </c>
      <c r="F19" s="4" t="e">
        <f>VLOOKUP(C19,'Rachel MM'!C:C,1,FALSE)</f>
        <v>#N/A</v>
      </c>
      <c r="G19" s="4" t="e">
        <f>VLOOKUP(C19,'ManTik MM'!C:C,1,FALSE)</f>
        <v>#N/A</v>
      </c>
      <c r="H19" s="4" t="e">
        <f>VLOOKUP(C19,'Kevin MM'!C:C,1,FALSE)</f>
        <v>#N/A</v>
      </c>
    </row>
    <row r="20" spans="1:8" x14ac:dyDescent="0.3">
      <c r="A20" s="4" t="s">
        <v>18</v>
      </c>
      <c r="B20" s="4" t="s">
        <v>21</v>
      </c>
      <c r="C20" s="4" t="str">
        <f t="shared" si="0"/>
        <v>CT 200K0224</v>
      </c>
      <c r="D20" s="4" t="e">
        <f>VLOOKUP(C20,'Sentence encoder- Rachel'!E:E,1,FALSE)</f>
        <v>#N/A</v>
      </c>
      <c r="E20" s="4" t="str">
        <f>VLOOKUP(C20,'Cosign Similarity - Radha'!E:E,1,FALSE)</f>
        <v>CT 200K0224</v>
      </c>
      <c r="F20" s="4" t="str">
        <f>VLOOKUP(C20,'Rachel MM'!C:C,1,FALSE)</f>
        <v>CT 200K0224</v>
      </c>
      <c r="G20" s="4" t="str">
        <f>VLOOKUP(C20,'ManTik MM'!C:C,1,FALSE)</f>
        <v>CT 200K0224</v>
      </c>
      <c r="H20" s="4" t="str">
        <f>VLOOKUP(C20,'Kevin MM'!C:C,1,FALSE)</f>
        <v>CT 200K0224</v>
      </c>
    </row>
    <row r="21" spans="1:8" x14ac:dyDescent="0.3">
      <c r="A21" s="4" t="s">
        <v>18</v>
      </c>
      <c r="B21" s="4" t="s">
        <v>11</v>
      </c>
      <c r="C21" s="4" t="str">
        <f t="shared" si="0"/>
        <v>CT 200K0608</v>
      </c>
      <c r="D21" s="4" t="str">
        <f>VLOOKUP(C21,'Sentence encoder- Rachel'!E:E,1,FALSE)</f>
        <v>CT 200K0608</v>
      </c>
      <c r="E21" s="4" t="str">
        <f>VLOOKUP(C21,'Cosign Similarity - Radha'!E:E,1,FALSE)</f>
        <v>CT 200K0608</v>
      </c>
      <c r="F21" s="4" t="str">
        <f>VLOOKUP(C21,'Rachel MM'!C:C,1,FALSE)</f>
        <v>CT 200K0608</v>
      </c>
      <c r="G21" s="4" t="str">
        <f>VLOOKUP(C21,'ManTik MM'!C:C,1,FALSE)</f>
        <v>CT 200K0608</v>
      </c>
      <c r="H21" s="4" t="str">
        <f>VLOOKUP(C21,'Kevin MM'!C:C,1,FALSE)</f>
        <v>CT 200K0608</v>
      </c>
    </row>
    <row r="22" spans="1:8" x14ac:dyDescent="0.3">
      <c r="A22" s="4" t="s">
        <v>18</v>
      </c>
      <c r="B22" s="4" t="s">
        <v>22</v>
      </c>
      <c r="C22" s="4" t="str">
        <f t="shared" si="0"/>
        <v>CT 200K0060</v>
      </c>
      <c r="D22" s="4" t="e">
        <f>VLOOKUP(C22,'Sentence encoder- Rachel'!E:E,1,FALSE)</f>
        <v>#N/A</v>
      </c>
      <c r="E22" s="4" t="str">
        <f>VLOOKUP(C22,'Cosign Similarity - Radha'!E:E,1,FALSE)</f>
        <v>CT 200K0060</v>
      </c>
      <c r="F22" s="4" t="str">
        <f>VLOOKUP(C22,'Rachel MM'!C:C,1,FALSE)</f>
        <v>CT 200K0060</v>
      </c>
      <c r="G22" s="4" t="e">
        <f>VLOOKUP(C22,'ManTik MM'!C:C,1,FALSE)</f>
        <v>#N/A</v>
      </c>
      <c r="H22" s="4" t="e">
        <f>VLOOKUP(C22,'Kevin MM'!C:C,1,FALSE)</f>
        <v>#N/A</v>
      </c>
    </row>
    <row r="23" spans="1:8" x14ac:dyDescent="0.3">
      <c r="A23" s="4" t="s">
        <v>18</v>
      </c>
      <c r="B23" s="4" t="s">
        <v>14</v>
      </c>
      <c r="C23" s="4" t="str">
        <f t="shared" si="0"/>
        <v>CT 200K0077</v>
      </c>
      <c r="D23" s="4" t="e">
        <f>VLOOKUP(C23,'Sentence encoder- Rachel'!E:E,1,FALSE)</f>
        <v>#N/A</v>
      </c>
      <c r="E23" s="4" t="str">
        <f>VLOOKUP(C23,'Cosign Similarity - Radha'!E:E,1,FALSE)</f>
        <v>CT 200K0077</v>
      </c>
      <c r="F23" s="4" t="e">
        <f>VLOOKUP(C23,'Rachel MM'!C:C,1,FALSE)</f>
        <v>#N/A</v>
      </c>
      <c r="G23" s="4" t="str">
        <f>VLOOKUP(C23,'ManTik MM'!C:C,1,FALSE)</f>
        <v>CT 200K0077</v>
      </c>
      <c r="H23" s="4" t="e">
        <f>VLOOKUP(C23,'Kevin MM'!C:C,1,FALSE)</f>
        <v>#N/A</v>
      </c>
    </row>
    <row r="24" spans="1:8" x14ac:dyDescent="0.3">
      <c r="A24" s="4" t="s">
        <v>18</v>
      </c>
      <c r="B24" s="4" t="s">
        <v>106</v>
      </c>
      <c r="C24" s="4" t="str">
        <f t="shared" si="0"/>
        <v>CT 200K0289</v>
      </c>
      <c r="D24" s="4" t="e">
        <f>VLOOKUP(C24,'Sentence encoder- Rachel'!E:E,1,FALSE)</f>
        <v>#N/A</v>
      </c>
      <c r="E24" s="4" t="e">
        <f>VLOOKUP(C24,'Cosign Similarity - Radha'!E:E,1,FALSE)</f>
        <v>#N/A</v>
      </c>
      <c r="F24" s="4" t="e">
        <f>VLOOKUP(C24,'Rachel MM'!C:C,1,FALSE)</f>
        <v>#N/A</v>
      </c>
      <c r="G24" s="4" t="e">
        <f>VLOOKUP(C24,'ManTik MM'!C:C,1,FALSE)</f>
        <v>#N/A</v>
      </c>
      <c r="H24" s="4" t="e">
        <f>VLOOKUP(C24,'Kevin MM'!C:C,1,FALSE)</f>
        <v>#N/A</v>
      </c>
    </row>
    <row r="25" spans="1:8" x14ac:dyDescent="0.3">
      <c r="A25" s="4" t="s">
        <v>18</v>
      </c>
      <c r="B25" s="4" t="s">
        <v>136</v>
      </c>
      <c r="C25" s="4" t="str">
        <f t="shared" si="0"/>
        <v>CT 200K0035</v>
      </c>
      <c r="D25" s="4" t="e">
        <f>VLOOKUP(C25,'Sentence encoder- Rachel'!E:E,1,FALSE)</f>
        <v>#N/A</v>
      </c>
      <c r="E25" s="4" t="e">
        <f>VLOOKUP(C25,'Cosign Similarity - Radha'!E:E,1,FALSE)</f>
        <v>#N/A</v>
      </c>
      <c r="F25" s="4" t="e">
        <f>VLOOKUP(C25,'Rachel MM'!C:C,1,FALSE)</f>
        <v>#N/A</v>
      </c>
      <c r="G25" s="4" t="e">
        <f>VLOOKUP(C25,'ManTik MM'!C:C,1,FALSE)</f>
        <v>#N/A</v>
      </c>
      <c r="H25" s="4" t="e">
        <f>VLOOKUP(C25,'Kevin MM'!C:C,1,FALSE)</f>
        <v>#N/A</v>
      </c>
    </row>
    <row r="26" spans="1:8" x14ac:dyDescent="0.3">
      <c r="A26" s="4" t="s">
        <v>18</v>
      </c>
      <c r="B26" s="4" t="s">
        <v>98</v>
      </c>
      <c r="C26" s="4" t="str">
        <f t="shared" si="0"/>
        <v>CT 200K0073</v>
      </c>
      <c r="D26" s="4" t="e">
        <f>VLOOKUP(C26,'Sentence encoder- Rachel'!E:E,1,FALSE)</f>
        <v>#N/A</v>
      </c>
      <c r="E26" s="4" t="e">
        <f>VLOOKUP(C26,'Cosign Similarity - Radha'!E:E,1,FALSE)</f>
        <v>#N/A</v>
      </c>
      <c r="F26" s="4" t="e">
        <f>VLOOKUP(C26,'Rachel MM'!C:C,1,FALSE)</f>
        <v>#N/A</v>
      </c>
      <c r="G26" s="4" t="e">
        <f>VLOOKUP(C26,'ManTik MM'!C:C,1,FALSE)</f>
        <v>#N/A</v>
      </c>
      <c r="H26" s="4" t="e">
        <f>VLOOKUP(C26,'Kevin MM'!C:C,1,FALSE)</f>
        <v>#N/A</v>
      </c>
    </row>
    <row r="27" spans="1:8" x14ac:dyDescent="0.3">
      <c r="A27" s="4" t="s">
        <v>18</v>
      </c>
      <c r="B27" s="4" t="s">
        <v>23</v>
      </c>
      <c r="C27" s="4" t="str">
        <f t="shared" si="0"/>
        <v>CT 200K0275</v>
      </c>
      <c r="D27" s="4" t="e">
        <f>VLOOKUP(C27,'Sentence encoder- Rachel'!E:E,1,FALSE)</f>
        <v>#N/A</v>
      </c>
      <c r="E27" s="4" t="str">
        <f>VLOOKUP(C27,'Cosign Similarity - Radha'!E:E,1,FALSE)</f>
        <v>CT 200K0275</v>
      </c>
      <c r="F27" s="4" t="str">
        <f>VLOOKUP(C27,'Rachel MM'!C:C,1,FALSE)</f>
        <v>CT 200K0275</v>
      </c>
      <c r="G27" s="4" t="e">
        <f>VLOOKUP(C27,'ManTik MM'!C:C,1,FALSE)</f>
        <v>#N/A</v>
      </c>
      <c r="H27" s="4" t="e">
        <f>VLOOKUP(C27,'Kevin MM'!C:C,1,FALSE)</f>
        <v>#N/A</v>
      </c>
    </row>
    <row r="28" spans="1:8" x14ac:dyDescent="0.3">
      <c r="A28" s="4" t="s">
        <v>18</v>
      </c>
      <c r="B28" s="4" t="s">
        <v>12</v>
      </c>
      <c r="C28" s="4" t="str">
        <f t="shared" si="0"/>
        <v>CT 200K0271</v>
      </c>
      <c r="D28" s="4" t="str">
        <f>VLOOKUP(C28,'Sentence encoder- Rachel'!E:E,1,FALSE)</f>
        <v>CT 200K0271</v>
      </c>
      <c r="E28" s="4" t="str">
        <f>VLOOKUP(C28,'Cosign Similarity - Radha'!E:E,1,FALSE)</f>
        <v>CT 200K0271</v>
      </c>
      <c r="F28" s="4" t="str">
        <f>VLOOKUP(C28,'Rachel MM'!C:C,1,FALSE)</f>
        <v>CT 200K0271</v>
      </c>
      <c r="G28" s="4" t="e">
        <f>VLOOKUP(C28,'ManTik MM'!C:C,1,FALSE)</f>
        <v>#N/A</v>
      </c>
      <c r="H28" s="4" t="e">
        <f>VLOOKUP(C28,'Kevin MM'!C:C,1,FALSE)</f>
        <v>#N/A</v>
      </c>
    </row>
    <row r="29" spans="1:8" x14ac:dyDescent="0.3">
      <c r="A29" s="4" t="s">
        <v>18</v>
      </c>
      <c r="B29" s="4" t="s">
        <v>133</v>
      </c>
      <c r="C29" s="4" t="str">
        <f t="shared" si="0"/>
        <v>CT 200K0332</v>
      </c>
      <c r="D29" s="4" t="e">
        <f>VLOOKUP(C29,'Sentence encoder- Rachel'!E:E,1,FALSE)</f>
        <v>#N/A</v>
      </c>
      <c r="E29" s="4" t="e">
        <f>VLOOKUP(C29,'Cosign Similarity - Radha'!E:E,1,FALSE)</f>
        <v>#N/A</v>
      </c>
      <c r="F29" s="4" t="e">
        <f>VLOOKUP(C29,'Rachel MM'!C:C,1,FALSE)</f>
        <v>#N/A</v>
      </c>
      <c r="G29" s="4" t="e">
        <f>VLOOKUP(C29,'ManTik MM'!C:C,1,FALSE)</f>
        <v>#N/A</v>
      </c>
      <c r="H29" s="4" t="e">
        <f>VLOOKUP(C29,'Kevin MM'!C:C,1,FALSE)</f>
        <v>#N/A</v>
      </c>
    </row>
    <row r="30" spans="1:8" x14ac:dyDescent="0.3">
      <c r="A30" s="4" t="s">
        <v>18</v>
      </c>
      <c r="B30" s="4" t="s">
        <v>137</v>
      </c>
      <c r="C30" s="4" t="str">
        <f t="shared" si="0"/>
        <v>CT 200K0373</v>
      </c>
      <c r="D30" s="4" t="e">
        <f>VLOOKUP(C30,'Sentence encoder- Rachel'!E:E,1,FALSE)</f>
        <v>#N/A</v>
      </c>
      <c r="E30" s="4" t="e">
        <f>VLOOKUP(C30,'Cosign Similarity - Radha'!E:E,1,FALSE)</f>
        <v>#N/A</v>
      </c>
      <c r="F30" s="4" t="e">
        <f>VLOOKUP(C30,'Rachel MM'!C:C,1,FALSE)</f>
        <v>#N/A</v>
      </c>
      <c r="G30" s="4" t="e">
        <f>VLOOKUP(C30,'ManTik MM'!C:C,1,FALSE)</f>
        <v>#N/A</v>
      </c>
      <c r="H30" s="4" t="e">
        <f>VLOOKUP(C30,'Kevin MM'!C:C,1,FALSE)</f>
        <v>#N/A</v>
      </c>
    </row>
    <row r="31" spans="1:8" x14ac:dyDescent="0.3">
      <c r="A31" s="4" t="s">
        <v>18</v>
      </c>
      <c r="B31" s="4" t="s">
        <v>87</v>
      </c>
      <c r="C31" s="4" t="str">
        <f t="shared" si="0"/>
        <v>CT 200K0032</v>
      </c>
      <c r="D31" s="4" t="e">
        <f>VLOOKUP(C31,'Sentence encoder- Rachel'!E:E,1,FALSE)</f>
        <v>#N/A</v>
      </c>
      <c r="E31" s="4" t="e">
        <f>VLOOKUP(C31,'Cosign Similarity - Radha'!E:E,1,FALSE)</f>
        <v>#N/A</v>
      </c>
      <c r="F31" s="4" t="str">
        <f>VLOOKUP(C31,'Rachel MM'!C:C,1,FALSE)</f>
        <v>CT 200K0032</v>
      </c>
      <c r="G31" s="4" t="e">
        <f>VLOOKUP(C31,'ManTik MM'!C:C,1,FALSE)</f>
        <v>#N/A</v>
      </c>
      <c r="H31" s="4" t="e">
        <f>VLOOKUP(C31,'Kevin MM'!C:C,1,FALSE)</f>
        <v>#N/A</v>
      </c>
    </row>
    <row r="32" spans="1:8" x14ac:dyDescent="0.3">
      <c r="A32" s="4" t="s">
        <v>18</v>
      </c>
      <c r="B32" s="4" t="s">
        <v>25</v>
      </c>
      <c r="C32" s="4" t="str">
        <f t="shared" si="0"/>
        <v>CT 200K0026</v>
      </c>
      <c r="D32" s="4" t="e">
        <f>VLOOKUP(C32,'Sentence encoder- Rachel'!E:E,1,FALSE)</f>
        <v>#N/A</v>
      </c>
      <c r="E32" s="4" t="str">
        <f>VLOOKUP(C32,'Cosign Similarity - Radha'!E:E,1,FALSE)</f>
        <v>CT 200K0026</v>
      </c>
      <c r="F32" s="4" t="str">
        <f>VLOOKUP(C32,'Rachel MM'!C:C,1,FALSE)</f>
        <v>CT 200K0026</v>
      </c>
      <c r="G32" s="4" t="e">
        <f>VLOOKUP(C32,'ManTik MM'!C:C,1,FALSE)</f>
        <v>#N/A</v>
      </c>
      <c r="H32" s="4" t="str">
        <f>VLOOKUP(C32,'Kevin MM'!C:C,1,FALSE)</f>
        <v>CT 200K0026</v>
      </c>
    </row>
    <row r="33" spans="1:8" x14ac:dyDescent="0.3">
      <c r="A33" s="4" t="s">
        <v>19</v>
      </c>
      <c r="B33" s="4" t="s">
        <v>22</v>
      </c>
      <c r="C33" s="4" t="str">
        <f t="shared" si="0"/>
        <v>CT 210K0060</v>
      </c>
      <c r="D33" s="4" t="e">
        <f>VLOOKUP(C33,'Sentence encoder- Rachel'!E:E,1,FALSE)</f>
        <v>#N/A</v>
      </c>
      <c r="E33" s="4" t="str">
        <f>VLOOKUP(C33,'Cosign Similarity - Radha'!E:E,1,FALSE)</f>
        <v>CT 210K0060</v>
      </c>
      <c r="F33" s="4" t="str">
        <f>VLOOKUP(C33,'Rachel MM'!C:C,1,FALSE)</f>
        <v>CT 210K0060</v>
      </c>
      <c r="G33" s="4" t="e">
        <f>VLOOKUP(C33,'ManTik MM'!C:C,1,FALSE)</f>
        <v>#N/A</v>
      </c>
      <c r="H33" s="4" t="e">
        <f>VLOOKUP(C33,'Kevin MM'!C:C,1,FALSE)</f>
        <v>#N/A</v>
      </c>
    </row>
    <row r="34" spans="1:8" x14ac:dyDescent="0.3">
      <c r="A34" s="4" t="s">
        <v>19</v>
      </c>
      <c r="B34" s="4" t="s">
        <v>14</v>
      </c>
      <c r="C34" s="4" t="str">
        <f t="shared" si="0"/>
        <v>CT 210K0077</v>
      </c>
      <c r="D34" s="4" t="str">
        <f>VLOOKUP(C34,'Sentence encoder- Rachel'!E:E,1,FALSE)</f>
        <v>CT 210K0077</v>
      </c>
      <c r="E34" s="4" t="str">
        <f>VLOOKUP(C34,'Cosign Similarity - Radha'!E:E,1,FALSE)</f>
        <v>CT 210K0077</v>
      </c>
      <c r="F34" s="4" t="e">
        <f>VLOOKUP(C34,'Rachel MM'!C:C,1,FALSE)</f>
        <v>#N/A</v>
      </c>
      <c r="G34" s="4" t="e">
        <f>VLOOKUP(C34,'ManTik MM'!C:C,1,FALSE)</f>
        <v>#N/A</v>
      </c>
      <c r="H34" s="4" t="str">
        <f>VLOOKUP(C34,'Kevin MM'!C:C,1,FALSE)</f>
        <v>CT 210K0077</v>
      </c>
    </row>
    <row r="35" spans="1:8" x14ac:dyDescent="0.3">
      <c r="A35" s="4" t="s">
        <v>19</v>
      </c>
      <c r="B35" s="4" t="s">
        <v>24</v>
      </c>
      <c r="C35" s="4" t="str">
        <f t="shared" si="0"/>
        <v>CT 210K0397</v>
      </c>
      <c r="D35" s="4" t="e">
        <f>VLOOKUP(C35,'Sentence encoder- Rachel'!E:E,1,FALSE)</f>
        <v>#N/A</v>
      </c>
      <c r="E35" s="4" t="str">
        <f>VLOOKUP(C35,'Cosign Similarity - Radha'!E:E,1,FALSE)</f>
        <v>CT 210K0397</v>
      </c>
      <c r="F35" s="4" t="str">
        <f>VLOOKUP(C35,'Rachel MM'!C:C,1,FALSE)</f>
        <v>CT 210K0397</v>
      </c>
      <c r="G35" s="4" t="e">
        <f>VLOOKUP(C35,'ManTik MM'!C:C,1,FALSE)</f>
        <v>#N/A</v>
      </c>
      <c r="H35" s="4" t="e">
        <f>VLOOKUP(C35,'Kevin MM'!C:C,1,FALSE)</f>
        <v>#N/A</v>
      </c>
    </row>
    <row r="36" spans="1:8" x14ac:dyDescent="0.3">
      <c r="A36" s="4" t="s">
        <v>19</v>
      </c>
      <c r="B36" s="4" t="s">
        <v>138</v>
      </c>
      <c r="C36" s="4" t="str">
        <f t="shared" si="0"/>
        <v>CT 210K0038</v>
      </c>
      <c r="D36" s="4" t="e">
        <f>VLOOKUP(C36,'Sentence encoder- Rachel'!E:E,1,FALSE)</f>
        <v>#N/A</v>
      </c>
      <c r="E36" s="4" t="e">
        <f>VLOOKUP(C36,'Cosign Similarity - Radha'!E:E,1,FALSE)</f>
        <v>#N/A</v>
      </c>
      <c r="F36" s="4" t="e">
        <f>VLOOKUP(C36,'Rachel MM'!C:C,1,FALSE)</f>
        <v>#N/A</v>
      </c>
      <c r="G36" s="4" t="e">
        <f>VLOOKUP(C36,'ManTik MM'!C:C,1,FALSE)</f>
        <v>#N/A</v>
      </c>
      <c r="H36" s="4" t="e">
        <f>VLOOKUP(C36,'Kevin MM'!C:C,1,FALSE)</f>
        <v>#N/A</v>
      </c>
    </row>
    <row r="37" spans="1:8" x14ac:dyDescent="0.3">
      <c r="A37" s="4" t="s">
        <v>19</v>
      </c>
      <c r="B37" s="4" t="s">
        <v>139</v>
      </c>
      <c r="C37" s="4" t="str">
        <f t="shared" si="0"/>
        <v>CT 210K0622</v>
      </c>
      <c r="D37" s="4" t="e">
        <f>VLOOKUP(C37,'Sentence encoder- Rachel'!E:E,1,FALSE)</f>
        <v>#N/A</v>
      </c>
      <c r="E37" s="4" t="e">
        <f>VLOOKUP(C37,'Cosign Similarity - Radha'!E:E,1,FALSE)</f>
        <v>#N/A</v>
      </c>
      <c r="F37" s="4" t="e">
        <f>VLOOKUP(C37,'Rachel MM'!C:C,1,FALSE)</f>
        <v>#N/A</v>
      </c>
      <c r="G37" s="4" t="e">
        <f>VLOOKUP(C37,'ManTik MM'!C:C,1,FALSE)</f>
        <v>#N/A</v>
      </c>
      <c r="H37" s="4" t="e">
        <f>VLOOKUP(C37,'Kevin MM'!C:C,1,FALSE)</f>
        <v>#N/A</v>
      </c>
    </row>
    <row r="38" spans="1:8" x14ac:dyDescent="0.3">
      <c r="A38" s="4" t="s">
        <v>19</v>
      </c>
      <c r="B38" s="4" t="s">
        <v>88</v>
      </c>
      <c r="C38" s="4" t="str">
        <f t="shared" si="0"/>
        <v>CT 210K0129</v>
      </c>
      <c r="D38" s="4" t="e">
        <f>VLOOKUP(C38,'Sentence encoder- Rachel'!E:E,1,FALSE)</f>
        <v>#N/A</v>
      </c>
      <c r="E38" s="4" t="e">
        <f>VLOOKUP(C38,'Cosign Similarity - Radha'!E:E,1,FALSE)</f>
        <v>#N/A</v>
      </c>
      <c r="F38" s="4" t="str">
        <f>VLOOKUP(C38,'Rachel MM'!C:C,1,FALSE)</f>
        <v>CT 210K0129</v>
      </c>
      <c r="G38" s="4" t="e">
        <f>VLOOKUP(C38,'ManTik MM'!C:C,1,FALSE)</f>
        <v>#N/A</v>
      </c>
      <c r="H38" s="4" t="e">
        <f>VLOOKUP(C38,'Kevin MM'!C:C,1,FALSE)</f>
        <v>#N/A</v>
      </c>
    </row>
    <row r="39" spans="1:8" x14ac:dyDescent="0.3">
      <c r="A39" s="4" t="s">
        <v>19</v>
      </c>
      <c r="B39" s="4" t="s">
        <v>13</v>
      </c>
      <c r="C39" s="4" t="str">
        <f t="shared" si="0"/>
        <v>CT 210K0318</v>
      </c>
      <c r="D39" s="4" t="str">
        <f>VLOOKUP(C39,'Sentence encoder- Rachel'!E:E,1,FALSE)</f>
        <v>CT 210K0318</v>
      </c>
      <c r="E39" s="4" t="str">
        <f>VLOOKUP(C39,'Cosign Similarity - Radha'!E:E,1,FALSE)</f>
        <v>CT 210K0318</v>
      </c>
      <c r="F39" s="4" t="str">
        <f>VLOOKUP(C39,'Rachel MM'!C:C,1,FALSE)</f>
        <v>CT 210K0318</v>
      </c>
      <c r="G39" s="4" t="e">
        <f>VLOOKUP(C39,'ManTik MM'!C:C,1,FALSE)</f>
        <v>#N/A</v>
      </c>
      <c r="H39" s="4" t="e">
        <f>VLOOKUP(C39,'Kevin MM'!C:C,1,FALSE)</f>
        <v>#N/A</v>
      </c>
    </row>
    <row r="40" spans="1:8" x14ac:dyDescent="0.3">
      <c r="A40" s="4" t="s">
        <v>19</v>
      </c>
      <c r="B40" s="4" t="s">
        <v>98</v>
      </c>
      <c r="C40" s="4" t="str">
        <f t="shared" si="0"/>
        <v>CT 210K0073</v>
      </c>
      <c r="D40" s="4" t="e">
        <f>VLOOKUP(C40,'Sentence encoder- Rachel'!E:E,1,FALSE)</f>
        <v>#N/A</v>
      </c>
      <c r="E40" s="4" t="e">
        <f>VLOOKUP(C40,'Cosign Similarity - Radha'!E:E,1,FALSE)</f>
        <v>#N/A</v>
      </c>
      <c r="F40" s="4" t="e">
        <f>VLOOKUP(C40,'Rachel MM'!C:C,1,FALSE)</f>
        <v>#N/A</v>
      </c>
      <c r="G40" s="4" t="str">
        <f>VLOOKUP(C40,'ManTik MM'!C:C,1,FALSE)</f>
        <v>CT 210K0073</v>
      </c>
      <c r="H40" s="4" t="e">
        <f>VLOOKUP(C40,'Kevin MM'!C:C,1,FALSE)</f>
        <v>#N/A</v>
      </c>
    </row>
    <row r="41" spans="1:8" x14ac:dyDescent="0.3">
      <c r="A41" s="4" t="s">
        <v>19</v>
      </c>
      <c r="B41" s="4" t="s">
        <v>140</v>
      </c>
      <c r="C41" s="4" t="str">
        <f t="shared" si="0"/>
        <v>CT 210K0132</v>
      </c>
      <c r="D41" s="4" t="e">
        <f>VLOOKUP(C41,'Sentence encoder- Rachel'!E:E,1,FALSE)</f>
        <v>#N/A</v>
      </c>
      <c r="E41" s="4" t="e">
        <f>VLOOKUP(C41,'Cosign Similarity - Radha'!E:E,1,FALSE)</f>
        <v>#N/A</v>
      </c>
      <c r="F41" s="4" t="e">
        <f>VLOOKUP(C41,'Rachel MM'!C:C,1,FALSE)</f>
        <v>#N/A</v>
      </c>
      <c r="G41" s="4" t="e">
        <f>VLOOKUP(C41,'ManTik MM'!C:C,1,FALSE)</f>
        <v>#N/A</v>
      </c>
      <c r="H41" s="4" t="e">
        <f>VLOOKUP(C41,'Kevin MM'!C:C,1,FALSE)</f>
        <v>#N/A</v>
      </c>
    </row>
    <row r="42" spans="1:8" x14ac:dyDescent="0.3">
      <c r="A42" s="4" t="s">
        <v>19</v>
      </c>
      <c r="B42" s="4" t="s">
        <v>23</v>
      </c>
      <c r="C42" s="4" t="str">
        <f t="shared" si="0"/>
        <v>CT 210K0275</v>
      </c>
      <c r="D42" s="4" t="e">
        <f>VLOOKUP(C42,'Sentence encoder- Rachel'!E:E,1,FALSE)</f>
        <v>#N/A</v>
      </c>
      <c r="E42" s="4" t="str">
        <f>VLOOKUP(C42,'Cosign Similarity - Radha'!E:E,1,FALSE)</f>
        <v>CT 210K0275</v>
      </c>
      <c r="F42" s="4" t="e">
        <f>VLOOKUP(C42,'Rachel MM'!C:C,1,FALSE)</f>
        <v>#N/A</v>
      </c>
      <c r="G42" s="4" t="e">
        <f>VLOOKUP(C42,'ManTik MM'!C:C,1,FALSE)</f>
        <v>#N/A</v>
      </c>
      <c r="H42" s="4" t="e">
        <f>VLOOKUP(C42,'Kevin MM'!C:C,1,FALSE)</f>
        <v>#N/A</v>
      </c>
    </row>
    <row r="43" spans="1:8" x14ac:dyDescent="0.3">
      <c r="A43" s="4" t="s">
        <v>19</v>
      </c>
      <c r="B43" s="4" t="s">
        <v>141</v>
      </c>
      <c r="C43" s="4" t="str">
        <f t="shared" si="0"/>
        <v>CT 210K0393</v>
      </c>
      <c r="D43" s="4" t="e">
        <f>VLOOKUP(C43,'Sentence encoder- Rachel'!E:E,1,FALSE)</f>
        <v>#N/A</v>
      </c>
      <c r="E43" s="4" t="e">
        <f>VLOOKUP(C43,'Cosign Similarity - Radha'!E:E,1,FALSE)</f>
        <v>#N/A</v>
      </c>
      <c r="F43" s="4" t="e">
        <f>VLOOKUP(C43,'Rachel MM'!C:C,1,FALSE)</f>
        <v>#N/A</v>
      </c>
      <c r="G43" s="4" t="e">
        <f>VLOOKUP(C43,'ManTik MM'!C:C,1,FALSE)</f>
        <v>#N/A</v>
      </c>
      <c r="H43" s="4" t="e">
        <f>VLOOKUP(C43,'Kevin MM'!C:C,1,FALSE)</f>
        <v>#N/A</v>
      </c>
    </row>
    <row r="44" spans="1:8" x14ac:dyDescent="0.3">
      <c r="A44" s="4" t="s">
        <v>19</v>
      </c>
      <c r="B44" s="4" t="s">
        <v>8</v>
      </c>
      <c r="C44" s="4" t="str">
        <f t="shared" si="0"/>
        <v>CT 210K0491</v>
      </c>
      <c r="D44" s="4" t="e">
        <f>VLOOKUP(C44,'Sentence encoder- Rachel'!E:E,1,FALSE)</f>
        <v>#N/A</v>
      </c>
      <c r="E44" s="4" t="str">
        <f>VLOOKUP(C44,'Cosign Similarity - Radha'!E:E,1,FALSE)</f>
        <v>CT 210K0491</v>
      </c>
      <c r="F44" s="4" t="e">
        <f>VLOOKUP(C44,'Rachel MM'!C:C,1,FALSE)</f>
        <v>#N/A</v>
      </c>
      <c r="G44" s="4" t="e">
        <f>VLOOKUP(C44,'ManTik MM'!C:C,1,FALSE)</f>
        <v>#N/A</v>
      </c>
      <c r="H44" s="4" t="e">
        <f>VLOOKUP(C44,'Kevin MM'!C:C,1,FALSE)</f>
        <v>#N/A</v>
      </c>
    </row>
    <row r="45" spans="1:8" x14ac:dyDescent="0.3">
      <c r="A45" s="4" t="s">
        <v>19</v>
      </c>
      <c r="B45" s="4" t="s">
        <v>26</v>
      </c>
      <c r="C45" s="4" t="str">
        <f t="shared" si="0"/>
        <v>CT 210K0076</v>
      </c>
      <c r="D45" s="4" t="e">
        <f>VLOOKUP(C45,'Sentence encoder- Rachel'!E:E,1,FALSE)</f>
        <v>#N/A</v>
      </c>
      <c r="E45" s="4" t="str">
        <f>VLOOKUP(C45,'Cosign Similarity - Radha'!E:E,1,FALSE)</f>
        <v>CT 210K0076</v>
      </c>
      <c r="F45" s="4" t="str">
        <f>VLOOKUP(C45,'Rachel MM'!C:C,1,FALSE)</f>
        <v>CT 210K0076</v>
      </c>
      <c r="G45" s="4" t="str">
        <f>VLOOKUP(C45,'ManTik MM'!C:C,1,FALSE)</f>
        <v>CT 210K0076</v>
      </c>
      <c r="H45" s="4" t="str">
        <f>VLOOKUP(C45,'Kevin MM'!C:C,1,FALSE)</f>
        <v>CT 210K0076</v>
      </c>
    </row>
    <row r="46" spans="1:8" x14ac:dyDescent="0.3">
      <c r="A46" s="4" t="s">
        <v>19</v>
      </c>
      <c r="B46" s="4" t="s">
        <v>142</v>
      </c>
      <c r="C46" s="4" t="str">
        <f t="shared" si="0"/>
        <v>CT 210K0088</v>
      </c>
      <c r="D46" s="4" t="e">
        <f>VLOOKUP(C46,'Sentence encoder- Rachel'!E:E,1,FALSE)</f>
        <v>#N/A</v>
      </c>
      <c r="E46" s="4" t="e">
        <f>VLOOKUP(C46,'Cosign Similarity - Radha'!E:E,1,FALSE)</f>
        <v>#N/A</v>
      </c>
      <c r="F46" s="4" t="e">
        <f>VLOOKUP(C46,'Rachel MM'!C:C,1,FALSE)</f>
        <v>#N/A</v>
      </c>
      <c r="G46" s="4" t="e">
        <f>VLOOKUP(C46,'ManTik MM'!C:C,1,FALSE)</f>
        <v>#N/A</v>
      </c>
      <c r="H46" s="4" t="e">
        <f>VLOOKUP(C46,'Kevin MM'!C:C,1,FALSE)</f>
        <v>#N/A</v>
      </c>
    </row>
    <row r="47" spans="1:8" x14ac:dyDescent="0.3">
      <c r="A47" s="4" t="s">
        <v>19</v>
      </c>
      <c r="B47" s="4" t="s">
        <v>21</v>
      </c>
      <c r="C47" s="4" t="str">
        <f t="shared" si="0"/>
        <v>CT 210K0224</v>
      </c>
      <c r="D47" s="4" t="e">
        <f>VLOOKUP(C47,'Sentence encoder- Rachel'!E:E,1,FALSE)</f>
        <v>#N/A</v>
      </c>
      <c r="E47" s="4" t="str">
        <f>VLOOKUP(C47,'Cosign Similarity - Radha'!E:E,1,FALSE)</f>
        <v>CT 210K0224</v>
      </c>
      <c r="F47" s="4" t="e">
        <f>VLOOKUP(C47,'Rachel MM'!C:C,1,FALSE)</f>
        <v>#N/A</v>
      </c>
      <c r="G47" s="4" t="e">
        <f>VLOOKUP(C47,'ManTik MM'!C:C,1,FALSE)</f>
        <v>#N/A</v>
      </c>
      <c r="H47" s="4" t="e">
        <f>VLOOKUP(C47,'Kevin MM'!C:C,1,FALSE)</f>
        <v>#N/A</v>
      </c>
    </row>
    <row r="48" spans="1:8" x14ac:dyDescent="0.3">
      <c r="A48" s="4" t="s">
        <v>20</v>
      </c>
      <c r="B48" s="4" t="s">
        <v>16</v>
      </c>
      <c r="C48" s="4" t="str">
        <f t="shared" si="0"/>
        <v>INFO 210K0023</v>
      </c>
      <c r="D48" s="4" t="str">
        <f>VLOOKUP(C48,'Sentence encoder- Rachel'!E:E,1,FALSE)</f>
        <v>INFO 210K0023</v>
      </c>
      <c r="E48" s="4" t="str">
        <f>VLOOKUP(C48,'Cosign Similarity - Radha'!E:E,1,FALSE)</f>
        <v>INFO 210K0023</v>
      </c>
      <c r="F48" s="4" t="str">
        <f>VLOOKUP(C48,'Rachel MM'!C:C,1,FALSE)</f>
        <v>INFO 210K0023</v>
      </c>
      <c r="G48" s="4" t="str">
        <f>VLOOKUP(C48,'ManTik MM'!C:C,1,FALSE)</f>
        <v>INFO 210K0023</v>
      </c>
      <c r="H48" s="4" t="str">
        <f>VLOOKUP(C48,'Kevin MM'!C:C,1,FALSE)</f>
        <v>INFO 210K0023</v>
      </c>
    </row>
    <row r="49" spans="1:8" x14ac:dyDescent="0.3">
      <c r="A49" s="4" t="s">
        <v>20</v>
      </c>
      <c r="B49" s="4" t="s">
        <v>15</v>
      </c>
      <c r="C49" s="4" t="str">
        <f t="shared" si="0"/>
        <v>INFO 210K0024</v>
      </c>
      <c r="D49" s="4" t="str">
        <f>VLOOKUP(C49,'Sentence encoder- Rachel'!E:E,1,FALSE)</f>
        <v>INFO 210K0024</v>
      </c>
      <c r="E49" s="4" t="str">
        <f>VLOOKUP(C49,'Cosign Similarity - Radha'!E:E,1,FALSE)</f>
        <v>INFO 210K0024</v>
      </c>
      <c r="F49" s="4" t="str">
        <f>VLOOKUP(C49,'Rachel MM'!C:C,1,FALSE)</f>
        <v>INFO 210K0024</v>
      </c>
      <c r="G49" s="4" t="str">
        <f>VLOOKUP(C49,'ManTik MM'!C:C,1,FALSE)</f>
        <v>INFO 210K0024</v>
      </c>
      <c r="H49" s="4" t="str">
        <f>VLOOKUP(C49,'Kevin MM'!C:C,1,FALSE)</f>
        <v>INFO 210K0024</v>
      </c>
    </row>
    <row r="50" spans="1:8" x14ac:dyDescent="0.3">
      <c r="A50" s="4" t="s">
        <v>20</v>
      </c>
      <c r="B50" s="4" t="s">
        <v>143</v>
      </c>
      <c r="C50" s="4" t="str">
        <f t="shared" si="0"/>
        <v>INFO 210K0095</v>
      </c>
      <c r="D50" s="4" t="e">
        <f>VLOOKUP(C50,'Sentence encoder- Rachel'!E:E,1,FALSE)</f>
        <v>#N/A</v>
      </c>
      <c r="E50" s="4" t="e">
        <f>VLOOKUP(C50,'Cosign Similarity - Radha'!E:E,1,FALSE)</f>
        <v>#N/A</v>
      </c>
      <c r="F50" s="4" t="e">
        <f>VLOOKUP(C50,'Rachel MM'!C:C,1,FALSE)</f>
        <v>#N/A</v>
      </c>
      <c r="G50" s="4" t="e">
        <f>VLOOKUP(C50,'ManTik MM'!C:C,1,FALSE)</f>
        <v>#N/A</v>
      </c>
      <c r="H50" s="4" t="e">
        <f>VLOOKUP(C50,'Kevin MM'!C:C,1,FALSE)</f>
        <v>#N/A</v>
      </c>
    </row>
    <row r="51" spans="1:8" x14ac:dyDescent="0.3">
      <c r="A51" s="4" t="s">
        <v>20</v>
      </c>
      <c r="B51" s="4" t="s">
        <v>144</v>
      </c>
      <c r="C51" s="4" t="str">
        <f t="shared" si="0"/>
        <v>INFO 210K0419</v>
      </c>
      <c r="D51" s="4" t="e">
        <f>VLOOKUP(C51,'Sentence encoder- Rachel'!E:E,1,FALSE)</f>
        <v>#N/A</v>
      </c>
      <c r="E51" s="4" t="e">
        <f>VLOOKUP(C51,'Cosign Similarity - Radha'!E:E,1,FALSE)</f>
        <v>#N/A</v>
      </c>
      <c r="F51" s="4" t="e">
        <f>VLOOKUP(C51,'Rachel MM'!C:C,1,FALSE)</f>
        <v>#N/A</v>
      </c>
      <c r="G51" s="4" t="e">
        <f>VLOOKUP(C51,'ManTik MM'!C:C,1,FALSE)</f>
        <v>#N/A</v>
      </c>
      <c r="H51" s="4" t="e">
        <f>VLOOKUP(C51,'Kevin MM'!C:C,1,FALSE)</f>
        <v>#N/A</v>
      </c>
    </row>
    <row r="52" spans="1:8" x14ac:dyDescent="0.3">
      <c r="A52" s="4" t="s">
        <v>20</v>
      </c>
      <c r="B52" s="4" t="s">
        <v>145</v>
      </c>
      <c r="C52" s="4" t="str">
        <f t="shared" si="0"/>
        <v>INFO 210K0394</v>
      </c>
      <c r="D52" s="4" t="e">
        <f>VLOOKUP(C52,'Sentence encoder- Rachel'!E:E,1,FALSE)</f>
        <v>#N/A</v>
      </c>
      <c r="E52" s="4" t="e">
        <f>VLOOKUP(C52,'Cosign Similarity - Radha'!E:E,1,FALSE)</f>
        <v>#N/A</v>
      </c>
      <c r="F52" s="4" t="e">
        <f>VLOOKUP(C52,'Rachel MM'!C:C,1,FALSE)</f>
        <v>#N/A</v>
      </c>
      <c r="G52" s="4" t="e">
        <f>VLOOKUP(C52,'ManTik MM'!C:C,1,FALSE)</f>
        <v>#N/A</v>
      </c>
      <c r="H52" s="4" t="e">
        <f>VLOOKUP(C52,'Kevin MM'!C:C,1,FALSE)</f>
        <v>#N/A</v>
      </c>
    </row>
    <row r="53" spans="1:8" x14ac:dyDescent="0.3">
      <c r="A53" s="4" t="s">
        <v>20</v>
      </c>
      <c r="B53" s="4" t="s">
        <v>101</v>
      </c>
      <c r="C53" s="4" t="str">
        <f t="shared" si="0"/>
        <v>INFO 210K0197</v>
      </c>
      <c r="D53" s="4" t="e">
        <f>VLOOKUP(C53,'Sentence encoder- Rachel'!E:E,1,FALSE)</f>
        <v>#N/A</v>
      </c>
      <c r="E53" s="4" t="e">
        <f>VLOOKUP(C53,'Cosign Similarity - Radha'!E:E,1,FALSE)</f>
        <v>#N/A</v>
      </c>
      <c r="F53" s="4" t="e">
        <f>VLOOKUP(C53,'Rachel MM'!C:C,1,FALSE)</f>
        <v>#N/A</v>
      </c>
      <c r="G53" s="4" t="str">
        <f>VLOOKUP(C53,'ManTik MM'!C:C,1,FALSE)</f>
        <v>INFO 210K0197</v>
      </c>
      <c r="H53" s="4" t="e">
        <f>VLOOKUP(C53,'Kevin MM'!C:C,1,FALSE)</f>
        <v>#N/A</v>
      </c>
    </row>
    <row r="54" spans="1:8" x14ac:dyDescent="0.3">
      <c r="A54" s="4" t="s">
        <v>20</v>
      </c>
      <c r="B54" s="4" t="s">
        <v>137</v>
      </c>
      <c r="C54" s="4" t="str">
        <f t="shared" si="0"/>
        <v>INFO 210K0373</v>
      </c>
      <c r="D54" s="4" t="e">
        <f>VLOOKUP(C54,'Sentence encoder- Rachel'!E:E,1,FALSE)</f>
        <v>#N/A</v>
      </c>
      <c r="E54" s="4" t="e">
        <f>VLOOKUP(C54,'Cosign Similarity - Radha'!E:E,1,FALSE)</f>
        <v>#N/A</v>
      </c>
      <c r="F54" s="4" t="e">
        <f>VLOOKUP(C54,'Rachel MM'!C:C,1,FALSE)</f>
        <v>#N/A</v>
      </c>
      <c r="G54" s="4" t="e">
        <f>VLOOKUP(C54,'ManTik MM'!C:C,1,FALSE)</f>
        <v>#N/A</v>
      </c>
      <c r="H54" s="4" t="e">
        <f>VLOOKUP(C54,'Kevin MM'!C:C,1,FALSE)</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Acc and Prec</vt:lpstr>
      <vt:lpstr>Sentence encoder- Rachel</vt:lpstr>
      <vt:lpstr>SE Analysis</vt:lpstr>
      <vt:lpstr>Cosign Similarity - Radha</vt:lpstr>
      <vt:lpstr>CS Analysis</vt:lpstr>
      <vt:lpstr>Rachel MM</vt:lpstr>
      <vt:lpstr>ManTik MM</vt:lpstr>
      <vt:lpstr>Kevin MM</vt:lpstr>
      <vt:lpstr>Radha MM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Fishy Fisher</dc:creator>
  <cp:lastModifiedBy>Fishy Fisher</cp:lastModifiedBy>
  <dcterms:created xsi:type="dcterms:W3CDTF">2015-06-05T18:17:20Z</dcterms:created>
  <dcterms:modified xsi:type="dcterms:W3CDTF">2021-03-08T22:31:59Z</dcterms:modified>
</cp:coreProperties>
</file>