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 ALUNOS" sheetId="1" r:id="rId4"/>
    <sheet state="visible" name="Tabela dinâmica 1" sheetId="2" r:id="rId5"/>
    <sheet state="visible" name="CONTROLE FINANCEIRO " sheetId="3" r:id="rId6"/>
    <sheet state="visible" name="Tabela dinâmica 2" sheetId="4" r:id="rId7"/>
    <sheet state="visible" name="BOLETIM ESCOLAR " sheetId="5" r:id="rId8"/>
    <sheet state="visible" name="Página5" sheetId="6" r:id="rId9"/>
  </sheets>
  <definedNames>
    <definedName hidden="1" localSheetId="0" name="_xlnm._FilterDatabase">'NOTAS ALUNOS'!$A$2:$Z$12</definedName>
    <definedName hidden="1" localSheetId="4" name="_xlnm._FilterDatabase">'BOLETIM ESCOLAR '!$G$2:$H$11</definedName>
  </definedNames>
  <calcPr/>
  <pivotCaches>
    <pivotCache cacheId="0" r:id="rId10"/>
  </pivotCaches>
</workbook>
</file>

<file path=xl/sharedStrings.xml><?xml version="1.0" encoding="utf-8"?>
<sst xmlns="http://schemas.openxmlformats.org/spreadsheetml/2006/main" count="144" uniqueCount="97">
  <si>
    <t xml:space="preserve">Notas  dos Alunos </t>
  </si>
  <si>
    <t xml:space="preserve">Nomes </t>
  </si>
  <si>
    <t>Sexo</t>
  </si>
  <si>
    <t>PowerUp</t>
  </si>
  <si>
    <t>Nota1</t>
  </si>
  <si>
    <t>Nota2</t>
  </si>
  <si>
    <t xml:space="preserve">Média Final </t>
  </si>
  <si>
    <t>Situação</t>
  </si>
  <si>
    <t xml:space="preserve"> Amanda </t>
  </si>
  <si>
    <t>F</t>
  </si>
  <si>
    <t>#1</t>
  </si>
  <si>
    <t>Alice</t>
  </si>
  <si>
    <t>Alisson</t>
  </si>
  <si>
    <t>M</t>
  </si>
  <si>
    <t>André</t>
  </si>
  <si>
    <t>Bernardo</t>
  </si>
  <si>
    <t>#2</t>
  </si>
  <si>
    <t>Bento</t>
  </si>
  <si>
    <t xml:space="preserve">Beatriz </t>
  </si>
  <si>
    <t>Geovanna</t>
  </si>
  <si>
    <t>Gabriel</t>
  </si>
  <si>
    <t>Média Geral</t>
  </si>
  <si>
    <t xml:space="preserve">Maior nota </t>
  </si>
  <si>
    <t>COUNTA de Situação</t>
  </si>
  <si>
    <t>Total geral</t>
  </si>
  <si>
    <t>Aprovado</t>
  </si>
  <si>
    <t>Reprovado</t>
  </si>
  <si>
    <t>F Total</t>
  </si>
  <si>
    <t>M Total</t>
  </si>
  <si>
    <t>ORÇAMENTO DOMÉSTICO</t>
  </si>
  <si>
    <t>CONTAS</t>
  </si>
  <si>
    <t>JANEIRO</t>
  </si>
  <si>
    <t xml:space="preserve">FEVEREIRO </t>
  </si>
  <si>
    <t xml:space="preserve">MARÇO 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</si>
  <si>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</si>
  <si>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</si>
  <si>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</si>
  <si>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</si>
  <si>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</si>
  <si>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</si>
  <si>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</si>
  <si>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</si>
  <si>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</si>
  <si>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</si>
  <si>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 xml:space="preserve">ÁGUA </t>
  </si>
  <si>
    <t xml:space="preserve">LUZ </t>
  </si>
  <si>
    <t>TELEFONE</t>
  </si>
  <si>
    <t xml:space="preserve">CELULAR </t>
  </si>
  <si>
    <t>CARTÃO DE CRÉDITO</t>
  </si>
  <si>
    <t>EDUCAÇÃO</t>
  </si>
  <si>
    <t>CAFÉ</t>
  </si>
  <si>
    <t>ALIMENTAÇÃO</t>
  </si>
  <si>
    <t>LANCHE</t>
  </si>
  <si>
    <t>JORNAL</t>
  </si>
  <si>
    <t>MORADIA</t>
  </si>
  <si>
    <t>SALÁRIO</t>
  </si>
  <si>
    <t>SALDO</t>
  </si>
  <si>
    <t xml:space="preserve"> Total</t>
  </si>
  <si>
    <t>€0,00 Total</t>
  </si>
  <si>
    <t>€20,00 Total</t>
  </si>
  <si>
    <t>€30,00 Total</t>
  </si>
  <si>
    <t>€40,00 Total</t>
  </si>
  <si>
    <t>€250,00 Total</t>
  </si>
  <si>
    <t>€100,00 Total</t>
  </si>
  <si>
    <t>€400,00 Total</t>
  </si>
  <si>
    <t>€200,00 Total</t>
  </si>
  <si>
    <t>€345,00 Total</t>
  </si>
  <si>
    <t>€1.525,00 Total</t>
  </si>
  <si>
    <t>€1.230,00 Total</t>
  </si>
  <si>
    <t>€6.500,00 Total</t>
  </si>
  <si>
    <t>€6.000,00 Total</t>
  </si>
  <si>
    <t>JULHO Total</t>
  </si>
  <si>
    <t>JANEIRO Total</t>
  </si>
  <si>
    <t>BOLETIM ESCOLAR</t>
  </si>
  <si>
    <t>DISCIPLINAS</t>
  </si>
  <si>
    <t>1º BIMESTRE</t>
  </si>
  <si>
    <t>2º BIMESTRE</t>
  </si>
  <si>
    <t xml:space="preserve">3º BIMESTRE </t>
  </si>
  <si>
    <t>4ºBIMESTRE</t>
  </si>
  <si>
    <t>SOMA</t>
  </si>
  <si>
    <t>MÉDIA</t>
  </si>
  <si>
    <t>SITUAÇÃO</t>
  </si>
  <si>
    <t xml:space="preserve">PORTUGUÊS </t>
  </si>
  <si>
    <t>MATEMÁTICA</t>
  </si>
  <si>
    <t>HISTÓRIA</t>
  </si>
  <si>
    <t>GEOGRAFIA</t>
  </si>
  <si>
    <t>QUIMICA</t>
  </si>
  <si>
    <t>FILOSOFIA</t>
  </si>
  <si>
    <t>FÍSICA</t>
  </si>
  <si>
    <t>BIOLOGIA</t>
  </si>
  <si>
    <t>ED FISICA</t>
  </si>
  <si>
    <t xml:space="preserve">Média das notas </t>
  </si>
  <si>
    <t xml:space="preserve">Maior Nota </t>
  </si>
  <si>
    <t xml:space="preserve">NUMERO DE ALUNOS </t>
  </si>
  <si>
    <t>IDADE DE ALUNOS</t>
  </si>
  <si>
    <t>2 RESPOSTA   1</t>
  </si>
  <si>
    <t>3 RESPOSTA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</si>
</sst>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i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4" numFmtId="49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4" xfId="0" applyAlignment="1" applyBorder="1" applyFont="1" applyNumberFormat="1">
      <alignment horizontal="center" readingOrder="0"/>
    </xf>
    <xf borderId="4" fillId="0" fontId="4" numFmtId="10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10" xfId="0" applyFont="1" applyNumberFormat="1"/>
    <xf borderId="0" fillId="0" fontId="4" numFmtId="4" xfId="0" applyFont="1" applyNumberFormat="1"/>
    <xf borderId="0" fillId="0" fontId="4" numFmtId="0" xfId="0" applyFont="1"/>
    <xf borderId="0" fillId="0" fontId="4" numFmtId="49" xfId="0" applyFont="1" applyNumberFormat="1"/>
    <xf borderId="1" fillId="0" fontId="1" numFmtId="0" xfId="0" applyAlignment="1" applyBorder="1" applyFont="1">
      <alignment horizontal="center" readingOrder="0"/>
    </xf>
    <xf borderId="4" fillId="3" fontId="5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/>
    </xf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4" fillId="0" fontId="4" numFmtId="4" xfId="0" applyBorder="1" applyFont="1" applyNumberFormat="1"/>
    <xf borderId="4" fillId="4" fontId="4" numFmtId="164" xfId="0" applyAlignment="1" applyBorder="1" applyFill="1" applyFont="1" applyNumberFormat="1">
      <alignment readingOrder="0"/>
    </xf>
    <xf borderId="4" fillId="4" fontId="4" numFmtId="164" xfId="0" applyBorder="1" applyFont="1" applyNumberFormat="1"/>
    <xf borderId="4" fillId="0" fontId="4" numFmtId="164" xfId="0" applyBorder="1" applyFont="1" applyNumberFormat="1"/>
    <xf borderId="0" fillId="0" fontId="4" numFmtId="164" xfId="0" applyFont="1" applyNumberFormat="1"/>
    <xf borderId="4" fillId="2" fontId="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'Tabela dinâmica 1'!$B$1:$B$2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'Tabela dinâmica 1'!$A$3:$A$9</c:f>
            </c:strRef>
          </c:cat>
          <c:val>
            <c:numRef>
              <c:f>'Tabela dinâmica 1'!$B$3:$B$9</c:f>
              <c:numCache/>
            </c:numRef>
          </c:val>
        </c:ser>
        <c:ser>
          <c:idx val="1"/>
          <c:order val="1"/>
          <c:tx>
            <c:strRef>
              <c:f>'Tabela dinâmica 1'!$C$1:$C$2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'Tabela dinâmica 1'!$A$3:$A$9</c:f>
            </c:strRef>
          </c:cat>
          <c:val>
            <c:numRef>
              <c:f>'Tabela dinâmica 1'!$C$3:$C$9</c:f>
              <c:numCache/>
            </c:numRef>
          </c:val>
        </c:ser>
        <c:ser>
          <c:idx val="2"/>
          <c:order val="2"/>
          <c:tx>
            <c:strRef>
              <c:f>'Tabela dinâmica 1'!$D$1:$D$2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'Tabela dinâmica 1'!$A$3:$A$9</c:f>
            </c:strRef>
          </c:cat>
          <c:val>
            <c:numRef>
              <c:f>'Tabela dinâmica 1'!$D$3:$D$9</c:f>
              <c:numCache/>
            </c:numRef>
          </c:val>
        </c:ser>
        <c:ser>
          <c:idx val="3"/>
          <c:order val="3"/>
          <c:tx>
            <c:strRef>
              <c:f>'Tabela dinâmica 1'!$E$1:$E$2</c:f>
            </c:strRef>
          </c:tx>
          <c:cat>
            <c:strRef>
              <c:f>'Tabela dinâmica 1'!$A$3:$A$9</c:f>
            </c:strRef>
          </c:cat>
          <c:val>
            <c:numRef>
              <c:f>'Tabela dinâmica 1'!$E$3:$E$9</c:f>
              <c:numCache/>
            </c:numRef>
          </c:val>
        </c:ser>
        <c:axId val="921820544"/>
        <c:axId val="349678359"/>
      </c:barChart>
      <c:catAx>
        <c:axId val="92182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678359"/>
      </c:catAx>
      <c:valAx>
        <c:axId val="349678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18205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versus 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'Tabela dinâmica 2'!$B$3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'Tabela dinâmica 2'!$A$4:$A$26</c:f>
            </c:strRef>
          </c:cat>
          <c:val>
            <c:numRef>
              <c:f>'Tabela dinâmica 2'!$B$4:$B$26</c:f>
              <c:numCache/>
            </c:numRef>
          </c:val>
        </c:ser>
        <c:axId val="2079791960"/>
        <c:axId val="271704800"/>
      </c:barChart>
      <c:catAx>
        <c:axId val="2079791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704800"/>
      </c:catAx>
      <c:valAx>
        <c:axId val="271704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9791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590550</xdr:colOff>
      <xdr:row>11</xdr:row>
      <xdr:rowOff>57150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533400</xdr:colOff>
      <xdr:row>14</xdr:row>
      <xdr:rowOff>161925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G11" sheet="NOTAS ALUNOS"/>
  </cacheSource>
  <cacheFields>
    <cacheField name="Nomes " numFmtId="49">
      <sharedItems>
        <s v=" Amanda "/>
        <s v="Alice"/>
        <s v="Alisson"/>
        <s v="André"/>
        <s v="Bernardo"/>
        <s v="Bento"/>
        <s v="Beatriz "/>
        <s v="Geovanna"/>
        <s v="Gabriel"/>
      </sharedItems>
    </cacheField>
    <cacheField name="Sexo" numFmtId="49">
      <sharedItems>
        <s v="F"/>
        <s v="M"/>
      </sharedItems>
    </cacheField>
    <cacheField name="PowerUp" numFmtId="0">
      <sharedItems>
        <s v="#1"/>
        <s v="#2"/>
      </sharedItems>
    </cacheField>
    <cacheField name="Nota1" numFmtId="4">
      <sharedItems containsSemiMixedTypes="0" containsString="0" containsNumber="1" containsInteger="1">
        <n v="10.0"/>
        <n v="9.0"/>
        <n v="4.0"/>
        <n v="8.0"/>
      </sharedItems>
    </cacheField>
    <cacheField name="Nota2" numFmtId="4">
      <sharedItems containsSemiMixedTypes="0" containsString="0" containsNumber="1" containsInteger="1">
        <n v="9.0"/>
        <n v="10.0"/>
        <n v="4.0"/>
        <n v="8.0"/>
        <n v="5.0"/>
      </sharedItems>
    </cacheField>
    <cacheField name="Média Final " numFmtId="10">
      <sharedItems containsSemiMixedTypes="0" containsString="0" containsNumber="1">
        <n v="9.5"/>
        <n v="4.0"/>
        <n v="9.0"/>
        <n v="4.5"/>
      </sharedItems>
    </cacheField>
    <cacheField name="Situação" numFmtId="49">
      <sharedItems>
        <s v="Aprovado"/>
        <s v="Reprovad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 1" cacheId="0" dataCaption="" compact="0" compactData="0">
  <location ref="A1:E9" firstHeaderRow="0" firstDataRow="2" firstDataCol="1"/>
  <pivotFields>
    <pivotField name="Nomes 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exo" axis="axisRow" compact="0" numFmtId="49" outline="0" multipleItemSelectionAllowed="1" showAll="0" sortType="ascending">
      <items>
        <item x="0"/>
        <item x="1"/>
        <item t="default"/>
      </items>
    </pivotField>
    <pivotField name="PowerUp" axis="axisCol" compact="0" outline="0" multipleItemSelectionAllowed="1" showAll="0" sortType="ascending">
      <items>
        <item x="0"/>
        <item x="1"/>
        <item t="default"/>
      </items>
    </pivotField>
    <pivotField name="Nota1" compact="0" numFmtId="4" outline="0" multipleItemSelectionAllowed="1" showAll="0">
      <items>
        <item x="0"/>
        <item x="1"/>
        <item x="2"/>
        <item x="3"/>
        <item t="default"/>
      </items>
    </pivotField>
    <pivotField name="Nota2" compact="0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Média Final " compact="0" numFmtId="10" outline="0" multipleItemSelectionAllowed="1" showAll="0">
      <items>
        <item x="0"/>
        <item x="1"/>
        <item x="2"/>
        <item x="3"/>
        <item t="default"/>
      </items>
    </pivotField>
    <pivotField name="Situação" axis="axisRow" dataField="1" compact="0" numFmtId="49" outline="0" multipleItemSelectionAllowed="1" showAll="0" sortType="ascending">
      <items>
        <item x="0"/>
        <item x="1"/>
        <item t="default"/>
      </items>
    </pivotField>
  </pivotFields>
  <rowFields>
    <field x="1"/>
    <field x="6"/>
  </rowFields>
  <colFields>
    <field x="2"/>
  </colFields>
  <dataFields>
    <dataField name="COUNTA of Situação" fld="6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5" t="s">
        <v>9</v>
      </c>
      <c r="C3" s="6" t="s">
        <v>10</v>
      </c>
      <c r="D3" s="7">
        <v>10.0</v>
      </c>
      <c r="E3" s="7">
        <v>9.0</v>
      </c>
      <c r="F3" s="8">
        <f t="shared" ref="F3:F11" si="1">MEDIAN(D3,E3)</f>
        <v>9.5</v>
      </c>
      <c r="G3" s="9" t="str">
        <f t="shared" ref="G3:G11" si="2">IF(F3&gt;= 700%,"Aprovado", "Reprovado")</f>
        <v>Aprovado</v>
      </c>
    </row>
    <row r="4">
      <c r="A4" s="5" t="s">
        <v>11</v>
      </c>
      <c r="B4" s="5" t="s">
        <v>9</v>
      </c>
      <c r="C4" s="6" t="s">
        <v>10</v>
      </c>
      <c r="D4" s="7">
        <v>10.0</v>
      </c>
      <c r="E4" s="7">
        <v>9.0</v>
      </c>
      <c r="F4" s="8">
        <f t="shared" si="1"/>
        <v>9.5</v>
      </c>
      <c r="G4" s="9" t="str">
        <f t="shared" si="2"/>
        <v>Aprovado</v>
      </c>
    </row>
    <row r="5">
      <c r="A5" s="5" t="s">
        <v>12</v>
      </c>
      <c r="B5" s="5" t="s">
        <v>13</v>
      </c>
      <c r="C5" s="6" t="s">
        <v>10</v>
      </c>
      <c r="D5" s="7">
        <v>9.0</v>
      </c>
      <c r="E5" s="7">
        <v>10.0</v>
      </c>
      <c r="F5" s="8">
        <f t="shared" si="1"/>
        <v>9.5</v>
      </c>
      <c r="G5" s="9" t="str">
        <f t="shared" si="2"/>
        <v>Aprovado</v>
      </c>
    </row>
    <row r="6">
      <c r="A6" s="5" t="s">
        <v>14</v>
      </c>
      <c r="B6" s="5" t="s">
        <v>13</v>
      </c>
      <c r="C6" s="6" t="s">
        <v>10</v>
      </c>
      <c r="D6" s="7">
        <v>4.0</v>
      </c>
      <c r="E6" s="7">
        <v>4.0</v>
      </c>
      <c r="F6" s="8">
        <f t="shared" si="1"/>
        <v>4</v>
      </c>
      <c r="G6" s="9" t="str">
        <f t="shared" si="2"/>
        <v>Reprovado</v>
      </c>
    </row>
    <row r="7">
      <c r="A7" s="5" t="s">
        <v>15</v>
      </c>
      <c r="B7" s="5" t="s">
        <v>13</v>
      </c>
      <c r="C7" s="6" t="s">
        <v>16</v>
      </c>
      <c r="D7" s="7">
        <v>8.0</v>
      </c>
      <c r="E7" s="7">
        <v>10.0</v>
      </c>
      <c r="F7" s="8">
        <f t="shared" si="1"/>
        <v>9</v>
      </c>
      <c r="G7" s="9" t="str">
        <f t="shared" si="2"/>
        <v>Aprovado</v>
      </c>
    </row>
    <row r="8">
      <c r="A8" s="5" t="s">
        <v>17</v>
      </c>
      <c r="B8" s="5" t="s">
        <v>13</v>
      </c>
      <c r="C8" s="6" t="s">
        <v>16</v>
      </c>
      <c r="D8" s="7">
        <v>10.0</v>
      </c>
      <c r="E8" s="7">
        <v>8.0</v>
      </c>
      <c r="F8" s="8">
        <f t="shared" si="1"/>
        <v>9</v>
      </c>
      <c r="G8" s="9" t="str">
        <f t="shared" si="2"/>
        <v>Aprovado</v>
      </c>
    </row>
    <row r="9">
      <c r="A9" s="5" t="s">
        <v>18</v>
      </c>
      <c r="B9" s="5" t="s">
        <v>9</v>
      </c>
      <c r="C9" s="6" t="s">
        <v>16</v>
      </c>
      <c r="D9" s="7">
        <v>4.0</v>
      </c>
      <c r="E9" s="7">
        <v>5.0</v>
      </c>
      <c r="F9" s="8">
        <f t="shared" si="1"/>
        <v>4.5</v>
      </c>
      <c r="G9" s="9" t="str">
        <f t="shared" si="2"/>
        <v>Reprovado</v>
      </c>
    </row>
    <row r="10">
      <c r="A10" s="5" t="s">
        <v>19</v>
      </c>
      <c r="B10" s="5" t="s">
        <v>9</v>
      </c>
      <c r="C10" s="6" t="s">
        <v>16</v>
      </c>
      <c r="D10" s="7">
        <v>8.0</v>
      </c>
      <c r="E10" s="7">
        <v>10.0</v>
      </c>
      <c r="F10" s="8">
        <f t="shared" si="1"/>
        <v>9</v>
      </c>
      <c r="G10" s="9" t="str">
        <f t="shared" si="2"/>
        <v>Aprovado</v>
      </c>
    </row>
    <row r="11">
      <c r="A11" s="5" t="s">
        <v>20</v>
      </c>
      <c r="B11" s="5" t="s">
        <v>13</v>
      </c>
      <c r="C11" s="6" t="s">
        <v>16</v>
      </c>
      <c r="D11" s="7">
        <v>9.0</v>
      </c>
      <c r="E11" s="7">
        <v>10.0</v>
      </c>
      <c r="F11" s="8">
        <f t="shared" si="1"/>
        <v>9.5</v>
      </c>
      <c r="G11" s="9" t="str">
        <f t="shared" si="2"/>
        <v>Aprovado</v>
      </c>
    </row>
    <row r="13">
      <c r="E13" s="10" t="s">
        <v>21</v>
      </c>
      <c r="F13" s="11">
        <f>MEDIAN(F3:F11)</f>
        <v>9</v>
      </c>
    </row>
    <row r="14">
      <c r="E14" s="10" t="s">
        <v>22</v>
      </c>
      <c r="F14" s="12">
        <f>MAX(D3:E11)</f>
        <v>10</v>
      </c>
    </row>
  </sheetData>
  <autoFilter ref="$A$2:$Z$12"/>
  <mergeCells count="1">
    <mergeCell ref="A1:G1"/>
  </mergeCells>
  <conditionalFormatting sqref="G3:G11">
    <cfRule type="containsText" dxfId="0" priority="1" operator="containsText" text="Aprovado">
      <formula>NOT(ISERROR(SEARCH(("Aprovado"),(G3))))</formula>
    </cfRule>
  </conditionalFormatting>
  <conditionalFormatting sqref="G3:G11">
    <cfRule type="containsText" dxfId="1" priority="2" operator="containsText" text="Reprovado">
      <formula>NOT(ISERROR(SEARCH(("Reprovado"),(G3))))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5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16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  <c r="H2" s="16" t="s">
        <v>37</v>
      </c>
      <c r="I2" s="16" t="s">
        <v>38</v>
      </c>
      <c r="J2" s="16" t="s">
        <v>39</v>
      </c>
      <c r="K2" s="16" t="s">
        <v>40</v>
      </c>
      <c r="L2" s="16" t="s">
        <v>41</v>
      </c>
      <c r="M2" s="16" t="s">
        <v>42</v>
      </c>
      <c r="N2" s="16" t="s">
        <v>43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44</v>
      </c>
      <c r="B3" s="19">
        <v>30.0</v>
      </c>
      <c r="C3" s="19">
        <v>30.0</v>
      </c>
      <c r="D3" s="19">
        <v>30.0</v>
      </c>
      <c r="E3" s="19">
        <v>30.0</v>
      </c>
      <c r="F3" s="19">
        <v>30.0</v>
      </c>
      <c r="G3" s="19">
        <v>30.0</v>
      </c>
      <c r="H3" s="19">
        <v>30.0</v>
      </c>
      <c r="I3" s="19">
        <v>30.0</v>
      </c>
      <c r="J3" s="19">
        <v>30.0</v>
      </c>
      <c r="K3" s="19">
        <v>30.0</v>
      </c>
      <c r="L3" s="19">
        <v>30.0</v>
      </c>
      <c r="M3" s="19">
        <v>30.0</v>
      </c>
      <c r="N3" s="20"/>
    </row>
    <row r="4">
      <c r="A4" s="18" t="s">
        <v>45</v>
      </c>
      <c r="B4" s="19">
        <v>40.0</v>
      </c>
      <c r="C4" s="19">
        <v>40.0</v>
      </c>
      <c r="D4" s="19">
        <v>40.0</v>
      </c>
      <c r="E4" s="19">
        <v>40.0</v>
      </c>
      <c r="F4" s="19">
        <v>40.0</v>
      </c>
      <c r="G4" s="19">
        <v>40.0</v>
      </c>
      <c r="H4" s="19">
        <v>40.0</v>
      </c>
      <c r="I4" s="19">
        <v>40.0</v>
      </c>
      <c r="J4" s="19">
        <v>40.0</v>
      </c>
      <c r="K4" s="19">
        <v>40.0</v>
      </c>
      <c r="L4" s="19">
        <v>40.0</v>
      </c>
      <c r="M4" s="19">
        <v>40.0</v>
      </c>
      <c r="N4" s="20"/>
    </row>
    <row r="5">
      <c r="A5" s="18" t="s">
        <v>46</v>
      </c>
      <c r="B5" s="19">
        <v>20.0</v>
      </c>
      <c r="C5" s="19">
        <v>20.0</v>
      </c>
      <c r="D5" s="19">
        <v>20.0</v>
      </c>
      <c r="E5" s="19">
        <v>20.0</v>
      </c>
      <c r="F5" s="19">
        <v>20.0</v>
      </c>
      <c r="G5" s="19">
        <v>20.0</v>
      </c>
      <c r="H5" s="19">
        <v>20.0</v>
      </c>
      <c r="I5" s="19">
        <v>20.0</v>
      </c>
      <c r="J5" s="19">
        <v>20.0</v>
      </c>
      <c r="K5" s="19">
        <v>20.0</v>
      </c>
      <c r="L5" s="19">
        <v>20.0</v>
      </c>
      <c r="M5" s="19">
        <v>20.0</v>
      </c>
      <c r="N5" s="20"/>
    </row>
    <row r="6">
      <c r="A6" s="18" t="s">
        <v>47</v>
      </c>
      <c r="B6" s="19">
        <v>20.0</v>
      </c>
      <c r="C6" s="19">
        <v>20.0</v>
      </c>
      <c r="D6" s="19">
        <v>20.0</v>
      </c>
      <c r="E6" s="19">
        <v>20.0</v>
      </c>
      <c r="F6" s="19">
        <v>20.0</v>
      </c>
      <c r="G6" s="19">
        <v>20.0</v>
      </c>
      <c r="H6" s="19">
        <v>20.0</v>
      </c>
      <c r="I6" s="19">
        <v>20.0</v>
      </c>
      <c r="J6" s="19">
        <v>20.0</v>
      </c>
      <c r="K6" s="19">
        <v>20.0</v>
      </c>
      <c r="L6" s="19">
        <v>20.0</v>
      </c>
      <c r="M6" s="19">
        <v>20.0</v>
      </c>
      <c r="N6" s="20"/>
    </row>
    <row r="7">
      <c r="A7" s="18" t="s">
        <v>48</v>
      </c>
      <c r="B7" s="19">
        <v>400.0</v>
      </c>
      <c r="C7" s="19">
        <v>200.0</v>
      </c>
      <c r="D7" s="19">
        <v>500.0</v>
      </c>
      <c r="E7" s="19">
        <v>550.0</v>
      </c>
      <c r="F7" s="19">
        <v>555.0</v>
      </c>
      <c r="G7" s="19">
        <v>300.0</v>
      </c>
      <c r="H7" s="19">
        <v>345.0</v>
      </c>
      <c r="I7" s="19">
        <v>566.0</v>
      </c>
      <c r="J7" s="19">
        <v>234.0</v>
      </c>
      <c r="K7" s="19">
        <v>566.0</v>
      </c>
      <c r="L7" s="19">
        <v>555.0</v>
      </c>
      <c r="M7" s="19">
        <v>753.0</v>
      </c>
      <c r="N7" s="20"/>
    </row>
    <row r="8">
      <c r="A8" s="18" t="s">
        <v>49</v>
      </c>
      <c r="B8" s="19">
        <v>20.0</v>
      </c>
      <c r="C8" s="19">
        <v>20.0</v>
      </c>
      <c r="D8" s="19">
        <v>20.0</v>
      </c>
      <c r="E8" s="19">
        <v>20.0</v>
      </c>
      <c r="F8" s="19">
        <v>20.0</v>
      </c>
      <c r="G8" s="19">
        <v>20.0</v>
      </c>
      <c r="H8" s="19">
        <v>20.0</v>
      </c>
      <c r="I8" s="19">
        <v>20.0</v>
      </c>
      <c r="J8" s="19">
        <v>20.0</v>
      </c>
      <c r="K8" s="19">
        <v>20.0</v>
      </c>
      <c r="L8" s="19">
        <v>20.0</v>
      </c>
      <c r="M8" s="19">
        <v>20.0</v>
      </c>
      <c r="N8" s="20"/>
    </row>
    <row r="9">
      <c r="A9" s="18" t="s">
        <v>50</v>
      </c>
      <c r="B9" s="19">
        <v>0.0</v>
      </c>
      <c r="C9" s="19">
        <v>0.0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20"/>
    </row>
    <row r="10">
      <c r="A10" s="18" t="s">
        <v>51</v>
      </c>
      <c r="B10" s="19">
        <v>200.0</v>
      </c>
      <c r="C10" s="19">
        <v>400.0</v>
      </c>
      <c r="D10" s="19">
        <v>300.0</v>
      </c>
      <c r="E10" s="19">
        <v>490.0</v>
      </c>
      <c r="F10" s="19">
        <v>300.0</v>
      </c>
      <c r="G10" s="19">
        <v>340.0</v>
      </c>
      <c r="H10" s="19">
        <v>400.0</v>
      </c>
      <c r="I10" s="19">
        <v>500.0</v>
      </c>
      <c r="J10" s="19">
        <v>490.0</v>
      </c>
      <c r="K10" s="19">
        <v>390.0</v>
      </c>
      <c r="L10" s="19">
        <v>344.0</v>
      </c>
      <c r="M10" s="19">
        <v>500.0</v>
      </c>
      <c r="N10" s="20"/>
    </row>
    <row r="11">
      <c r="A11" s="18" t="s">
        <v>52</v>
      </c>
      <c r="B11" s="19">
        <v>100.0</v>
      </c>
      <c r="C11" s="19">
        <v>100.0</v>
      </c>
      <c r="D11" s="19">
        <v>76.0</v>
      </c>
      <c r="E11" s="19">
        <v>65.0</v>
      </c>
      <c r="F11" s="19">
        <v>55.0</v>
      </c>
      <c r="G11" s="19">
        <v>200.0</v>
      </c>
      <c r="H11" s="19">
        <v>250.0</v>
      </c>
      <c r="I11" s="19">
        <v>223.0</v>
      </c>
      <c r="J11" s="19">
        <v>100.0</v>
      </c>
      <c r="K11" s="19">
        <v>343.0</v>
      </c>
      <c r="L11" s="19">
        <v>344.0</v>
      </c>
      <c r="M11" s="19">
        <v>300.0</v>
      </c>
      <c r="N11" s="20"/>
    </row>
    <row r="12">
      <c r="A12" s="18" t="s">
        <v>53</v>
      </c>
      <c r="B12" s="19">
        <v>0.0</v>
      </c>
      <c r="C12" s="19">
        <v>0.0</v>
      </c>
      <c r="D12" s="19">
        <v>0.0</v>
      </c>
      <c r="E12" s="19">
        <v>0.0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0.0</v>
      </c>
      <c r="N12" s="20"/>
    </row>
    <row r="13">
      <c r="A13" s="18" t="s">
        <v>54</v>
      </c>
      <c r="B13" s="19">
        <v>400.0</v>
      </c>
      <c r="C13" s="19">
        <v>400.0</v>
      </c>
      <c r="D13" s="19">
        <v>400.0</v>
      </c>
      <c r="E13" s="19">
        <v>400.0</v>
      </c>
      <c r="F13" s="19">
        <v>400.0</v>
      </c>
      <c r="G13" s="19">
        <v>400.0</v>
      </c>
      <c r="H13" s="19">
        <v>400.0</v>
      </c>
      <c r="I13" s="19">
        <v>400.0</v>
      </c>
      <c r="J13" s="19">
        <v>400.0</v>
      </c>
      <c r="K13" s="19">
        <v>400.0</v>
      </c>
      <c r="L13" s="19">
        <v>400.0</v>
      </c>
      <c r="M13" s="19">
        <v>400.0</v>
      </c>
      <c r="N13" s="20"/>
    </row>
    <row r="14">
      <c r="A14" s="21" t="s">
        <v>43</v>
      </c>
      <c r="B14" s="22">
        <f t="shared" ref="B14:M14" si="1">SUM(B3:B13)</f>
        <v>1230</v>
      </c>
      <c r="C14" s="22">
        <f t="shared" si="1"/>
        <v>1230</v>
      </c>
      <c r="D14" s="22">
        <f t="shared" si="1"/>
        <v>1406</v>
      </c>
      <c r="E14" s="22">
        <f t="shared" si="1"/>
        <v>1635</v>
      </c>
      <c r="F14" s="22">
        <f t="shared" si="1"/>
        <v>1440</v>
      </c>
      <c r="G14" s="22">
        <f t="shared" si="1"/>
        <v>1370</v>
      </c>
      <c r="H14" s="22">
        <f t="shared" si="1"/>
        <v>1525</v>
      </c>
      <c r="I14" s="22">
        <f t="shared" si="1"/>
        <v>1819</v>
      </c>
      <c r="J14" s="22">
        <f t="shared" si="1"/>
        <v>1354</v>
      </c>
      <c r="K14" s="22">
        <f t="shared" si="1"/>
        <v>1829</v>
      </c>
      <c r="L14" s="22">
        <f t="shared" si="1"/>
        <v>1773</v>
      </c>
      <c r="M14" s="22">
        <f t="shared" si="1"/>
        <v>2083</v>
      </c>
      <c r="N14" s="22">
        <f t="shared" ref="N14:N15" si="2">SUM(B14:M14)</f>
        <v>18694</v>
      </c>
    </row>
    <row r="15">
      <c r="A15" s="21" t="s">
        <v>55</v>
      </c>
      <c r="B15" s="21">
        <v>6000.0</v>
      </c>
      <c r="C15" s="21">
        <v>5000.0</v>
      </c>
      <c r="D15" s="21">
        <v>5000.0</v>
      </c>
      <c r="E15" s="21">
        <v>5000.0</v>
      </c>
      <c r="F15" s="21">
        <v>5000.0</v>
      </c>
      <c r="G15" s="21">
        <v>6000.0</v>
      </c>
      <c r="H15" s="21">
        <v>6500.0</v>
      </c>
      <c r="I15" s="21">
        <v>5000.0</v>
      </c>
      <c r="J15" s="21">
        <v>5000.0</v>
      </c>
      <c r="K15" s="21">
        <v>5000.0</v>
      </c>
      <c r="L15" s="21">
        <v>5000.0</v>
      </c>
      <c r="M15" s="21">
        <v>5000.0</v>
      </c>
      <c r="N15" s="22">
        <f t="shared" si="2"/>
        <v>63500</v>
      </c>
    </row>
    <row r="16">
      <c r="A16" s="19" t="s">
        <v>56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>
        <f>N15-N14</f>
        <v>44806</v>
      </c>
    </row>
  </sheetData>
  <mergeCells count="1">
    <mergeCell ref="A1: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3"/>
      <c r="B1" s="13"/>
      <c r="C1" s="13"/>
      <c r="D1" s="13"/>
      <c r="E1" s="13"/>
    </row>
    <row r="2">
      <c r="A2" s="24"/>
      <c r="B2" s="24"/>
      <c r="C2" s="13"/>
      <c r="D2" s="13"/>
      <c r="E2" s="13"/>
    </row>
    <row r="3">
      <c r="A3" s="13"/>
      <c r="B3" s="13"/>
      <c r="C3" s="13" t="s">
        <v>57</v>
      </c>
      <c r="D3" s="13"/>
      <c r="E3" s="13"/>
    </row>
    <row r="4">
      <c r="A4" s="13"/>
      <c r="B4" s="13" t="s">
        <v>57</v>
      </c>
      <c r="C4" s="13"/>
      <c r="D4" s="13"/>
      <c r="E4" s="13"/>
    </row>
    <row r="5">
      <c r="A5" s="13" t="s">
        <v>57</v>
      </c>
      <c r="B5" s="13"/>
      <c r="C5" s="13"/>
      <c r="D5" s="13"/>
      <c r="E5" s="13"/>
    </row>
    <row r="6">
      <c r="A6" s="24">
        <v>0.0</v>
      </c>
      <c r="B6" s="24">
        <v>0.0</v>
      </c>
      <c r="C6" s="13"/>
      <c r="D6" s="13"/>
      <c r="E6" s="13"/>
    </row>
    <row r="7">
      <c r="A7" s="13"/>
      <c r="B7" s="13"/>
      <c r="C7" s="13" t="s">
        <v>57</v>
      </c>
      <c r="D7" s="13"/>
      <c r="E7" s="13"/>
    </row>
    <row r="8">
      <c r="A8" s="13"/>
      <c r="B8" s="13" t="s">
        <v>58</v>
      </c>
      <c r="C8" s="13"/>
      <c r="D8" s="13"/>
      <c r="E8" s="13"/>
    </row>
    <row r="9">
      <c r="A9" s="13" t="s">
        <v>58</v>
      </c>
      <c r="B9" s="13"/>
      <c r="C9" s="13"/>
      <c r="D9" s="13"/>
      <c r="E9" s="13"/>
    </row>
    <row r="10">
      <c r="A10" s="24">
        <v>20.0</v>
      </c>
      <c r="B10" s="24">
        <v>20.0</v>
      </c>
      <c r="C10" s="13"/>
      <c r="D10" s="13"/>
      <c r="E10" s="13"/>
    </row>
    <row r="11">
      <c r="A11" s="13"/>
      <c r="B11" s="13"/>
      <c r="C11" s="13" t="s">
        <v>57</v>
      </c>
      <c r="D11" s="13"/>
      <c r="E11" s="13"/>
    </row>
    <row r="12">
      <c r="A12" s="13"/>
      <c r="B12" s="13" t="s">
        <v>59</v>
      </c>
      <c r="C12" s="13"/>
      <c r="D12" s="13"/>
      <c r="E12" s="13"/>
    </row>
    <row r="13">
      <c r="A13" s="13" t="s">
        <v>59</v>
      </c>
      <c r="B13" s="13"/>
      <c r="C13" s="13"/>
      <c r="D13" s="13"/>
      <c r="E13" s="13"/>
    </row>
    <row r="14">
      <c r="A14" s="24">
        <v>30.0</v>
      </c>
      <c r="B14" s="24">
        <v>30.0</v>
      </c>
      <c r="C14" s="13"/>
      <c r="D14" s="13"/>
      <c r="E14" s="13"/>
    </row>
    <row r="15">
      <c r="A15" s="13"/>
      <c r="B15" s="13"/>
      <c r="C15" s="13" t="s">
        <v>57</v>
      </c>
      <c r="D15" s="13"/>
      <c r="E15" s="13"/>
    </row>
    <row r="16">
      <c r="A16" s="13"/>
      <c r="B16" s="13" t="s">
        <v>60</v>
      </c>
      <c r="C16" s="13"/>
      <c r="D16" s="13"/>
      <c r="E16" s="13"/>
    </row>
    <row r="17">
      <c r="A17" s="13" t="s">
        <v>60</v>
      </c>
      <c r="B17" s="13"/>
      <c r="C17" s="13"/>
      <c r="D17" s="13"/>
      <c r="E17" s="13"/>
    </row>
    <row r="18">
      <c r="A18" s="24">
        <v>40.0</v>
      </c>
      <c r="B18" s="24">
        <v>40.0</v>
      </c>
      <c r="C18" s="13"/>
      <c r="D18" s="13"/>
      <c r="E18" s="13"/>
    </row>
    <row r="19">
      <c r="A19" s="13"/>
      <c r="B19" s="13"/>
      <c r="C19" s="13" t="s">
        <v>57</v>
      </c>
      <c r="D19" s="13"/>
      <c r="E19" s="13"/>
    </row>
    <row r="20">
      <c r="A20" s="13"/>
      <c r="B20" s="13" t="s">
        <v>61</v>
      </c>
      <c r="C20" s="13"/>
      <c r="D20" s="13"/>
      <c r="E20" s="13"/>
    </row>
    <row r="21">
      <c r="A21" s="13" t="s">
        <v>61</v>
      </c>
      <c r="B21" s="13"/>
      <c r="C21" s="13"/>
      <c r="D21" s="13"/>
      <c r="E21" s="13"/>
    </row>
    <row r="22">
      <c r="A22" s="24">
        <v>100.0</v>
      </c>
      <c r="B22" s="24">
        <v>250.0</v>
      </c>
      <c r="C22" s="13"/>
      <c r="D22" s="13"/>
      <c r="E22" s="13"/>
    </row>
    <row r="23">
      <c r="A23" s="13"/>
      <c r="B23" s="13"/>
      <c r="C23" s="13" t="s">
        <v>57</v>
      </c>
      <c r="D23" s="13"/>
      <c r="E23" s="13"/>
    </row>
    <row r="24">
      <c r="A24" s="13"/>
      <c r="B24" s="13" t="s">
        <v>62</v>
      </c>
      <c r="C24" s="13"/>
      <c r="D24" s="13"/>
      <c r="E24" s="13"/>
    </row>
    <row r="25">
      <c r="A25" s="13" t="s">
        <v>63</v>
      </c>
      <c r="B25" s="13"/>
      <c r="C25" s="13"/>
      <c r="D25" s="13"/>
      <c r="E25" s="13"/>
    </row>
    <row r="26">
      <c r="A26" s="24">
        <v>200.0</v>
      </c>
      <c r="B26" s="24">
        <v>400.0</v>
      </c>
      <c r="C26" s="13"/>
      <c r="D26" s="13"/>
      <c r="E26" s="13"/>
    </row>
    <row r="27">
      <c r="A27" s="13"/>
      <c r="B27" s="13"/>
      <c r="C27" s="13" t="s">
        <v>57</v>
      </c>
      <c r="D27" s="13"/>
      <c r="E27" s="13"/>
    </row>
    <row r="28">
      <c r="A28" s="13"/>
      <c r="B28" s="13" t="s">
        <v>64</v>
      </c>
      <c r="C28" s="13"/>
      <c r="D28" s="13"/>
      <c r="E28" s="13"/>
    </row>
    <row r="29">
      <c r="A29" s="13" t="s">
        <v>65</v>
      </c>
      <c r="B29" s="13"/>
      <c r="C29" s="13"/>
      <c r="D29" s="13"/>
      <c r="E29" s="13"/>
    </row>
    <row r="30">
      <c r="A30" s="24">
        <v>400.0</v>
      </c>
      <c r="B30" s="24">
        <v>345.0</v>
      </c>
      <c r="C30" s="13"/>
      <c r="D30" s="13"/>
      <c r="E30" s="13"/>
    </row>
    <row r="31">
      <c r="A31" s="13"/>
      <c r="B31" s="13"/>
      <c r="C31" s="13" t="s">
        <v>57</v>
      </c>
      <c r="D31" s="13"/>
      <c r="E31" s="13"/>
    </row>
    <row r="32">
      <c r="A32" s="13"/>
      <c r="B32" s="13" t="s">
        <v>66</v>
      </c>
      <c r="C32" s="13"/>
      <c r="D32" s="13"/>
      <c r="E32" s="13"/>
    </row>
    <row r="33">
      <c r="A33" s="13"/>
      <c r="B33" s="24">
        <v>400.0</v>
      </c>
      <c r="C33" s="13"/>
      <c r="D33" s="13"/>
      <c r="E33" s="13"/>
    </row>
    <row r="34">
      <c r="A34" s="13"/>
      <c r="B34" s="13"/>
      <c r="C34" s="13" t="s">
        <v>57</v>
      </c>
      <c r="D34" s="13"/>
      <c r="E34" s="13"/>
    </row>
    <row r="35">
      <c r="A35" s="13"/>
      <c r="B35" s="13" t="s">
        <v>64</v>
      </c>
      <c r="C35" s="13"/>
      <c r="D35" s="13"/>
      <c r="E35" s="13"/>
    </row>
    <row r="36">
      <c r="A36" s="13" t="s">
        <v>64</v>
      </c>
      <c r="B36" s="13"/>
      <c r="C36" s="13"/>
      <c r="D36" s="13"/>
      <c r="E36" s="13"/>
    </row>
    <row r="37">
      <c r="A37" s="24">
        <v>1230.0</v>
      </c>
      <c r="B37" s="24">
        <v>1525.0</v>
      </c>
      <c r="C37" s="13"/>
      <c r="D37" s="13"/>
      <c r="E37" s="13"/>
    </row>
    <row r="38">
      <c r="A38" s="13"/>
      <c r="B38" s="13"/>
      <c r="C38" s="13" t="s">
        <v>57</v>
      </c>
      <c r="D38" s="13"/>
      <c r="E38" s="13"/>
    </row>
    <row r="39">
      <c r="A39" s="13"/>
      <c r="B39" s="13" t="s">
        <v>67</v>
      </c>
      <c r="C39" s="13"/>
      <c r="D39" s="13"/>
      <c r="E39" s="13"/>
    </row>
    <row r="40">
      <c r="A40" s="13" t="s">
        <v>68</v>
      </c>
      <c r="B40" s="13"/>
      <c r="C40" s="13"/>
      <c r="D40" s="13"/>
      <c r="E40" s="13"/>
    </row>
    <row r="41">
      <c r="A41" s="24">
        <v>6000.0</v>
      </c>
      <c r="B41" s="24">
        <v>6500.0</v>
      </c>
      <c r="C41" s="13"/>
      <c r="D41" s="13"/>
      <c r="E41" s="13"/>
    </row>
    <row r="42">
      <c r="A42" s="13"/>
      <c r="B42" s="13"/>
      <c r="C42" s="13" t="s">
        <v>57</v>
      </c>
      <c r="D42" s="13"/>
      <c r="E42" s="13"/>
    </row>
    <row r="43">
      <c r="A43" s="13"/>
      <c r="B43" s="13" t="s">
        <v>69</v>
      </c>
      <c r="C43" s="13"/>
      <c r="D43" s="13"/>
      <c r="E43" s="13"/>
    </row>
    <row r="44">
      <c r="A44" s="13" t="s">
        <v>70</v>
      </c>
      <c r="B44" s="13"/>
      <c r="C44" s="13"/>
      <c r="D44" s="13"/>
      <c r="E44" s="13"/>
    </row>
    <row r="45">
      <c r="A45" s="13" t="s">
        <v>31</v>
      </c>
      <c r="B45" s="13" t="s">
        <v>37</v>
      </c>
      <c r="C45" s="13"/>
      <c r="D45" s="13"/>
      <c r="E45" s="13"/>
    </row>
    <row r="46">
      <c r="A46" s="13"/>
      <c r="B46" s="13"/>
      <c r="C46" s="13" t="s">
        <v>57</v>
      </c>
      <c r="D46" s="13"/>
      <c r="E46" s="13"/>
    </row>
    <row r="47">
      <c r="A47" s="13"/>
      <c r="B47" s="13" t="s">
        <v>71</v>
      </c>
      <c r="C47" s="13"/>
      <c r="D47" s="13"/>
      <c r="E47" s="13"/>
    </row>
    <row r="48">
      <c r="A48" s="13" t="s">
        <v>72</v>
      </c>
      <c r="B48" s="13"/>
      <c r="C48" s="13"/>
      <c r="D48" s="13"/>
      <c r="E48" s="13"/>
    </row>
    <row r="49">
      <c r="A49" s="13" t="s">
        <v>24</v>
      </c>
      <c r="B49" s="13"/>
      <c r="C49" s="13"/>
      <c r="D49" s="13"/>
      <c r="E49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25"/>
  </cols>
  <sheetData>
    <row r="1">
      <c r="A1" s="15" t="s">
        <v>73</v>
      </c>
      <c r="B1" s="2"/>
      <c r="C1" s="2"/>
      <c r="D1" s="2"/>
      <c r="E1" s="2"/>
      <c r="F1" s="2"/>
      <c r="G1" s="2"/>
      <c r="H1" s="3"/>
    </row>
    <row r="2">
      <c r="A2" s="25" t="s">
        <v>74</v>
      </c>
      <c r="B2" s="25" t="s">
        <v>75</v>
      </c>
      <c r="C2" s="25" t="s">
        <v>76</v>
      </c>
      <c r="D2" s="25" t="s">
        <v>77</v>
      </c>
      <c r="E2" s="25" t="s">
        <v>78</v>
      </c>
      <c r="F2" s="25" t="s">
        <v>79</v>
      </c>
      <c r="G2" s="25" t="s">
        <v>80</v>
      </c>
      <c r="H2" s="25" t="s">
        <v>81</v>
      </c>
    </row>
    <row r="3">
      <c r="A3" s="25" t="s">
        <v>82</v>
      </c>
      <c r="B3" s="6">
        <v>8.0</v>
      </c>
      <c r="C3" s="6">
        <v>6.0</v>
      </c>
      <c r="D3" s="6">
        <v>5.0</v>
      </c>
      <c r="E3" s="6">
        <v>10.0</v>
      </c>
      <c r="F3" s="26">
        <f t="shared" ref="F3:F11" si="1">SUM(B3:E3)</f>
        <v>29</v>
      </c>
      <c r="G3" s="26">
        <f t="shared" ref="G3:G11" si="2">MEDIAN(F3/4)</f>
        <v>7.25</v>
      </c>
      <c r="H3" s="26" t="str">
        <f t="shared" ref="H3:H11" si="3">IF(G3&gt;=5,"APROVADO","REPROVADO")</f>
        <v>APROVADO</v>
      </c>
    </row>
    <row r="4">
      <c r="A4" s="25" t="s">
        <v>83</v>
      </c>
      <c r="B4" s="6">
        <v>4.0</v>
      </c>
      <c r="C4" s="6">
        <v>10.0</v>
      </c>
      <c r="D4" s="6">
        <v>8.0</v>
      </c>
      <c r="E4" s="6">
        <v>8.0</v>
      </c>
      <c r="F4" s="26">
        <f t="shared" si="1"/>
        <v>30</v>
      </c>
      <c r="G4" s="26">
        <f t="shared" si="2"/>
        <v>7.5</v>
      </c>
      <c r="H4" s="26" t="str">
        <f t="shared" si="3"/>
        <v>APROVADO</v>
      </c>
    </row>
    <row r="5">
      <c r="A5" s="25" t="s">
        <v>84</v>
      </c>
      <c r="B5" s="6">
        <v>5.0</v>
      </c>
      <c r="C5" s="6">
        <v>8.0</v>
      </c>
      <c r="D5" s="6">
        <v>7.0</v>
      </c>
      <c r="E5" s="6">
        <v>7.0</v>
      </c>
      <c r="F5" s="26">
        <f t="shared" si="1"/>
        <v>27</v>
      </c>
      <c r="G5" s="26">
        <f t="shared" si="2"/>
        <v>6.75</v>
      </c>
      <c r="H5" s="26" t="str">
        <f t="shared" si="3"/>
        <v>APROVADO</v>
      </c>
    </row>
    <row r="6">
      <c r="A6" s="25" t="s">
        <v>85</v>
      </c>
      <c r="B6" s="6">
        <v>6.0</v>
      </c>
      <c r="C6" s="6">
        <v>8.0</v>
      </c>
      <c r="D6" s="6">
        <v>9.0</v>
      </c>
      <c r="E6" s="6">
        <v>9.0</v>
      </c>
      <c r="F6" s="26">
        <f t="shared" si="1"/>
        <v>32</v>
      </c>
      <c r="G6" s="26">
        <f t="shared" si="2"/>
        <v>8</v>
      </c>
      <c r="H6" s="26" t="str">
        <f t="shared" si="3"/>
        <v>APROVADO</v>
      </c>
    </row>
    <row r="7">
      <c r="A7" s="25" t="s">
        <v>86</v>
      </c>
      <c r="B7" s="6">
        <v>7.0</v>
      </c>
      <c r="C7" s="6">
        <v>7.0</v>
      </c>
      <c r="D7" s="6">
        <v>7.0</v>
      </c>
      <c r="E7" s="6">
        <v>10.0</v>
      </c>
      <c r="F7" s="26">
        <f t="shared" si="1"/>
        <v>31</v>
      </c>
      <c r="G7" s="26">
        <f t="shared" si="2"/>
        <v>7.75</v>
      </c>
      <c r="H7" s="26" t="str">
        <f t="shared" si="3"/>
        <v>APROVADO</v>
      </c>
    </row>
    <row r="8">
      <c r="A8" s="25" t="s">
        <v>87</v>
      </c>
      <c r="B8" s="6">
        <v>8.0</v>
      </c>
      <c r="C8" s="6">
        <v>6.0</v>
      </c>
      <c r="D8" s="6">
        <v>7.0</v>
      </c>
      <c r="E8" s="6">
        <v>9.0</v>
      </c>
      <c r="F8" s="26">
        <f t="shared" si="1"/>
        <v>30</v>
      </c>
      <c r="G8" s="26">
        <f t="shared" si="2"/>
        <v>7.5</v>
      </c>
      <c r="H8" s="26" t="str">
        <f t="shared" si="3"/>
        <v>APROVADO</v>
      </c>
    </row>
    <row r="9">
      <c r="A9" s="25" t="s">
        <v>88</v>
      </c>
      <c r="B9" s="6">
        <v>9.0</v>
      </c>
      <c r="C9" s="6">
        <v>9.0</v>
      </c>
      <c r="D9" s="6">
        <v>8.0</v>
      </c>
      <c r="E9" s="6">
        <v>8.0</v>
      </c>
      <c r="F9" s="26">
        <f t="shared" si="1"/>
        <v>34</v>
      </c>
      <c r="G9" s="26">
        <f t="shared" si="2"/>
        <v>8.5</v>
      </c>
      <c r="H9" s="26" t="str">
        <f t="shared" si="3"/>
        <v>APROVADO</v>
      </c>
    </row>
    <row r="10">
      <c r="A10" s="25" t="s">
        <v>89</v>
      </c>
      <c r="B10" s="6">
        <v>3.0</v>
      </c>
      <c r="C10" s="6">
        <v>4.0</v>
      </c>
      <c r="D10" s="6">
        <v>5.0</v>
      </c>
      <c r="E10" s="6">
        <v>6.0</v>
      </c>
      <c r="F10" s="26">
        <f t="shared" si="1"/>
        <v>18</v>
      </c>
      <c r="G10" s="26">
        <f t="shared" si="2"/>
        <v>4.5</v>
      </c>
      <c r="H10" s="26" t="str">
        <f t="shared" si="3"/>
        <v>REPROVADO</v>
      </c>
    </row>
    <row r="11">
      <c r="A11" s="25" t="s">
        <v>90</v>
      </c>
      <c r="B11" s="6">
        <v>4.0</v>
      </c>
      <c r="C11" s="6">
        <v>5.0</v>
      </c>
      <c r="D11" s="6">
        <v>6.0</v>
      </c>
      <c r="E11" s="6">
        <v>4.0</v>
      </c>
      <c r="F11" s="26">
        <f t="shared" si="1"/>
        <v>19</v>
      </c>
      <c r="G11" s="26">
        <f t="shared" si="2"/>
        <v>4.75</v>
      </c>
      <c r="H11" s="26" t="str">
        <f t="shared" si="3"/>
        <v>REPROVADO</v>
      </c>
    </row>
    <row r="14">
      <c r="F14" s="10" t="s">
        <v>91</v>
      </c>
      <c r="G14" s="12">
        <f>AVERAGE(G3:G11)</f>
        <v>6.944444444</v>
      </c>
    </row>
    <row r="15">
      <c r="D15" s="10"/>
      <c r="F15" s="10" t="s">
        <v>92</v>
      </c>
      <c r="G15" s="13">
        <f>MAX(B3:E11)</f>
        <v>10</v>
      </c>
    </row>
    <row r="20">
      <c r="J20" s="10">
        <v>1.0</v>
      </c>
      <c r="K20" s="10">
        <v>1.0</v>
      </c>
      <c r="L20" s="10">
        <v>2.0</v>
      </c>
      <c r="M20" s="10">
        <v>3.0</v>
      </c>
      <c r="N20" s="10">
        <v>4.0</v>
      </c>
      <c r="O20" s="10">
        <v>5.0</v>
      </c>
      <c r="P20" s="10">
        <v>6.0</v>
      </c>
    </row>
    <row r="21">
      <c r="J21" s="10">
        <v>2.0</v>
      </c>
    </row>
    <row r="22">
      <c r="J22" s="10">
        <v>3.0</v>
      </c>
    </row>
    <row r="23">
      <c r="J23" s="10">
        <v>4.0</v>
      </c>
    </row>
    <row r="24">
      <c r="J24" s="10">
        <v>5.0</v>
      </c>
    </row>
    <row r="25">
      <c r="J25" s="10">
        <v>6.0</v>
      </c>
    </row>
  </sheetData>
  <autoFilter ref="$G$2:$H$11"/>
  <mergeCells count="1">
    <mergeCell ref="A1:H1"/>
  </mergeCells>
  <conditionalFormatting sqref="H3:H11">
    <cfRule type="containsText" dxfId="0" priority="1" operator="containsText" text="APROVADO">
      <formula>NOT(ISERROR(SEARCH(("APROVADO"),(H3))))</formula>
    </cfRule>
  </conditionalFormatting>
  <conditionalFormatting sqref="H3:H11">
    <cfRule type="containsText" dxfId="1" priority="2" operator="containsText" text="REPROVADO">
      <formula>NOT(ISERROR(SEARCH(("REPROVADO"),(H3))))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13"/>
  </cols>
  <sheetData>
    <row r="1">
      <c r="A1" s="27" t="s">
        <v>93</v>
      </c>
      <c r="B1" s="27" t="s">
        <v>94</v>
      </c>
    </row>
    <row r="2">
      <c r="A2" s="6">
        <v>23.0</v>
      </c>
      <c r="B2" s="6">
        <v>16.0</v>
      </c>
    </row>
    <row r="3">
      <c r="A3" s="6">
        <v>20.0</v>
      </c>
      <c r="B3" s="6">
        <v>17.0</v>
      </c>
    </row>
    <row r="4">
      <c r="A4" s="6">
        <v>10.0</v>
      </c>
      <c r="B4" s="6">
        <v>18.0</v>
      </c>
    </row>
    <row r="5">
      <c r="A5" s="6">
        <v>5.0</v>
      </c>
      <c r="B5" s="6">
        <v>19.0</v>
      </c>
    </row>
    <row r="6">
      <c r="A6" s="6">
        <v>2.0</v>
      </c>
      <c r="B6" s="6">
        <v>20.0</v>
      </c>
    </row>
    <row r="7">
      <c r="B7" s="13">
        <f>MEDIAN(B2:B6)</f>
        <v>18</v>
      </c>
    </row>
    <row r="9">
      <c r="A9" s="10" t="s">
        <v>95</v>
      </c>
    </row>
    <row r="10">
      <c r="A10" s="10" t="s">
        <v>96</v>
      </c>
    </row>
  </sheetData>
  <drawing r:id="rId1"/>
</worksheet>
</file>