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iasonov/Programming/Python/HSE_dashboard/templates/"/>
    </mc:Choice>
  </mc:AlternateContent>
  <xr:revisionPtr revIDLastSave="0" documentId="13_ncr:1_{B2DF2FE5-EAC2-8C44-8CB1-ED43CD0F94BE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Продажи" sheetId="1" r:id="rId1"/>
    <sheet name="Управление" sheetId="2" r:id="rId2"/>
    <sheet name="Продвижение" sheetId="3" state="hidden" r:id="rId3"/>
    <sheet name="Рассчет воронки" sheetId="4" state="hidden" r:id="rId4"/>
    <sheet name="Рассчет воронки (только стади)" sheetId="5" state="hidden" r:id="rId5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" i="5" l="1"/>
  <c r="V26" i="5"/>
  <c r="U26" i="5"/>
  <c r="T26" i="5"/>
  <c r="S26" i="5"/>
  <c r="R26" i="5"/>
  <c r="Q26" i="5"/>
  <c r="P26" i="5"/>
  <c r="O26" i="5"/>
  <c r="N26" i="5"/>
  <c r="K26" i="5"/>
  <c r="G26" i="5"/>
  <c r="H26" i="5" s="1"/>
  <c r="F26" i="5"/>
  <c r="B26" i="5"/>
  <c r="M25" i="5"/>
  <c r="J25" i="5"/>
  <c r="I25" i="5"/>
  <c r="H25" i="5"/>
  <c r="C24" i="5"/>
  <c r="C23" i="5"/>
  <c r="M21" i="5"/>
  <c r="J21" i="5"/>
  <c r="I21" i="5"/>
  <c r="H21" i="5"/>
  <c r="D21" i="5"/>
  <c r="C21" i="5"/>
  <c r="E21" i="5" s="1"/>
  <c r="M20" i="5"/>
  <c r="J20" i="5"/>
  <c r="I20" i="5"/>
  <c r="H20" i="5"/>
  <c r="E20" i="5"/>
  <c r="D20" i="5"/>
  <c r="C20" i="5"/>
  <c r="C19" i="5"/>
  <c r="D18" i="5"/>
  <c r="C17" i="5"/>
  <c r="M16" i="5"/>
  <c r="J16" i="5"/>
  <c r="I16" i="5"/>
  <c r="H16" i="5"/>
  <c r="D16" i="5"/>
  <c r="C16" i="5"/>
  <c r="E16" i="5" s="1"/>
  <c r="M15" i="5"/>
  <c r="J15" i="5"/>
  <c r="I15" i="5"/>
  <c r="H15" i="5"/>
  <c r="D15" i="5"/>
  <c r="C15" i="5"/>
  <c r="E15" i="5" s="1"/>
  <c r="M14" i="5"/>
  <c r="J14" i="5"/>
  <c r="I14" i="5"/>
  <c r="H14" i="5"/>
  <c r="E14" i="5"/>
  <c r="D14" i="5"/>
  <c r="C14" i="5"/>
  <c r="M13" i="5"/>
  <c r="J13" i="5"/>
  <c r="I13" i="5"/>
  <c r="H13" i="5"/>
  <c r="E13" i="5"/>
  <c r="D13" i="5"/>
  <c r="C13" i="5"/>
  <c r="M12" i="5"/>
  <c r="J12" i="5"/>
  <c r="I12" i="5"/>
  <c r="H12" i="5"/>
  <c r="E12" i="5"/>
  <c r="D12" i="5"/>
  <c r="C12" i="5"/>
  <c r="M11" i="5"/>
  <c r="J11" i="5"/>
  <c r="I11" i="5"/>
  <c r="H11" i="5"/>
  <c r="D11" i="5"/>
  <c r="C11" i="5"/>
  <c r="E11" i="5" s="1"/>
  <c r="M10" i="5"/>
  <c r="J10" i="5"/>
  <c r="I10" i="5"/>
  <c r="H10" i="5"/>
  <c r="D10" i="5"/>
  <c r="C10" i="5"/>
  <c r="E10" i="5" s="1"/>
  <c r="M9" i="5"/>
  <c r="J9" i="5"/>
  <c r="I9" i="5"/>
  <c r="H9" i="5"/>
  <c r="E9" i="5"/>
  <c r="D9" i="5"/>
  <c r="C9" i="5"/>
  <c r="M8" i="5"/>
  <c r="J8" i="5"/>
  <c r="I8" i="5"/>
  <c r="H8" i="5"/>
  <c r="D8" i="5"/>
  <c r="C8" i="5"/>
  <c r="E8" i="5" s="1"/>
  <c r="M7" i="5"/>
  <c r="J7" i="5"/>
  <c r="I7" i="5"/>
  <c r="H7" i="5"/>
  <c r="D7" i="5"/>
  <c r="C7" i="5"/>
  <c r="E7" i="5" s="1"/>
  <c r="M6" i="5"/>
  <c r="J6" i="5"/>
  <c r="I6" i="5"/>
  <c r="H6" i="5"/>
  <c r="E6" i="5"/>
  <c r="D6" i="5"/>
  <c r="C6" i="5"/>
  <c r="M5" i="5"/>
  <c r="J5" i="5"/>
  <c r="I5" i="5"/>
  <c r="H5" i="5"/>
  <c r="E5" i="5"/>
  <c r="D5" i="5"/>
  <c r="C5" i="5"/>
  <c r="M4" i="5"/>
  <c r="J4" i="5"/>
  <c r="I4" i="5"/>
  <c r="H4" i="5"/>
  <c r="E4" i="5"/>
  <c r="D4" i="5"/>
  <c r="C4" i="5"/>
  <c r="M3" i="5"/>
  <c r="J3" i="5"/>
  <c r="I3" i="5"/>
  <c r="H3" i="5"/>
  <c r="D3" i="5"/>
  <c r="D26" i="5" s="1"/>
  <c r="C3" i="5"/>
  <c r="E3" i="5" s="1"/>
  <c r="M2" i="5"/>
  <c r="M26" i="5" s="1"/>
  <c r="J2" i="5"/>
  <c r="J26" i="5" s="1"/>
  <c r="I2" i="5"/>
  <c r="I26" i="5" s="1"/>
  <c r="H2" i="5"/>
  <c r="D2" i="5"/>
  <c r="C2" i="5"/>
  <c r="E2" i="5" s="1"/>
  <c r="E26" i="5" s="1"/>
  <c r="W26" i="4"/>
  <c r="V26" i="4"/>
  <c r="U26" i="4"/>
  <c r="T26" i="4"/>
  <c r="S26" i="4"/>
  <c r="R26" i="4"/>
  <c r="Q26" i="4"/>
  <c r="P26" i="4"/>
  <c r="O26" i="4"/>
  <c r="N26" i="4"/>
  <c r="K26" i="4"/>
  <c r="G26" i="4"/>
  <c r="F26" i="4"/>
  <c r="B26" i="4"/>
  <c r="M25" i="4"/>
  <c r="J25" i="4"/>
  <c r="I25" i="4"/>
  <c r="H25" i="4"/>
  <c r="C24" i="4"/>
  <c r="C23" i="4"/>
  <c r="M21" i="4"/>
  <c r="J21" i="4"/>
  <c r="I21" i="4"/>
  <c r="H21" i="4"/>
  <c r="D21" i="4"/>
  <c r="C21" i="4"/>
  <c r="E21" i="4" s="1"/>
  <c r="M20" i="4"/>
  <c r="J20" i="4"/>
  <c r="I20" i="4"/>
  <c r="H20" i="4"/>
  <c r="E20" i="4"/>
  <c r="D20" i="4"/>
  <c r="C20" i="4"/>
  <c r="E19" i="4"/>
  <c r="D19" i="4"/>
  <c r="C19" i="4"/>
  <c r="D18" i="4"/>
  <c r="E17" i="4"/>
  <c r="D17" i="4"/>
  <c r="C17" i="4"/>
  <c r="M16" i="4"/>
  <c r="J16" i="4"/>
  <c r="I16" i="4"/>
  <c r="H16" i="4"/>
  <c r="D16" i="4"/>
  <c r="C16" i="4"/>
  <c r="E16" i="4" s="1"/>
  <c r="M15" i="4"/>
  <c r="J15" i="4"/>
  <c r="I15" i="4"/>
  <c r="H15" i="4"/>
  <c r="D15" i="4"/>
  <c r="C15" i="4"/>
  <c r="E15" i="4" s="1"/>
  <c r="M14" i="4"/>
  <c r="J14" i="4"/>
  <c r="I14" i="4"/>
  <c r="H14" i="4"/>
  <c r="E14" i="4"/>
  <c r="D14" i="4"/>
  <c r="C14" i="4"/>
  <c r="M13" i="4"/>
  <c r="J13" i="4"/>
  <c r="I13" i="4"/>
  <c r="H13" i="4"/>
  <c r="E13" i="4"/>
  <c r="D13" i="4"/>
  <c r="C13" i="4"/>
  <c r="M12" i="4"/>
  <c r="J12" i="4"/>
  <c r="I12" i="4"/>
  <c r="H12" i="4"/>
  <c r="E12" i="4"/>
  <c r="D12" i="4"/>
  <c r="C12" i="4"/>
  <c r="M11" i="4"/>
  <c r="J11" i="4"/>
  <c r="I11" i="4"/>
  <c r="H11" i="4"/>
  <c r="D11" i="4"/>
  <c r="C11" i="4"/>
  <c r="E11" i="4" s="1"/>
  <c r="M10" i="4"/>
  <c r="J10" i="4"/>
  <c r="I10" i="4"/>
  <c r="H10" i="4"/>
  <c r="E10" i="4"/>
  <c r="D10" i="4"/>
  <c r="C10" i="4"/>
  <c r="M9" i="4"/>
  <c r="J9" i="4"/>
  <c r="I9" i="4"/>
  <c r="H9" i="4"/>
  <c r="E9" i="4"/>
  <c r="D9" i="4"/>
  <c r="C9" i="4"/>
  <c r="M8" i="4"/>
  <c r="J8" i="4"/>
  <c r="I8" i="4"/>
  <c r="H8" i="4"/>
  <c r="D8" i="4"/>
  <c r="C8" i="4"/>
  <c r="E8" i="4" s="1"/>
  <c r="M7" i="4"/>
  <c r="J7" i="4"/>
  <c r="I7" i="4"/>
  <c r="H7" i="4"/>
  <c r="D7" i="4"/>
  <c r="C7" i="4"/>
  <c r="E7" i="4" s="1"/>
  <c r="M6" i="4"/>
  <c r="J6" i="4"/>
  <c r="I6" i="4"/>
  <c r="H6" i="4"/>
  <c r="E6" i="4"/>
  <c r="D6" i="4"/>
  <c r="C6" i="4"/>
  <c r="M5" i="4"/>
  <c r="J5" i="4"/>
  <c r="I5" i="4"/>
  <c r="H5" i="4"/>
  <c r="E5" i="4"/>
  <c r="D5" i="4"/>
  <c r="C5" i="4"/>
  <c r="M4" i="4"/>
  <c r="J4" i="4"/>
  <c r="J26" i="4" s="1"/>
  <c r="I4" i="4"/>
  <c r="I26" i="4" s="1"/>
  <c r="H4" i="4"/>
  <c r="E4" i="4"/>
  <c r="D4" i="4"/>
  <c r="C4" i="4"/>
  <c r="M3" i="4"/>
  <c r="J3" i="4"/>
  <c r="I3" i="4"/>
  <c r="H3" i="4"/>
  <c r="D3" i="4"/>
  <c r="C3" i="4"/>
  <c r="E3" i="4" s="1"/>
  <c r="M2" i="4"/>
  <c r="M26" i="4" s="1"/>
  <c r="J2" i="4"/>
  <c r="I2" i="4"/>
  <c r="H2" i="4"/>
  <c r="E2" i="4"/>
  <c r="D2" i="4"/>
  <c r="D26" i="4" s="1"/>
  <c r="C2" i="4"/>
  <c r="C26" i="4" s="1"/>
  <c r="E26" i="4" l="1"/>
  <c r="C2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3000000}">
      <text>
        <r>
          <rPr>
            <sz val="10"/>
            <color rgb="FF000000"/>
            <rFont val="Arial"/>
            <family val="2"/>
          </rPr>
          <t>Число партнерских заявок будет вноситься вручную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  <family val="2"/>
          </rPr>
          <t>Расчетный столбец, берется только число заявок по программе</t>
        </r>
      </text>
    </comment>
    <comment ref="I1" authorId="0" shapeId="0" xr:uid="{00000000-0006-0000-0000-000005000000}">
      <text>
        <r>
          <rPr>
            <sz val="10"/>
            <color rgb="FF000000"/>
            <rFont val="Arial"/>
            <family val="2"/>
          </rPr>
          <t>Расчетный столбец, в перспективе планируем менять коэффициент, возможно даже для каждой программы отдельно</t>
        </r>
      </text>
    </comment>
    <comment ref="J1" authorId="0" shapeId="0" xr:uid="{00000000-0006-0000-0000-000006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L1" authorId="0" shapeId="0" xr:uid="{00000000-0006-0000-0000-000007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N1" authorId="0" shapeId="0" xr:uid="{00000000-0006-0000-0000-000008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P1" authorId="0" shapeId="0" xr:uid="{00000000-0006-0000-0000-000009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U1" authorId="0" shapeId="0" xr:uid="{D2D54B0E-8DEB-3543-92B8-C08AECC1194E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100-000001000000}">
      <text>
        <r>
          <rPr>
            <sz val="10"/>
            <color rgb="FF000000"/>
            <rFont val="Arial"/>
            <family val="2"/>
          </rPr>
          <t>Расчетный столбец</t>
        </r>
      </text>
    </comment>
    <comment ref="J1" authorId="0" shapeId="0" xr:uid="{00000000-0006-0000-0100-000002000000}">
      <text>
        <r>
          <rPr>
            <sz val="10"/>
            <color rgb="FF000000"/>
            <rFont val="Arial"/>
            <family val="2"/>
          </rPr>
          <t>Расчетный столбец, в перспективе коэффицент будет меняться, вплоть до отдельного на каждую программу</t>
        </r>
      </text>
    </comment>
  </commentList>
</comments>
</file>

<file path=xl/sharedStrings.xml><?xml version="1.0" encoding="utf-8"?>
<sst xmlns="http://schemas.openxmlformats.org/spreadsheetml/2006/main" count="196" uniqueCount="125">
  <si>
    <t>Программа</t>
  </si>
  <si>
    <t>Общее кол-во заявок
ВСЕГО
(портал+РК)</t>
  </si>
  <si>
    <t>Общее кол-во заявок (studyonline) ВСЕГО</t>
  </si>
  <si>
    <t>Общее кол-во заявок (studyonline) за 1\2 недели</t>
  </si>
  <si>
    <t>Количество, направленных на консультацию с ОП от ДОО</t>
  </si>
  <si>
    <t>Конверсия заявка -&gt; договор (без учета заявок с общего ленда)</t>
  </si>
  <si>
    <t>Кол-во регистраций в ЛК абитуриента
 за 1\2 недели</t>
  </si>
  <si>
    <t>Конверсия ЛК -&gt; договор</t>
  </si>
  <si>
    <t>Конверсия договор -&gt; оплата</t>
  </si>
  <si>
    <t>Оплаты 
(ПК)</t>
  </si>
  <si>
    <t>Конверсия договор -&gt; зачисление</t>
  </si>
  <si>
    <t>Зачисленные (ПК)</t>
  </si>
  <si>
    <t>Искусственный Интеллект и Компьютерное Зрение, НН</t>
  </si>
  <si>
    <t>Аналитика данных и прикладная статистика</t>
  </si>
  <si>
    <t xml:space="preserve">Master of Business Analytics </t>
  </si>
  <si>
    <t xml:space="preserve">Master of Finance </t>
  </si>
  <si>
    <t xml:space="preserve">Master of Data Science </t>
  </si>
  <si>
    <t xml:space="preserve">Экономический анализ </t>
  </si>
  <si>
    <t>Маркетинг-менеджмент</t>
  </si>
  <si>
    <t xml:space="preserve">Управление цифровым продуктом </t>
  </si>
  <si>
    <t xml:space="preserve">Управление стратегическими коммуникациями </t>
  </si>
  <si>
    <t>Цифровая урбанистика и аналитика города</t>
  </si>
  <si>
    <t>Проектирование и разработка высоконагруженных информационных систем (Санкт-Петербург) бывш. ВОКИС</t>
  </si>
  <si>
    <t>Инвестиции на финансовых рынках</t>
  </si>
  <si>
    <t>Психоанализ и психоаналитическое бизнес-консультирование</t>
  </si>
  <si>
    <t>Психоанализ и психоаналитическая психотерапия</t>
  </si>
  <si>
    <t xml:space="preserve">Управление инновационным бизнесом </t>
  </si>
  <si>
    <t>Международный бизнес</t>
  </si>
  <si>
    <t>Аналитика больших данных (Карпов)</t>
  </si>
  <si>
    <t>Интерактивный дизайн, шк. Дизайна</t>
  </si>
  <si>
    <t>Управление в креативных индустриях, шк. Дизайна</t>
  </si>
  <si>
    <t>Коммуникационный и цифровой дизайн, шк. Дизайна</t>
  </si>
  <si>
    <t xml:space="preserve">Дизайн (бакалавриат) </t>
  </si>
  <si>
    <t xml:space="preserve">Компьютерные науки и анализ данных (бакалавриат) </t>
  </si>
  <si>
    <t>Экономический анализ (Бакалавриат)</t>
  </si>
  <si>
    <t>Глобальные цифровые коммуникации (бакалавриат)</t>
  </si>
  <si>
    <t>Программные системы и автоматизация процессов разработки (бакалавриат), Пермь, Нетология</t>
  </si>
  <si>
    <t>Кибербезопасность (Нетология)</t>
  </si>
  <si>
    <t xml:space="preserve">ЛигалТех (Нетология) </t>
  </si>
  <si>
    <t>Инженерия данных / Data Engineering (Нетология)</t>
  </si>
  <si>
    <t>Общий лендинг</t>
  </si>
  <si>
    <t>Всего:</t>
  </si>
  <si>
    <t>План приема всего 
(по данным ПК)</t>
  </si>
  <si>
    <t>Кол-во регистраций в ЛК абитуриента 
(всего РФ)</t>
  </si>
  <si>
    <t>Офлайн-трек (4 ОП)</t>
  </si>
  <si>
    <t>Договоры 
(ПК)</t>
  </si>
  <si>
    <t>Конверсия ЛК -&gt; ДОГОВОР</t>
  </si>
  <si>
    <t>Прогноз при конверсии 50% по магистратуре</t>
  </si>
  <si>
    <t>Стоимость за год</t>
  </si>
  <si>
    <t>Выручка за 1 год</t>
  </si>
  <si>
    <t>Выручка за весь период обучения</t>
  </si>
  <si>
    <t>Выручка за 1 год после отчислений партнерам</t>
  </si>
  <si>
    <t>Выручка за весь период обучения после отчислений партнерам</t>
  </si>
  <si>
    <t>Прикладная социальная психология</t>
  </si>
  <si>
    <t xml:space="preserve">Управление организациями и проектами </t>
  </si>
  <si>
    <t>План приема всего 
(ОЖИДАНИЯ)</t>
  </si>
  <si>
    <t>Размещение карточки на стадионлайн</t>
  </si>
  <si>
    <t>Хэдлайнеры</t>
  </si>
  <si>
    <t>Искусственный интеллект (ex МОВС)</t>
  </si>
  <si>
    <t>Искусственный интеллект в маркетинге и управлении продуктом (Яндекс)</t>
  </si>
  <si>
    <t>50*</t>
  </si>
  <si>
    <t>карточка</t>
  </si>
  <si>
    <t>Стандарт</t>
  </si>
  <si>
    <t>Бакалавриаты:</t>
  </si>
  <si>
    <t>Не продвигаем:</t>
  </si>
  <si>
    <t>ИТ - юрист, Пермь (MDS)</t>
  </si>
  <si>
    <r>
      <rPr>
        <b/>
        <sz val="9"/>
        <color theme="1"/>
        <rFont val="Arial"/>
        <family val="2"/>
      </rPr>
      <t xml:space="preserve">Необходимо регистраций в АСАВ для обеспечения набора </t>
    </r>
    <r>
      <rPr>
        <b/>
        <sz val="7"/>
        <color theme="1"/>
        <rFont val="Arial"/>
        <family val="2"/>
      </rPr>
      <t xml:space="preserve">(30% поступили от регистрации в АСАВ) </t>
    </r>
  </si>
  <si>
    <t>Необходимо заявок для выполнения набора (на примере 2022 в среднем 11% от числа заявок поступили)</t>
  </si>
  <si>
    <t>Необходимо заявок для выполнения набора (на примере 2022 в среднем 31% от числа заявок зарегистрировались в АСАВ)</t>
  </si>
  <si>
    <t>заявок апрель факт</t>
  </si>
  <si>
    <t>заявок май факт</t>
  </si>
  <si>
    <t>Прирост в % от апреля к маю</t>
  </si>
  <si>
    <t>заявок июнь план (+30% от мая)</t>
  </si>
  <si>
    <t>заявок июль план (=июнь)</t>
  </si>
  <si>
    <t>заявок август план</t>
  </si>
  <si>
    <t>заявок сентябрь план</t>
  </si>
  <si>
    <t>Общее кол-во заявок
ВСЕГО
(портал+РК) на 29.05</t>
  </si>
  <si>
    <t xml:space="preserve">Общее кол-во заявок (studyonline) за период 25.05-28.05 </t>
  </si>
  <si>
    <r>
      <rPr>
        <b/>
        <sz val="9"/>
        <rFont val="Arial"/>
        <family val="2"/>
      </rPr>
      <t xml:space="preserve">Общее кол-во заявок  c лендинга </t>
    </r>
    <r>
      <rPr>
        <b/>
        <u/>
        <sz val="9"/>
        <color rgb="FF1155CC"/>
        <rFont val="Arial"/>
        <family val="2"/>
      </rPr>
      <t>hse.ru по кнопкам</t>
    </r>
  </si>
  <si>
    <r>
      <rPr>
        <b/>
        <sz val="9"/>
        <color theme="1"/>
        <rFont val="Arial"/>
        <family val="2"/>
      </rPr>
      <t>Кол-во регистраций в ЛК абитуриента 
(всего)
*</t>
    </r>
    <r>
      <rPr>
        <b/>
        <sz val="7"/>
        <color theme="1"/>
        <rFont val="Arial"/>
        <family val="2"/>
      </rPr>
      <t>РФ+иностр по 1 и 2 приоритет + МДС инотср_весна+раннее приглашение (рыж)</t>
    </r>
  </si>
  <si>
    <t>Договоры (ПК)</t>
  </si>
  <si>
    <t>Оплаты (ПК)</t>
  </si>
  <si>
    <t>План приема_РФ</t>
  </si>
  <si>
    <t>План приема_иностр</t>
  </si>
  <si>
    <t>Master of Сomputer Vision</t>
  </si>
  <si>
    <t>Прикладная статистика с методами сетевого анализа</t>
  </si>
  <si>
    <t xml:space="preserve">Машинное обучение и высоконагруженные системы </t>
  </si>
  <si>
    <t>Внедрение и оптимизация комплексных информационных систем (Санкт-Петербург) ВОКИС</t>
  </si>
  <si>
    <t>Коммуникационный и цифровой дизайн</t>
  </si>
  <si>
    <t>61
*с 1.09 по май</t>
  </si>
  <si>
    <t>617
*с 1.09 по май</t>
  </si>
  <si>
    <t>2209-за 2 мес</t>
  </si>
  <si>
    <t xml:space="preserve"> </t>
  </si>
  <si>
    <r>
      <rPr>
        <b/>
        <sz val="9"/>
        <color theme="1"/>
        <rFont val="Arial"/>
        <family val="2"/>
      </rPr>
      <t xml:space="preserve">Необходимо регистраций в АСАВ для обеспечения набора </t>
    </r>
    <r>
      <rPr>
        <b/>
        <sz val="7"/>
        <color theme="1"/>
        <rFont val="Arial"/>
        <family val="2"/>
      </rPr>
      <t xml:space="preserve">(30% поступили от регистрации в АСАВ) </t>
    </r>
  </si>
  <si>
    <t>Необходимо заявок для выполнения набора (на примере 2022 в среднем 11% от числа заявок со стади поступили)</t>
  </si>
  <si>
    <t>заявок август план 
( ~ как в мае)</t>
  </si>
  <si>
    <t>заявок сентябрь план
не будет, доходят остатки?</t>
  </si>
  <si>
    <r>
      <rPr>
        <b/>
        <sz val="9"/>
        <rFont val="Arial"/>
        <family val="2"/>
      </rPr>
      <t xml:space="preserve">Общее кол-во заявок  c лендинга </t>
    </r>
    <r>
      <rPr>
        <b/>
        <u/>
        <sz val="9"/>
        <color rgb="FF1155CC"/>
        <rFont val="Arial"/>
        <family val="2"/>
      </rPr>
      <t>hse.ru по кнопкам</t>
    </r>
  </si>
  <si>
    <r>
      <rPr>
        <b/>
        <sz val="9"/>
        <color theme="1"/>
        <rFont val="Arial"/>
        <family val="2"/>
      </rPr>
      <t>Кол-во регистраций в ЛК абитуриента 
(всего)
*</t>
    </r>
    <r>
      <rPr>
        <b/>
        <sz val="7"/>
        <color theme="1"/>
        <rFont val="Arial"/>
        <family val="2"/>
      </rPr>
      <t>РФ+иностр по 1 и 2 приоритет + МДС инотср_весна+раннее приглашение (рыж)</t>
    </r>
  </si>
  <si>
    <t>1400--тз</t>
  </si>
  <si>
    <r>
      <rPr>
        <b/>
        <sz val="9"/>
        <rFont val="Arial (Body)"/>
      </rPr>
      <t xml:space="preserve">Общее кол-во заявок  c  </t>
    </r>
    <r>
      <rPr>
        <b/>
        <u/>
        <sz val="9"/>
        <color rgb="FF1155CC"/>
        <rFont val="Arial (Body)"/>
      </rPr>
      <t>hse.ru по кнопкам/партнерских стр</t>
    </r>
  </si>
  <si>
    <t>Договоры (ПК) РФ</t>
  </si>
  <si>
    <t>Общее кол-во заявок ВСЕГО (портал+РК)</t>
  </si>
  <si>
    <t>Кол-во регистраций в ЛК абитуриента за 1\2 недели</t>
  </si>
  <si>
    <t>Кол-во заявок (studyonline) с 1.10</t>
  </si>
  <si>
    <t>Регистрации в ЛК (РФ все приоритеты)</t>
  </si>
  <si>
    <t>Кол-во заявок (studyonline) с 1.04</t>
  </si>
  <si>
    <t>male</t>
  </si>
  <si>
    <t>Прошлогодние Регистрации в ЛК (РФ все приоритеты)</t>
  </si>
  <si>
    <t>Прошлогоднее Кол-во заявок (studyonline) с 1.04</t>
  </si>
  <si>
    <t>Прошлогодние Договоры (ПК) РФ</t>
  </si>
  <si>
    <t>ages_mean</t>
  </si>
  <si>
    <t>female</t>
  </si>
  <si>
    <t>ages</t>
  </si>
  <si>
    <t>Выполнение плана % РФ</t>
  </si>
  <si>
    <t>Выполнение плана % иностранцы</t>
  </si>
  <si>
    <t>Договоры иностранцы</t>
  </si>
  <si>
    <t>Оплаты иностранцы</t>
  </si>
  <si>
    <t>Зачисленные иностранцы</t>
  </si>
  <si>
    <t>Регистрации в ЛК иностранцы</t>
  </si>
  <si>
    <t>Кол-во заявок (studyonline) с 1.04 по неделям</t>
  </si>
  <si>
    <t>Регистрации в ЛК (РФ все приоритеты) по неделям</t>
  </si>
  <si>
    <t>Необходимо регистраций в ЛК для обеспечения набора (45% поступили от регистрации в АСАВ)</t>
  </si>
  <si>
    <t>Регистрации в ЛК из Госуслуг</t>
  </si>
  <si>
    <t>Договоры (ПК) РФ по неделям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</si>
</sst>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[$₽]"/>
  </numFmts>
  <fonts count="27">
    <font>
      <sz val="10"/>
      <color rgb="FF000000"/>
      <name val="Arial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theme="1"/>
      <name val="Arial"/>
      <family val="2"/>
    </font>
    <font>
      <b/>
      <u/>
      <sz val="9"/>
      <color rgb="FF0000FF"/>
      <name val="Arial"/>
      <family val="2"/>
    </font>
    <font>
      <sz val="9"/>
      <color rgb="FF1155CC"/>
      <name val="&quot;Google Sans Mono&quot;"/>
    </font>
    <font>
      <b/>
      <sz val="9"/>
      <name val="Arial"/>
      <family val="2"/>
    </font>
    <font>
      <b/>
      <u/>
      <sz val="9"/>
      <color rgb="FF1155CC"/>
      <name val="Arial"/>
      <family val="2"/>
    </font>
    <font>
      <b/>
      <sz val="7"/>
      <color theme="1"/>
      <name val="Arial"/>
      <family val="2"/>
    </font>
    <font>
      <b/>
      <sz val="9"/>
      <color theme="1"/>
      <name val="Arial (Body)"/>
    </font>
    <font>
      <b/>
      <u/>
      <sz val="9"/>
      <color rgb="FF0000FF"/>
      <name val="Arial (Body)"/>
    </font>
    <font>
      <b/>
      <sz val="9"/>
      <name val="Arial (Body)"/>
    </font>
    <font>
      <b/>
      <u/>
      <sz val="9"/>
      <color rgb="FF1155CC"/>
      <name val="Arial (Body)"/>
    </font>
    <font>
      <sz val="9"/>
      <color rgb="FF000000"/>
      <name val="Arial (Body)"/>
    </font>
  </fonts>
  <fills count="1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8" borderId="1" xfId="0" applyFont="1" applyFill="1" applyBorder="1"/>
    <xf numFmtId="0" fontId="2" fillId="8" borderId="1" xfId="0" applyFont="1" applyFill="1" applyBorder="1" applyAlignment="1">
      <alignment horizontal="right"/>
    </xf>
    <xf numFmtId="0" fontId="8" fillId="0" borderId="0" xfId="0" applyFont="1" applyAlignment="1">
      <alignment vertical="top"/>
    </xf>
    <xf numFmtId="0" fontId="9" fillId="0" borderId="1" xfId="0" applyFont="1" applyBorder="1"/>
    <xf numFmtId="3" fontId="9" fillId="0" borderId="1" xfId="0" applyNumberFormat="1" applyFont="1" applyBorder="1"/>
    <xf numFmtId="0" fontId="9" fillId="0" borderId="0" xfId="0" applyFont="1"/>
    <xf numFmtId="0" fontId="5" fillId="0" borderId="0" xfId="0" applyFont="1" applyAlignment="1">
      <alignment wrapText="1"/>
    </xf>
    <xf numFmtId="3" fontId="7" fillId="9" borderId="1" xfId="0" applyNumberFormat="1" applyFont="1" applyFill="1" applyBorder="1"/>
    <xf numFmtId="0" fontId="7" fillId="0" borderId="0" xfId="0" applyFont="1"/>
    <xf numFmtId="0" fontId="11" fillId="0" borderId="1" xfId="0" applyFont="1" applyBorder="1" applyAlignment="1">
      <alignment wrapText="1"/>
    </xf>
    <xf numFmtId="0" fontId="11" fillId="4" borderId="1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top" wrapText="1"/>
    </xf>
    <xf numFmtId="0" fontId="5" fillId="0" borderId="0" xfId="0" applyFont="1"/>
    <xf numFmtId="0" fontId="5" fillId="10" borderId="0" xfId="0" applyFont="1" applyFill="1"/>
    <xf numFmtId="0" fontId="1" fillId="0" borderId="2" xfId="0" applyFont="1" applyBorder="1" applyAlignment="1">
      <alignment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1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3" fillId="11" borderId="0" xfId="0" applyFont="1" applyFill="1" applyAlignment="1">
      <alignment horizontal="center"/>
    </xf>
    <xf numFmtId="0" fontId="3" fillId="0" borderId="3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4" borderId="0" xfId="0" applyFont="1" applyFill="1" applyAlignment="1">
      <alignment horizontal="center"/>
    </xf>
    <xf numFmtId="0" fontId="3" fillId="12" borderId="3" xfId="0" applyFont="1" applyFill="1" applyBorder="1" applyAlignment="1">
      <alignment wrapText="1"/>
    </xf>
    <xf numFmtId="0" fontId="5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6" fillId="0" borderId="3" xfId="0" applyFont="1" applyBorder="1" applyAlignment="1">
      <alignment wrapText="1"/>
    </xf>
    <xf numFmtId="0" fontId="3" fillId="13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13" borderId="3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17" fillId="10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/>
    <xf numFmtId="3" fontId="5" fillId="0" borderId="1" xfId="0" applyNumberFormat="1" applyFont="1" applyBorder="1"/>
    <xf numFmtId="3" fontId="12" fillId="0" borderId="1" xfId="0" applyNumberFormat="1" applyFont="1" applyBorder="1"/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6" fillId="5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5" fillId="8" borderId="1" xfId="0" applyFont="1" applyFill="1" applyBorder="1" applyAlignment="1">
      <alignment horizontal="right"/>
    </xf>
    <xf numFmtId="3" fontId="5" fillId="8" borderId="1" xfId="0" applyNumberFormat="1" applyFont="1" applyFill="1" applyBorder="1"/>
    <xf numFmtId="0" fontId="5" fillId="14" borderId="1" xfId="0" applyFont="1" applyFill="1" applyBorder="1"/>
    <xf numFmtId="0" fontId="3" fillId="14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9" borderId="0" xfId="0" applyFont="1" applyFill="1" applyAlignment="1">
      <alignment vertical="top"/>
    </xf>
    <xf numFmtId="0" fontId="7" fillId="9" borderId="0" xfId="0" applyFont="1" applyFill="1"/>
    <xf numFmtId="0" fontId="3" fillId="0" borderId="0" xfId="0" applyFont="1" applyAlignment="1">
      <alignment vertical="top"/>
    </xf>
    <xf numFmtId="3" fontId="5" fillId="0" borderId="0" xfId="0" applyNumberFormat="1" applyFont="1"/>
    <xf numFmtId="0" fontId="18" fillId="0" borderId="0" xfId="0" applyFont="1"/>
    <xf numFmtId="0" fontId="22" fillId="2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4" fillId="0" borderId="4" xfId="0" applyFont="1" applyBorder="1" applyAlignment="1">
      <alignment wrapText="1"/>
    </xf>
    <xf numFmtId="0" fontId="5" fillId="0" borderId="4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4" xfId="0" applyFont="1" applyBorder="1"/>
    <xf numFmtId="2" fontId="12" fillId="0" borderId="4" xfId="0" applyNumberFormat="1" applyFont="1" applyBorder="1"/>
    <xf numFmtId="1" fontId="12" fillId="10" borderId="4" xfId="0" applyNumberFormat="1" applyFont="1" applyFill="1" applyBorder="1"/>
    <xf numFmtId="164" fontId="12" fillId="0" borderId="4" xfId="0" applyNumberFormat="1" applyFont="1" applyBorder="1"/>
    <xf numFmtId="0" fontId="26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Управление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29</xdr:row>
      <xdr:rowOff>28575</xdr:rowOff>
    </xdr:from>
    <xdr:ext cx="5800725" cy="4686300"/>
    <xdr:grpSp>
      <xdr:nvGrpSpPr>
        <xdr:cNvPr id="2" name="Shape 2" title="Рисунок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3384550" y="5591175"/>
          <a:ext cx="5800725" cy="4686300"/>
          <a:chOff x="715275" y="1002575"/>
          <a:chExt cx="5785725" cy="466885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/>
        </xdr:nvSpPr>
        <xdr:spPr>
          <a:xfrm>
            <a:off x="3201875" y="1002575"/>
            <a:ext cx="1237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все лиды</a:t>
            </a:r>
            <a:endParaRPr sz="1400" b="1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2855150" y="2003150"/>
            <a:ext cx="1822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регистрации в ЛК</a:t>
            </a:r>
            <a:endParaRPr sz="1400" b="1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/>
        </xdr:nvSpPr>
        <xdr:spPr>
          <a:xfrm>
            <a:off x="3414925" y="2957150"/>
            <a:ext cx="5646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ВИ</a:t>
            </a:r>
            <a:endParaRPr sz="1400"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/>
        </xdr:nvSpPr>
        <xdr:spPr>
          <a:xfrm>
            <a:off x="3201875" y="3756700"/>
            <a:ext cx="2229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договоры</a:t>
            </a:r>
            <a:endParaRPr sz="1400" b="1"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 txBox="1"/>
        </xdr:nvSpPr>
        <xdr:spPr>
          <a:xfrm>
            <a:off x="3112675" y="4569100"/>
            <a:ext cx="21102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зачисление</a:t>
            </a:r>
            <a:endParaRPr sz="1400" b="1"/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4083600" y="5302125"/>
            <a:ext cx="2417400" cy="3693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в 2022г - 22% со стади</a:t>
            </a:r>
            <a:endParaRPr sz="1200"/>
          </a:p>
        </xdr:txBody>
      </xdr:sp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CxnSpPr>
            <a:stCxn id="7" idx="2"/>
          </xdr:cNvCxnSpPr>
        </xdr:nvCxnSpPr>
        <xdr:spPr>
          <a:xfrm>
            <a:off x="4167775" y="4969300"/>
            <a:ext cx="242700" cy="392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0" name="Shape 10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CxnSpPr/>
        </xdr:nvCxnSpPr>
        <xdr:spPr>
          <a:xfrm>
            <a:off x="3637775" y="1428575"/>
            <a:ext cx="9900" cy="614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1" name="Shape 1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CxnSpPr/>
        </xdr:nvCxnSpPr>
        <xdr:spPr>
          <a:xfrm>
            <a:off x="3647700" y="2429150"/>
            <a:ext cx="0" cy="525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2" name="Shape 12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CxnSpPr/>
        </xdr:nvCxnSpPr>
        <xdr:spPr>
          <a:xfrm>
            <a:off x="3657600" y="3340575"/>
            <a:ext cx="0" cy="485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cxnSp macro="">
        <xdr:nvCxnSpPr>
          <xdr:cNvPr id="13" name="Shape 13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CxnSpPr/>
        </xdr:nvCxnSpPr>
        <xdr:spPr>
          <a:xfrm>
            <a:off x="3697225" y="4271825"/>
            <a:ext cx="0" cy="386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558054" y="1279950"/>
            <a:ext cx="1237650" cy="3497125"/>
          </a:xfrm>
          <a:custGeom>
            <a:avLst/>
            <a:gdLst/>
            <a:ahLst/>
            <a:cxnLst/>
            <a:rect l="l" t="t" r="r" b="b"/>
            <a:pathLst>
              <a:path w="49506" h="139885" extrusionOk="0">
                <a:moveTo>
                  <a:pt x="43958" y="0"/>
                </a:moveTo>
                <a:cubicBezTo>
                  <a:pt x="23367" y="5158"/>
                  <a:pt x="4161" y="26143"/>
                  <a:pt x="1161" y="47157"/>
                </a:cubicBezTo>
                <a:cubicBezTo>
                  <a:pt x="-2204" y="70730"/>
                  <a:pt x="1744" y="98304"/>
                  <a:pt x="16616" y="116901"/>
                </a:cubicBezTo>
                <a:cubicBezTo>
                  <a:pt x="24969" y="127347"/>
                  <a:pt x="37543" y="133904"/>
                  <a:pt x="49506" y="139885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/>
        </xdr:nvSpPr>
        <xdr:spPr>
          <a:xfrm>
            <a:off x="715275" y="2751463"/>
            <a:ext cx="792600" cy="554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11%</a:t>
            </a:r>
            <a:endParaRPr sz="12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со стади</a:t>
            </a:r>
            <a:endParaRPr sz="1200"/>
          </a:p>
        </xdr:txBody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/>
        </xdr:nvSpPr>
        <xdr:spPr>
          <a:xfrm>
            <a:off x="2607338" y="1408750"/>
            <a:ext cx="257700" cy="832175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 txBox="1"/>
        </xdr:nvSpPr>
        <xdr:spPr>
          <a:xfrm>
            <a:off x="1933750" y="166635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30% в среднем</a:t>
            </a:r>
            <a:endParaRPr sz="900"/>
          </a:p>
        </xdr:txBody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/>
        </xdr:nvSpPr>
        <xdr:spPr>
          <a:xfrm>
            <a:off x="2399313" y="2333875"/>
            <a:ext cx="564595" cy="2324348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 txBox="1"/>
        </xdr:nvSpPr>
        <xdr:spPr>
          <a:xfrm>
            <a:off x="1735525" y="320570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30% в среднем</a:t>
            </a:r>
            <a:endParaRPr sz="900"/>
          </a:p>
        </xdr:txBody>
      </xdr:sp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/>
        </xdr:nvSpPr>
        <xdr:spPr>
          <a:xfrm flipH="1">
            <a:off x="4430544" y="2320113"/>
            <a:ext cx="564569" cy="1674253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 txBox="1"/>
        </xdr:nvSpPr>
        <xdr:spPr>
          <a:xfrm>
            <a:off x="4896000" y="2957150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50% в 2022</a:t>
            </a:r>
            <a:endParaRPr sz="900"/>
          </a:p>
        </xdr:txBody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/>
        </xdr:nvSpPr>
        <xdr:spPr>
          <a:xfrm flipH="1">
            <a:off x="4321338" y="3994375"/>
            <a:ext cx="257700" cy="832175"/>
          </a:xfrm>
          <a:custGeom>
            <a:avLst/>
            <a:gdLst/>
            <a:ahLst/>
            <a:cxnLst/>
            <a:rect l="l" t="t" r="r" b="b"/>
            <a:pathLst>
              <a:path w="10308" h="33287" extrusionOk="0">
                <a:moveTo>
                  <a:pt x="10308" y="0"/>
                </a:moveTo>
                <a:cubicBezTo>
                  <a:pt x="1333" y="1794"/>
                  <a:pt x="-1420" y="16878"/>
                  <a:pt x="798" y="25758"/>
                </a:cubicBezTo>
                <a:cubicBezTo>
                  <a:pt x="1753" y="29581"/>
                  <a:pt x="5971" y="33287"/>
                  <a:pt x="9912" y="33287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sp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/>
        </xdr:nvSpPr>
        <xdr:spPr>
          <a:xfrm>
            <a:off x="4430550" y="4218725"/>
            <a:ext cx="792600" cy="492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87% в 2022</a:t>
            </a:r>
            <a:endParaRPr sz="900"/>
          </a:p>
        </xdr:txBody>
      </xdr: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2" insertRow="1">
  <tableColumns count="15">
    <tableColumn id="1" xr3:uid="{00000000-0010-0000-0000-000001000000}" name="Программа"/>
    <tableColumn id="2" xr3:uid="{00000000-0010-0000-0000-000002000000}" name="План приема всего _x000a_(по данным ПК)"/>
    <tableColumn id="3" xr3:uid="{00000000-0010-0000-0000-000003000000}" name="Общее кол-во заявок_x000a_ВСЕГО_x000a_(портал+РК)"/>
    <tableColumn id="4" xr3:uid="{00000000-0010-0000-0000-000004000000}" name="Кол-во регистраций в ЛК абитуриента _x000a_(всего РФ)"/>
    <tableColumn id="5" xr3:uid="{00000000-0010-0000-0000-000005000000}" name="Офлайн-трек (4 ОП)"/>
    <tableColumn id="6" xr3:uid="{00000000-0010-0000-0000-000006000000}" name="Договоры _x000a_(ПК)"/>
    <tableColumn id="7" xr3:uid="{00000000-0010-0000-0000-000007000000}" name="Оплаты _x000a_(ПК)"/>
    <tableColumn id="8" xr3:uid="{00000000-0010-0000-0000-000008000000}" name="Зачисленные (ПК)"/>
    <tableColumn id="9" xr3:uid="{00000000-0010-0000-0000-000009000000}" name="Конверсия ЛК -&gt; ДОГОВОР"/>
    <tableColumn id="10" xr3:uid="{00000000-0010-0000-0000-00000A000000}" name="Прогноз при конверсии 50% по магистратуре"/>
    <tableColumn id="11" xr3:uid="{00000000-0010-0000-0000-00000B000000}" name="Стоимость за год"/>
    <tableColumn id="12" xr3:uid="{00000000-0010-0000-0000-00000C000000}" name="Выручка за 1 год"/>
    <tableColumn id="13" xr3:uid="{00000000-0010-0000-0000-00000D000000}" name="Выручка за весь период обучения"/>
    <tableColumn id="14" xr3:uid="{00000000-0010-0000-0000-00000E000000}" name="Выручка за 1 год после отчислений партнерам"/>
    <tableColumn id="15" xr3:uid="{00000000-0010-0000-0000-00000F000000}" name="Выручка за весь период обучения после отчислений партнерам"/>
  </tableColumns>
  <tableStyleInfo name="Управление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se.ru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se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hse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"/>
  <sheetViews>
    <sheetView tabSelected="1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AF1" sqref="AF1"/>
    </sheetView>
  </sheetViews>
  <sheetFormatPr baseColWidth="10" defaultColWidth="12.6640625" defaultRowHeight="15.75" customHeight="1"/>
  <cols>
    <col min="1" max="1" width="15" customWidth="1"/>
    <col min="2" max="2" width="17.6640625" customWidth="1"/>
    <col min="3" max="3" width="15.5" customWidth="1"/>
    <col min="4" max="4" width="18.6640625" customWidth="1"/>
    <col min="5" max="5" width="17.1640625" customWidth="1"/>
    <col min="7" max="7" width="19.1640625" customWidth="1"/>
    <col min="8" max="8" width="14.83203125" customWidth="1"/>
    <col min="9" max="9" width="20.6640625" customWidth="1"/>
    <col min="22" max="22" width="15.5" customWidth="1"/>
    <col min="23" max="23" width="19.1640625" customWidth="1"/>
  </cols>
  <sheetData>
    <row r="1" spans="1:32" s="77" customFormat="1" ht="65">
      <c r="A1" s="74" t="s">
        <v>102</v>
      </c>
      <c r="B1" s="74" t="s">
        <v>104</v>
      </c>
      <c r="C1" s="74" t="s">
        <v>106</v>
      </c>
      <c r="D1" s="74" t="s">
        <v>3</v>
      </c>
      <c r="E1" s="75" t="s">
        <v>100</v>
      </c>
      <c r="F1" s="76" t="s">
        <v>5</v>
      </c>
      <c r="G1" s="73" t="s">
        <v>105</v>
      </c>
      <c r="H1" s="73" t="s">
        <v>103</v>
      </c>
      <c r="I1" s="76" t="s">
        <v>122</v>
      </c>
      <c r="J1" s="76" t="s">
        <v>7</v>
      </c>
      <c r="K1" s="73" t="s">
        <v>101</v>
      </c>
      <c r="L1" s="76" t="s">
        <v>8</v>
      </c>
      <c r="M1" s="73" t="s">
        <v>81</v>
      </c>
      <c r="N1" s="76" t="s">
        <v>10</v>
      </c>
      <c r="O1" s="73" t="s">
        <v>11</v>
      </c>
      <c r="P1" s="76" t="s">
        <v>114</v>
      </c>
      <c r="Q1" s="73" t="s">
        <v>119</v>
      </c>
      <c r="R1" s="73" t="s">
        <v>116</v>
      </c>
      <c r="S1" s="73" t="s">
        <v>117</v>
      </c>
      <c r="T1" s="73" t="s">
        <v>118</v>
      </c>
      <c r="U1" s="76" t="s">
        <v>115</v>
      </c>
      <c r="V1" s="74" t="s">
        <v>109</v>
      </c>
      <c r="W1" s="73" t="s">
        <v>108</v>
      </c>
      <c r="X1" s="73" t="s">
        <v>110</v>
      </c>
      <c r="Y1" s="77" t="s">
        <v>107</v>
      </c>
      <c r="Z1" s="77" t="s">
        <v>112</v>
      </c>
      <c r="AA1" s="77" t="s">
        <v>113</v>
      </c>
      <c r="AB1" s="77" t="s">
        <v>111</v>
      </c>
      <c r="AC1" s="85" t="s">
        <v>120</v>
      </c>
      <c r="AD1" s="85" t="s">
        <v>121</v>
      </c>
      <c r="AE1" s="85" t="s">
        <v>123</v>
      </c>
      <c r="AF1" s="85" t="s">
        <v>124</v>
      </c>
    </row>
  </sheetData>
  <hyperlinks>
    <hyperlink ref="E1" r:id="rId1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S9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baseColWidth="10" defaultColWidth="12.6640625" defaultRowHeight="15.75" customHeight="1"/>
  <cols>
    <col min="1" max="1" width="52.1640625" customWidth="1"/>
    <col min="2" max="3" width="18.83203125" customWidth="1"/>
    <col min="4" max="4" width="25.33203125" customWidth="1"/>
    <col min="5" max="5" width="11" customWidth="1"/>
    <col min="6" max="6" width="14" customWidth="1"/>
    <col min="7" max="7" width="13.1640625" customWidth="1"/>
    <col min="8" max="8" width="11.1640625" customWidth="1"/>
    <col min="9" max="9" width="23.5" customWidth="1"/>
    <col min="10" max="12" width="18.83203125" customWidth="1"/>
    <col min="13" max="13" width="24.6640625" customWidth="1"/>
    <col min="14" max="14" width="29.83203125" customWidth="1"/>
    <col min="15" max="15" width="41.33203125" customWidth="1"/>
  </cols>
  <sheetData>
    <row r="1" spans="1:19" ht="15.75" customHeight="1">
      <c r="A1" s="20" t="s">
        <v>0</v>
      </c>
      <c r="B1" s="21" t="s">
        <v>42</v>
      </c>
      <c r="C1" s="21" t="s">
        <v>1</v>
      </c>
      <c r="D1" s="21" t="s">
        <v>43</v>
      </c>
      <c r="E1" s="21" t="s">
        <v>44</v>
      </c>
      <c r="F1" s="21" t="s">
        <v>45</v>
      </c>
      <c r="G1" s="21" t="s">
        <v>9</v>
      </c>
      <c r="H1" s="21" t="s">
        <v>11</v>
      </c>
      <c r="I1" s="21" t="s">
        <v>46</v>
      </c>
      <c r="J1" s="22" t="s">
        <v>47</v>
      </c>
      <c r="K1" s="21" t="s">
        <v>48</v>
      </c>
      <c r="L1" s="21" t="s">
        <v>49</v>
      </c>
      <c r="M1" s="21" t="s">
        <v>50</v>
      </c>
      <c r="N1" s="21" t="s">
        <v>51</v>
      </c>
      <c r="O1" s="21" t="s">
        <v>52</v>
      </c>
      <c r="P1" s="1"/>
      <c r="Q1" s="1"/>
      <c r="R1" s="1"/>
      <c r="S1" s="1"/>
    </row>
    <row r="2" spans="1:19" ht="15.75" customHeight="1">
      <c r="A2" s="78"/>
      <c r="B2" s="79"/>
      <c r="C2" s="79"/>
      <c r="D2" s="80"/>
      <c r="E2" s="80"/>
      <c r="F2" s="80"/>
      <c r="G2" s="80"/>
      <c r="H2" s="81"/>
      <c r="I2" s="82"/>
      <c r="J2" s="83"/>
      <c r="K2" s="84"/>
      <c r="L2" s="84"/>
      <c r="M2" s="84"/>
      <c r="N2" s="84"/>
      <c r="O2" s="84"/>
      <c r="P2" s="1"/>
      <c r="Q2" s="1"/>
      <c r="R2" s="1"/>
      <c r="S2" s="1"/>
    </row>
    <row r="3" spans="1:19" ht="13">
      <c r="J3" s="24"/>
    </row>
    <row r="4" spans="1:19" ht="13">
      <c r="J4" s="24"/>
    </row>
    <row r="5" spans="1:19" ht="13">
      <c r="J5" s="24"/>
    </row>
    <row r="6" spans="1:19" ht="13">
      <c r="J6" s="24"/>
    </row>
    <row r="7" spans="1:19" ht="13">
      <c r="J7" s="24"/>
    </row>
    <row r="8" spans="1:19" ht="13">
      <c r="J8" s="24"/>
    </row>
    <row r="9" spans="1:19" ht="13">
      <c r="J9" s="24"/>
    </row>
    <row r="10" spans="1:19" ht="13">
      <c r="J10" s="24"/>
    </row>
    <row r="11" spans="1:19" ht="13">
      <c r="J11" s="24"/>
    </row>
    <row r="12" spans="1:19" ht="13">
      <c r="J12" s="24"/>
    </row>
    <row r="13" spans="1:19" ht="13">
      <c r="J13" s="24"/>
    </row>
    <row r="14" spans="1:19" ht="13">
      <c r="J14" s="24"/>
    </row>
    <row r="15" spans="1:19" ht="13">
      <c r="J15" s="24"/>
    </row>
    <row r="16" spans="1:19" ht="13">
      <c r="J16" s="24"/>
    </row>
    <row r="17" spans="10:10" ht="13">
      <c r="J17" s="24"/>
    </row>
    <row r="18" spans="10:10" ht="13">
      <c r="J18" s="24"/>
    </row>
    <row r="19" spans="10:10" ht="13">
      <c r="J19" s="24"/>
    </row>
    <row r="20" spans="10:10" ht="13">
      <c r="J20" s="24"/>
    </row>
    <row r="21" spans="10:10" ht="13">
      <c r="J21" s="24"/>
    </row>
    <row r="22" spans="10:10" ht="13">
      <c r="J22" s="24"/>
    </row>
    <row r="23" spans="10:10" ht="13">
      <c r="J23" s="24"/>
    </row>
    <row r="24" spans="10:10" ht="13">
      <c r="J24" s="24"/>
    </row>
    <row r="25" spans="10:10" ht="13">
      <c r="J25" s="24"/>
    </row>
    <row r="26" spans="10:10" ht="13">
      <c r="J26" s="24"/>
    </row>
    <row r="27" spans="10:10" ht="13">
      <c r="J27" s="24"/>
    </row>
    <row r="28" spans="10:10" ht="13">
      <c r="J28" s="24"/>
    </row>
    <row r="29" spans="10:10" ht="13">
      <c r="J29" s="24"/>
    </row>
    <row r="30" spans="10:10" ht="13">
      <c r="J30" s="24"/>
    </row>
    <row r="31" spans="10:10" ht="13">
      <c r="J31" s="24"/>
    </row>
    <row r="32" spans="10:10" ht="13">
      <c r="J32" s="24"/>
    </row>
    <row r="33" spans="10:10" ht="13">
      <c r="J33" s="24"/>
    </row>
    <row r="34" spans="10:10" ht="13">
      <c r="J34" s="24"/>
    </row>
    <row r="35" spans="10:10" ht="13">
      <c r="J35" s="24"/>
    </row>
    <row r="36" spans="10:10" ht="13">
      <c r="J36" s="24"/>
    </row>
    <row r="37" spans="10:10" ht="13">
      <c r="J37" s="24"/>
    </row>
    <row r="38" spans="10:10" ht="13">
      <c r="J38" s="24"/>
    </row>
    <row r="39" spans="10:10" ht="13">
      <c r="J39" s="24"/>
    </row>
    <row r="40" spans="10:10" ht="13">
      <c r="J40" s="24"/>
    </row>
    <row r="41" spans="10:10" ht="13">
      <c r="J41" s="24"/>
    </row>
    <row r="42" spans="10:10" ht="13">
      <c r="J42" s="24"/>
    </row>
    <row r="43" spans="10:10" ht="13">
      <c r="J43" s="24"/>
    </row>
    <row r="44" spans="10:10" ht="13">
      <c r="J44" s="24"/>
    </row>
    <row r="45" spans="10:10" ht="13">
      <c r="J45" s="24"/>
    </row>
    <row r="46" spans="10:10" ht="13">
      <c r="J46" s="24"/>
    </row>
    <row r="47" spans="10:10" ht="13">
      <c r="J47" s="24"/>
    </row>
    <row r="48" spans="10:10" ht="13">
      <c r="J48" s="24"/>
    </row>
    <row r="49" spans="10:10" ht="13">
      <c r="J49" s="24"/>
    </row>
    <row r="50" spans="10:10" ht="13">
      <c r="J50" s="24"/>
    </row>
    <row r="51" spans="10:10" ht="13">
      <c r="J51" s="24"/>
    </row>
    <row r="52" spans="10:10" ht="13">
      <c r="J52" s="24"/>
    </row>
    <row r="53" spans="10:10" ht="13">
      <c r="J53" s="24"/>
    </row>
    <row r="54" spans="10:10" ht="13">
      <c r="J54" s="24"/>
    </row>
    <row r="55" spans="10:10" ht="13">
      <c r="J55" s="24"/>
    </row>
    <row r="56" spans="10:10" ht="13">
      <c r="J56" s="24"/>
    </row>
    <row r="57" spans="10:10" ht="13">
      <c r="J57" s="24"/>
    </row>
    <row r="58" spans="10:10" ht="13">
      <c r="J58" s="24"/>
    </row>
    <row r="59" spans="10:10" ht="13">
      <c r="J59" s="24"/>
    </row>
    <row r="60" spans="10:10" ht="13">
      <c r="J60" s="24"/>
    </row>
    <row r="61" spans="10:10" ht="13">
      <c r="J61" s="24"/>
    </row>
    <row r="62" spans="10:10" ht="13">
      <c r="J62" s="24"/>
    </row>
    <row r="63" spans="10:10" ht="13">
      <c r="J63" s="24"/>
    </row>
    <row r="64" spans="10:10" ht="13">
      <c r="J64" s="24"/>
    </row>
    <row r="65" spans="10:10" ht="13">
      <c r="J65" s="24"/>
    </row>
    <row r="66" spans="10:10" ht="13">
      <c r="J66" s="24"/>
    </row>
    <row r="67" spans="10:10" ht="13">
      <c r="J67" s="24"/>
    </row>
    <row r="68" spans="10:10" ht="13">
      <c r="J68" s="24"/>
    </row>
    <row r="69" spans="10:10" ht="13">
      <c r="J69" s="24"/>
    </row>
    <row r="70" spans="10:10" ht="13">
      <c r="J70" s="24"/>
    </row>
    <row r="71" spans="10:10" ht="13">
      <c r="J71" s="24"/>
    </row>
    <row r="72" spans="10:10" ht="13">
      <c r="J72" s="24"/>
    </row>
    <row r="73" spans="10:10" ht="13">
      <c r="J73" s="24"/>
    </row>
    <row r="74" spans="10:10" ht="13">
      <c r="J74" s="24"/>
    </row>
    <row r="75" spans="10:10" ht="13">
      <c r="J75" s="24"/>
    </row>
    <row r="76" spans="10:10" ht="13">
      <c r="J76" s="24"/>
    </row>
    <row r="77" spans="10:10" ht="13">
      <c r="J77" s="24"/>
    </row>
    <row r="78" spans="10:10" ht="13">
      <c r="J78" s="24"/>
    </row>
    <row r="79" spans="10:10" ht="13">
      <c r="J79" s="24"/>
    </row>
    <row r="80" spans="10:10" ht="13">
      <c r="J80" s="24"/>
    </row>
    <row r="81" spans="10:10" ht="13">
      <c r="J81" s="24"/>
    </row>
    <row r="82" spans="10:10" ht="13">
      <c r="J82" s="24"/>
    </row>
    <row r="83" spans="10:10" ht="13">
      <c r="J83" s="24"/>
    </row>
    <row r="84" spans="10:10" ht="13">
      <c r="J84" s="24"/>
    </row>
    <row r="85" spans="10:10" ht="13">
      <c r="J85" s="24"/>
    </row>
    <row r="86" spans="10:10" ht="13">
      <c r="J86" s="24"/>
    </row>
    <row r="87" spans="10:10" ht="13">
      <c r="J87" s="24"/>
    </row>
    <row r="88" spans="10:10" ht="13">
      <c r="J88" s="24"/>
    </row>
    <row r="89" spans="10:10" ht="13">
      <c r="J89" s="24"/>
    </row>
    <row r="90" spans="10:10" ht="13">
      <c r="J90" s="24"/>
    </row>
    <row r="91" spans="10:10" ht="13">
      <c r="J91" s="24"/>
    </row>
    <row r="92" spans="10:10" ht="13">
      <c r="J92" s="24"/>
    </row>
    <row r="93" spans="10:10" ht="13">
      <c r="J93" s="24"/>
    </row>
    <row r="94" spans="10:10" ht="13">
      <c r="J94" s="24"/>
    </row>
    <row r="95" spans="10:10" ht="13">
      <c r="J95" s="24"/>
    </row>
    <row r="96" spans="10:10" ht="13">
      <c r="J96" s="24"/>
    </row>
    <row r="97" spans="10:10" ht="13">
      <c r="J97" s="24"/>
    </row>
    <row r="98" spans="10:10" ht="13">
      <c r="J98" s="24"/>
    </row>
    <row r="99" spans="10:10" ht="13">
      <c r="J99" s="24"/>
    </row>
    <row r="100" spans="10:10" ht="13">
      <c r="J100" s="24"/>
    </row>
    <row r="101" spans="10:10" ht="13">
      <c r="J101" s="24"/>
    </row>
    <row r="102" spans="10:10" ht="13">
      <c r="J102" s="24"/>
    </row>
    <row r="103" spans="10:10" ht="13">
      <c r="J103" s="24"/>
    </row>
    <row r="104" spans="10:10" ht="13">
      <c r="J104" s="24"/>
    </row>
    <row r="105" spans="10:10" ht="13">
      <c r="J105" s="24"/>
    </row>
    <row r="106" spans="10:10" ht="13">
      <c r="J106" s="24"/>
    </row>
    <row r="107" spans="10:10" ht="13">
      <c r="J107" s="24"/>
    </row>
    <row r="108" spans="10:10" ht="13">
      <c r="J108" s="24"/>
    </row>
    <row r="109" spans="10:10" ht="13">
      <c r="J109" s="24"/>
    </row>
    <row r="110" spans="10:10" ht="13">
      <c r="J110" s="24"/>
    </row>
    <row r="111" spans="10:10" ht="13">
      <c r="J111" s="24"/>
    </row>
    <row r="112" spans="10:10" ht="13">
      <c r="J112" s="24"/>
    </row>
    <row r="113" spans="10:10" ht="13">
      <c r="J113" s="24"/>
    </row>
    <row r="114" spans="10:10" ht="13">
      <c r="J114" s="24"/>
    </row>
    <row r="115" spans="10:10" ht="13">
      <c r="J115" s="24"/>
    </row>
    <row r="116" spans="10:10" ht="13">
      <c r="J116" s="24"/>
    </row>
    <row r="117" spans="10:10" ht="13">
      <c r="J117" s="24"/>
    </row>
    <row r="118" spans="10:10" ht="13">
      <c r="J118" s="24"/>
    </row>
    <row r="119" spans="10:10" ht="13">
      <c r="J119" s="24"/>
    </row>
    <row r="120" spans="10:10" ht="13">
      <c r="J120" s="24"/>
    </row>
    <row r="121" spans="10:10" ht="13">
      <c r="J121" s="24"/>
    </row>
    <row r="122" spans="10:10" ht="13">
      <c r="J122" s="24"/>
    </row>
    <row r="123" spans="10:10" ht="13">
      <c r="J123" s="24"/>
    </row>
    <row r="124" spans="10:10" ht="13">
      <c r="J124" s="24"/>
    </row>
    <row r="125" spans="10:10" ht="13">
      <c r="J125" s="24"/>
    </row>
    <row r="126" spans="10:10" ht="13">
      <c r="J126" s="24"/>
    </row>
    <row r="127" spans="10:10" ht="13">
      <c r="J127" s="24"/>
    </row>
    <row r="128" spans="10:10" ht="13">
      <c r="J128" s="24"/>
    </row>
    <row r="129" spans="10:10" ht="13">
      <c r="J129" s="24"/>
    </row>
    <row r="130" spans="10:10" ht="13">
      <c r="J130" s="24"/>
    </row>
    <row r="131" spans="10:10" ht="13">
      <c r="J131" s="24"/>
    </row>
    <row r="132" spans="10:10" ht="13">
      <c r="J132" s="24"/>
    </row>
    <row r="133" spans="10:10" ht="13">
      <c r="J133" s="24"/>
    </row>
    <row r="134" spans="10:10" ht="13">
      <c r="J134" s="24"/>
    </row>
    <row r="135" spans="10:10" ht="13">
      <c r="J135" s="24"/>
    </row>
    <row r="136" spans="10:10" ht="13">
      <c r="J136" s="24"/>
    </row>
    <row r="137" spans="10:10" ht="13">
      <c r="J137" s="24"/>
    </row>
    <row r="138" spans="10:10" ht="13">
      <c r="J138" s="24"/>
    </row>
    <row r="139" spans="10:10" ht="13">
      <c r="J139" s="24"/>
    </row>
    <row r="140" spans="10:10" ht="13">
      <c r="J140" s="24"/>
    </row>
    <row r="141" spans="10:10" ht="13">
      <c r="J141" s="24"/>
    </row>
    <row r="142" spans="10:10" ht="13">
      <c r="J142" s="24"/>
    </row>
    <row r="143" spans="10:10" ht="13">
      <c r="J143" s="24"/>
    </row>
    <row r="144" spans="10:10" ht="13">
      <c r="J144" s="24"/>
    </row>
    <row r="145" spans="10:10" ht="13">
      <c r="J145" s="24"/>
    </row>
    <row r="146" spans="10:10" ht="13">
      <c r="J146" s="24"/>
    </row>
    <row r="147" spans="10:10" ht="13">
      <c r="J147" s="24"/>
    </row>
    <row r="148" spans="10:10" ht="13">
      <c r="J148" s="24"/>
    </row>
    <row r="149" spans="10:10" ht="13">
      <c r="J149" s="24"/>
    </row>
    <row r="150" spans="10:10" ht="13">
      <c r="J150" s="24"/>
    </row>
    <row r="151" spans="10:10" ht="13">
      <c r="J151" s="24"/>
    </row>
    <row r="152" spans="10:10" ht="13">
      <c r="J152" s="24"/>
    </row>
    <row r="153" spans="10:10" ht="13">
      <c r="J153" s="24"/>
    </row>
    <row r="154" spans="10:10" ht="13">
      <c r="J154" s="24"/>
    </row>
    <row r="155" spans="10:10" ht="13">
      <c r="J155" s="24"/>
    </row>
    <row r="156" spans="10:10" ht="13">
      <c r="J156" s="24"/>
    </row>
    <row r="157" spans="10:10" ht="13">
      <c r="J157" s="24"/>
    </row>
    <row r="158" spans="10:10" ht="13">
      <c r="J158" s="24"/>
    </row>
    <row r="159" spans="10:10" ht="13">
      <c r="J159" s="24"/>
    </row>
    <row r="160" spans="10:10" ht="13">
      <c r="J160" s="24"/>
    </row>
    <row r="161" spans="10:10" ht="13">
      <c r="J161" s="24"/>
    </row>
    <row r="162" spans="10:10" ht="13">
      <c r="J162" s="24"/>
    </row>
    <row r="163" spans="10:10" ht="13">
      <c r="J163" s="24"/>
    </row>
    <row r="164" spans="10:10" ht="13">
      <c r="J164" s="24"/>
    </row>
    <row r="165" spans="10:10" ht="13">
      <c r="J165" s="24"/>
    </row>
    <row r="166" spans="10:10" ht="13">
      <c r="J166" s="24"/>
    </row>
    <row r="167" spans="10:10" ht="13">
      <c r="J167" s="24"/>
    </row>
    <row r="168" spans="10:10" ht="13">
      <c r="J168" s="24"/>
    </row>
    <row r="169" spans="10:10" ht="13">
      <c r="J169" s="24"/>
    </row>
    <row r="170" spans="10:10" ht="13">
      <c r="J170" s="24"/>
    </row>
    <row r="171" spans="10:10" ht="13">
      <c r="J171" s="24"/>
    </row>
    <row r="172" spans="10:10" ht="13">
      <c r="J172" s="24"/>
    </row>
    <row r="173" spans="10:10" ht="13">
      <c r="J173" s="24"/>
    </row>
    <row r="174" spans="10:10" ht="13">
      <c r="J174" s="24"/>
    </row>
    <row r="175" spans="10:10" ht="13">
      <c r="J175" s="24"/>
    </row>
    <row r="176" spans="10:10" ht="13">
      <c r="J176" s="24"/>
    </row>
    <row r="177" spans="10:10" ht="13">
      <c r="J177" s="24"/>
    </row>
    <row r="178" spans="10:10" ht="13">
      <c r="J178" s="24"/>
    </row>
    <row r="179" spans="10:10" ht="13">
      <c r="J179" s="24"/>
    </row>
    <row r="180" spans="10:10" ht="13">
      <c r="J180" s="24"/>
    </row>
    <row r="181" spans="10:10" ht="13">
      <c r="J181" s="24"/>
    </row>
    <row r="182" spans="10:10" ht="13">
      <c r="J182" s="24"/>
    </row>
    <row r="183" spans="10:10" ht="13">
      <c r="J183" s="24"/>
    </row>
    <row r="184" spans="10:10" ht="13">
      <c r="J184" s="24"/>
    </row>
    <row r="185" spans="10:10" ht="13">
      <c r="J185" s="24"/>
    </row>
    <row r="186" spans="10:10" ht="13">
      <c r="J186" s="24"/>
    </row>
    <row r="187" spans="10:10" ht="13">
      <c r="J187" s="24"/>
    </row>
    <row r="188" spans="10:10" ht="13">
      <c r="J188" s="24"/>
    </row>
    <row r="189" spans="10:10" ht="13">
      <c r="J189" s="24"/>
    </row>
    <row r="190" spans="10:10" ht="13">
      <c r="J190" s="24"/>
    </row>
    <row r="191" spans="10:10" ht="13">
      <c r="J191" s="24"/>
    </row>
    <row r="192" spans="10:10" ht="13">
      <c r="J192" s="24"/>
    </row>
    <row r="193" spans="10:10" ht="13">
      <c r="J193" s="24"/>
    </row>
    <row r="194" spans="10:10" ht="13">
      <c r="J194" s="24"/>
    </row>
    <row r="195" spans="10:10" ht="13">
      <c r="J195" s="24"/>
    </row>
    <row r="196" spans="10:10" ht="13">
      <c r="J196" s="24"/>
    </row>
    <row r="197" spans="10:10" ht="13">
      <c r="J197" s="24"/>
    </row>
    <row r="198" spans="10:10" ht="13">
      <c r="J198" s="24"/>
    </row>
    <row r="199" spans="10:10" ht="13">
      <c r="J199" s="24"/>
    </row>
    <row r="200" spans="10:10" ht="13">
      <c r="J200" s="24"/>
    </row>
    <row r="201" spans="10:10" ht="13">
      <c r="J201" s="24"/>
    </row>
    <row r="202" spans="10:10" ht="13">
      <c r="J202" s="24"/>
    </row>
    <row r="203" spans="10:10" ht="13">
      <c r="J203" s="24"/>
    </row>
    <row r="204" spans="10:10" ht="13">
      <c r="J204" s="24"/>
    </row>
    <row r="205" spans="10:10" ht="13">
      <c r="J205" s="24"/>
    </row>
    <row r="206" spans="10:10" ht="13">
      <c r="J206" s="24"/>
    </row>
    <row r="207" spans="10:10" ht="13">
      <c r="J207" s="24"/>
    </row>
    <row r="208" spans="10:10" ht="13">
      <c r="J208" s="24"/>
    </row>
    <row r="209" spans="10:10" ht="13">
      <c r="J209" s="24"/>
    </row>
    <row r="210" spans="10:10" ht="13">
      <c r="J210" s="24"/>
    </row>
    <row r="211" spans="10:10" ht="13">
      <c r="J211" s="24"/>
    </row>
    <row r="212" spans="10:10" ht="13">
      <c r="J212" s="24"/>
    </row>
    <row r="213" spans="10:10" ht="13">
      <c r="J213" s="24"/>
    </row>
    <row r="214" spans="10:10" ht="13">
      <c r="J214" s="24"/>
    </row>
    <row r="215" spans="10:10" ht="13">
      <c r="J215" s="24"/>
    </row>
    <row r="216" spans="10:10" ht="13">
      <c r="J216" s="24"/>
    </row>
    <row r="217" spans="10:10" ht="13">
      <c r="J217" s="24"/>
    </row>
    <row r="218" spans="10:10" ht="13">
      <c r="J218" s="24"/>
    </row>
    <row r="219" spans="10:10" ht="13">
      <c r="J219" s="24"/>
    </row>
    <row r="220" spans="10:10" ht="13">
      <c r="J220" s="24"/>
    </row>
    <row r="221" spans="10:10" ht="13">
      <c r="J221" s="24"/>
    </row>
    <row r="222" spans="10:10" ht="13">
      <c r="J222" s="24"/>
    </row>
    <row r="223" spans="10:10" ht="13">
      <c r="J223" s="24"/>
    </row>
    <row r="224" spans="10:10" ht="13">
      <c r="J224" s="24"/>
    </row>
    <row r="225" spans="10:10" ht="13">
      <c r="J225" s="24"/>
    </row>
    <row r="226" spans="10:10" ht="13">
      <c r="J226" s="24"/>
    </row>
    <row r="227" spans="10:10" ht="13">
      <c r="J227" s="24"/>
    </row>
    <row r="228" spans="10:10" ht="13">
      <c r="J228" s="24"/>
    </row>
    <row r="229" spans="10:10" ht="13">
      <c r="J229" s="24"/>
    </row>
    <row r="230" spans="10:10" ht="13">
      <c r="J230" s="24"/>
    </row>
    <row r="231" spans="10:10" ht="13">
      <c r="J231" s="24"/>
    </row>
    <row r="232" spans="10:10" ht="13">
      <c r="J232" s="24"/>
    </row>
    <row r="233" spans="10:10" ht="13">
      <c r="J233" s="24"/>
    </row>
    <row r="234" spans="10:10" ht="13">
      <c r="J234" s="24"/>
    </row>
    <row r="235" spans="10:10" ht="13">
      <c r="J235" s="24"/>
    </row>
    <row r="236" spans="10:10" ht="13">
      <c r="J236" s="24"/>
    </row>
    <row r="237" spans="10:10" ht="13">
      <c r="J237" s="24"/>
    </row>
    <row r="238" spans="10:10" ht="13">
      <c r="J238" s="24"/>
    </row>
    <row r="239" spans="10:10" ht="13">
      <c r="J239" s="24"/>
    </row>
    <row r="240" spans="10:10" ht="13">
      <c r="J240" s="24"/>
    </row>
    <row r="241" spans="10:10" ht="13">
      <c r="J241" s="24"/>
    </row>
    <row r="242" spans="10:10" ht="13">
      <c r="J242" s="24"/>
    </row>
    <row r="243" spans="10:10" ht="13">
      <c r="J243" s="24"/>
    </row>
    <row r="244" spans="10:10" ht="13">
      <c r="J244" s="24"/>
    </row>
    <row r="245" spans="10:10" ht="13">
      <c r="J245" s="24"/>
    </row>
    <row r="246" spans="10:10" ht="13">
      <c r="J246" s="24"/>
    </row>
    <row r="247" spans="10:10" ht="13">
      <c r="J247" s="24"/>
    </row>
    <row r="248" spans="10:10" ht="13">
      <c r="J248" s="24"/>
    </row>
    <row r="249" spans="10:10" ht="13">
      <c r="J249" s="24"/>
    </row>
    <row r="250" spans="10:10" ht="13">
      <c r="J250" s="24"/>
    </row>
    <row r="251" spans="10:10" ht="13">
      <c r="J251" s="24"/>
    </row>
    <row r="252" spans="10:10" ht="13">
      <c r="J252" s="24"/>
    </row>
    <row r="253" spans="10:10" ht="13">
      <c r="J253" s="24"/>
    </row>
    <row r="254" spans="10:10" ht="13">
      <c r="J254" s="24"/>
    </row>
    <row r="255" spans="10:10" ht="13">
      <c r="J255" s="24"/>
    </row>
    <row r="256" spans="10:10" ht="13">
      <c r="J256" s="24"/>
    </row>
    <row r="257" spans="10:10" ht="13">
      <c r="J257" s="24"/>
    </row>
    <row r="258" spans="10:10" ht="13">
      <c r="J258" s="24"/>
    </row>
    <row r="259" spans="10:10" ht="13">
      <c r="J259" s="24"/>
    </row>
    <row r="260" spans="10:10" ht="13">
      <c r="J260" s="24"/>
    </row>
    <row r="261" spans="10:10" ht="13">
      <c r="J261" s="24"/>
    </row>
    <row r="262" spans="10:10" ht="13">
      <c r="J262" s="24"/>
    </row>
    <row r="263" spans="10:10" ht="13">
      <c r="J263" s="24"/>
    </row>
    <row r="264" spans="10:10" ht="13">
      <c r="J264" s="24"/>
    </row>
    <row r="265" spans="10:10" ht="13">
      <c r="J265" s="24"/>
    </row>
    <row r="266" spans="10:10" ht="13">
      <c r="J266" s="24"/>
    </row>
    <row r="267" spans="10:10" ht="13">
      <c r="J267" s="24"/>
    </row>
    <row r="268" spans="10:10" ht="13">
      <c r="J268" s="24"/>
    </row>
    <row r="269" spans="10:10" ht="13">
      <c r="J269" s="24"/>
    </row>
    <row r="270" spans="10:10" ht="13">
      <c r="J270" s="24"/>
    </row>
    <row r="271" spans="10:10" ht="13">
      <c r="J271" s="24"/>
    </row>
    <row r="272" spans="10:10" ht="13">
      <c r="J272" s="24"/>
    </row>
    <row r="273" spans="10:10" ht="13">
      <c r="J273" s="24"/>
    </row>
    <row r="274" spans="10:10" ht="13">
      <c r="J274" s="24"/>
    </row>
    <row r="275" spans="10:10" ht="13">
      <c r="J275" s="24"/>
    </row>
    <row r="276" spans="10:10" ht="13">
      <c r="J276" s="24"/>
    </row>
    <row r="277" spans="10:10" ht="13">
      <c r="J277" s="24"/>
    </row>
    <row r="278" spans="10:10" ht="13">
      <c r="J278" s="24"/>
    </row>
    <row r="279" spans="10:10" ht="13">
      <c r="J279" s="24"/>
    </row>
    <row r="280" spans="10:10" ht="13">
      <c r="J280" s="24"/>
    </row>
    <row r="281" spans="10:10" ht="13">
      <c r="J281" s="24"/>
    </row>
    <row r="282" spans="10:10" ht="13">
      <c r="J282" s="24"/>
    </row>
    <row r="283" spans="10:10" ht="13">
      <c r="J283" s="24"/>
    </row>
    <row r="284" spans="10:10" ht="13">
      <c r="J284" s="24"/>
    </row>
    <row r="285" spans="10:10" ht="13">
      <c r="J285" s="24"/>
    </row>
    <row r="286" spans="10:10" ht="13">
      <c r="J286" s="24"/>
    </row>
    <row r="287" spans="10:10" ht="13">
      <c r="J287" s="24"/>
    </row>
    <row r="288" spans="10:10" ht="13">
      <c r="J288" s="24"/>
    </row>
    <row r="289" spans="10:10" ht="13">
      <c r="J289" s="24"/>
    </row>
    <row r="290" spans="10:10" ht="13">
      <c r="J290" s="24"/>
    </row>
    <row r="291" spans="10:10" ht="13">
      <c r="J291" s="24"/>
    </row>
    <row r="292" spans="10:10" ht="13">
      <c r="J292" s="24"/>
    </row>
    <row r="293" spans="10:10" ht="13">
      <c r="J293" s="24"/>
    </row>
    <row r="294" spans="10:10" ht="13">
      <c r="J294" s="24"/>
    </row>
    <row r="295" spans="10:10" ht="13">
      <c r="J295" s="24"/>
    </row>
    <row r="296" spans="10:10" ht="13">
      <c r="J296" s="24"/>
    </row>
    <row r="297" spans="10:10" ht="13">
      <c r="J297" s="24"/>
    </row>
    <row r="298" spans="10:10" ht="13">
      <c r="J298" s="24"/>
    </row>
    <row r="299" spans="10:10" ht="13">
      <c r="J299" s="24"/>
    </row>
    <row r="300" spans="10:10" ht="13">
      <c r="J300" s="24"/>
    </row>
    <row r="301" spans="10:10" ht="13">
      <c r="J301" s="24"/>
    </row>
    <row r="302" spans="10:10" ht="13">
      <c r="J302" s="24"/>
    </row>
    <row r="303" spans="10:10" ht="13">
      <c r="J303" s="24"/>
    </row>
    <row r="304" spans="10:10" ht="13">
      <c r="J304" s="24"/>
    </row>
    <row r="305" spans="10:10" ht="13">
      <c r="J305" s="24"/>
    </row>
    <row r="306" spans="10:10" ht="13">
      <c r="J306" s="24"/>
    </row>
    <row r="307" spans="10:10" ht="13">
      <c r="J307" s="24"/>
    </row>
    <row r="308" spans="10:10" ht="13">
      <c r="J308" s="24"/>
    </row>
    <row r="309" spans="10:10" ht="13">
      <c r="J309" s="24"/>
    </row>
    <row r="310" spans="10:10" ht="13">
      <c r="J310" s="24"/>
    </row>
    <row r="311" spans="10:10" ht="13">
      <c r="J311" s="24"/>
    </row>
    <row r="312" spans="10:10" ht="13">
      <c r="J312" s="24"/>
    </row>
    <row r="313" spans="10:10" ht="13">
      <c r="J313" s="24"/>
    </row>
    <row r="314" spans="10:10" ht="13">
      <c r="J314" s="24"/>
    </row>
    <row r="315" spans="10:10" ht="13">
      <c r="J315" s="24"/>
    </row>
    <row r="316" spans="10:10" ht="13">
      <c r="J316" s="24"/>
    </row>
    <row r="317" spans="10:10" ht="13">
      <c r="J317" s="24"/>
    </row>
    <row r="318" spans="10:10" ht="13">
      <c r="J318" s="24"/>
    </row>
    <row r="319" spans="10:10" ht="13">
      <c r="J319" s="24"/>
    </row>
    <row r="320" spans="10:10" ht="13">
      <c r="J320" s="24"/>
    </row>
    <row r="321" spans="10:10" ht="13">
      <c r="J321" s="24"/>
    </row>
    <row r="322" spans="10:10" ht="13">
      <c r="J322" s="24"/>
    </row>
    <row r="323" spans="10:10" ht="13">
      <c r="J323" s="24"/>
    </row>
    <row r="324" spans="10:10" ht="13">
      <c r="J324" s="24"/>
    </row>
    <row r="325" spans="10:10" ht="13">
      <c r="J325" s="24"/>
    </row>
    <row r="326" spans="10:10" ht="13">
      <c r="J326" s="24"/>
    </row>
    <row r="327" spans="10:10" ht="13">
      <c r="J327" s="24"/>
    </row>
    <row r="328" spans="10:10" ht="13">
      <c r="J328" s="24"/>
    </row>
    <row r="329" spans="10:10" ht="13">
      <c r="J329" s="24"/>
    </row>
    <row r="330" spans="10:10" ht="13">
      <c r="J330" s="24"/>
    </row>
    <row r="331" spans="10:10" ht="13">
      <c r="J331" s="24"/>
    </row>
    <row r="332" spans="10:10" ht="13">
      <c r="J332" s="24"/>
    </row>
    <row r="333" spans="10:10" ht="13">
      <c r="J333" s="24"/>
    </row>
    <row r="334" spans="10:10" ht="13">
      <c r="J334" s="24"/>
    </row>
    <row r="335" spans="10:10" ht="13">
      <c r="J335" s="24"/>
    </row>
    <row r="336" spans="10:10" ht="13">
      <c r="J336" s="24"/>
    </row>
    <row r="337" spans="10:10" ht="13">
      <c r="J337" s="24"/>
    </row>
    <row r="338" spans="10:10" ht="13">
      <c r="J338" s="24"/>
    </row>
    <row r="339" spans="10:10" ht="13">
      <c r="J339" s="24"/>
    </row>
    <row r="340" spans="10:10" ht="13">
      <c r="J340" s="24"/>
    </row>
    <row r="341" spans="10:10" ht="13">
      <c r="J341" s="24"/>
    </row>
    <row r="342" spans="10:10" ht="13">
      <c r="J342" s="24"/>
    </row>
    <row r="343" spans="10:10" ht="13">
      <c r="J343" s="24"/>
    </row>
    <row r="344" spans="10:10" ht="13">
      <c r="J344" s="24"/>
    </row>
    <row r="345" spans="10:10" ht="13">
      <c r="J345" s="24"/>
    </row>
    <row r="346" spans="10:10" ht="13">
      <c r="J346" s="24"/>
    </row>
    <row r="347" spans="10:10" ht="13">
      <c r="J347" s="24"/>
    </row>
    <row r="348" spans="10:10" ht="13">
      <c r="J348" s="24"/>
    </row>
    <row r="349" spans="10:10" ht="13">
      <c r="J349" s="24"/>
    </row>
    <row r="350" spans="10:10" ht="13">
      <c r="J350" s="24"/>
    </row>
    <row r="351" spans="10:10" ht="13">
      <c r="J351" s="24"/>
    </row>
    <row r="352" spans="10:10" ht="13">
      <c r="J352" s="24"/>
    </row>
    <row r="353" spans="10:10" ht="13">
      <c r="J353" s="24"/>
    </row>
    <row r="354" spans="10:10" ht="13">
      <c r="J354" s="24"/>
    </row>
    <row r="355" spans="10:10" ht="13">
      <c r="J355" s="24"/>
    </row>
    <row r="356" spans="10:10" ht="13">
      <c r="J356" s="24"/>
    </row>
    <row r="357" spans="10:10" ht="13">
      <c r="J357" s="24"/>
    </row>
    <row r="358" spans="10:10" ht="13">
      <c r="J358" s="24"/>
    </row>
    <row r="359" spans="10:10" ht="13">
      <c r="J359" s="24"/>
    </row>
    <row r="360" spans="10:10" ht="13">
      <c r="J360" s="24"/>
    </row>
    <row r="361" spans="10:10" ht="13">
      <c r="J361" s="24"/>
    </row>
    <row r="362" spans="10:10" ht="13">
      <c r="J362" s="24"/>
    </row>
    <row r="363" spans="10:10" ht="13">
      <c r="J363" s="24"/>
    </row>
    <row r="364" spans="10:10" ht="13">
      <c r="J364" s="24"/>
    </row>
    <row r="365" spans="10:10" ht="13">
      <c r="J365" s="24"/>
    </row>
    <row r="366" spans="10:10" ht="13">
      <c r="J366" s="24"/>
    </row>
    <row r="367" spans="10:10" ht="13">
      <c r="J367" s="24"/>
    </row>
    <row r="368" spans="10:10" ht="13">
      <c r="J368" s="24"/>
    </row>
    <row r="369" spans="10:10" ht="13">
      <c r="J369" s="24"/>
    </row>
    <row r="370" spans="10:10" ht="13">
      <c r="J370" s="24"/>
    </row>
    <row r="371" spans="10:10" ht="13">
      <c r="J371" s="24"/>
    </row>
    <row r="372" spans="10:10" ht="13">
      <c r="J372" s="24"/>
    </row>
    <row r="373" spans="10:10" ht="13">
      <c r="J373" s="24"/>
    </row>
    <row r="374" spans="10:10" ht="13">
      <c r="J374" s="24"/>
    </row>
    <row r="375" spans="10:10" ht="13">
      <c r="J375" s="24"/>
    </row>
    <row r="376" spans="10:10" ht="13">
      <c r="J376" s="24"/>
    </row>
    <row r="377" spans="10:10" ht="13">
      <c r="J377" s="24"/>
    </row>
    <row r="378" spans="10:10" ht="13">
      <c r="J378" s="24"/>
    </row>
    <row r="379" spans="10:10" ht="13">
      <c r="J379" s="24"/>
    </row>
    <row r="380" spans="10:10" ht="13">
      <c r="J380" s="24"/>
    </row>
    <row r="381" spans="10:10" ht="13">
      <c r="J381" s="24"/>
    </row>
    <row r="382" spans="10:10" ht="13">
      <c r="J382" s="24"/>
    </row>
    <row r="383" spans="10:10" ht="13">
      <c r="J383" s="24"/>
    </row>
    <row r="384" spans="10:10" ht="13">
      <c r="J384" s="24"/>
    </row>
    <row r="385" spans="10:10" ht="13">
      <c r="J385" s="24"/>
    </row>
    <row r="386" spans="10:10" ht="13">
      <c r="J386" s="24"/>
    </row>
    <row r="387" spans="10:10" ht="13">
      <c r="J387" s="24"/>
    </row>
    <row r="388" spans="10:10" ht="13">
      <c r="J388" s="24"/>
    </row>
    <row r="389" spans="10:10" ht="13">
      <c r="J389" s="24"/>
    </row>
    <row r="390" spans="10:10" ht="13">
      <c r="J390" s="24"/>
    </row>
    <row r="391" spans="10:10" ht="13">
      <c r="J391" s="24"/>
    </row>
    <row r="392" spans="10:10" ht="13">
      <c r="J392" s="24"/>
    </row>
    <row r="393" spans="10:10" ht="13">
      <c r="J393" s="24"/>
    </row>
    <row r="394" spans="10:10" ht="13">
      <c r="J394" s="24"/>
    </row>
    <row r="395" spans="10:10" ht="13">
      <c r="J395" s="24"/>
    </row>
    <row r="396" spans="10:10" ht="13">
      <c r="J396" s="24"/>
    </row>
    <row r="397" spans="10:10" ht="13">
      <c r="J397" s="24"/>
    </row>
    <row r="398" spans="10:10" ht="13">
      <c r="J398" s="24"/>
    </row>
    <row r="399" spans="10:10" ht="13">
      <c r="J399" s="24"/>
    </row>
    <row r="400" spans="10:10" ht="13">
      <c r="J400" s="24"/>
    </row>
    <row r="401" spans="10:10" ht="13">
      <c r="J401" s="24"/>
    </row>
    <row r="402" spans="10:10" ht="13">
      <c r="J402" s="24"/>
    </row>
    <row r="403" spans="10:10" ht="13">
      <c r="J403" s="24"/>
    </row>
    <row r="404" spans="10:10" ht="13">
      <c r="J404" s="24"/>
    </row>
    <row r="405" spans="10:10" ht="13">
      <c r="J405" s="24"/>
    </row>
    <row r="406" spans="10:10" ht="13">
      <c r="J406" s="24"/>
    </row>
    <row r="407" spans="10:10" ht="13">
      <c r="J407" s="24"/>
    </row>
    <row r="408" spans="10:10" ht="13">
      <c r="J408" s="24"/>
    </row>
    <row r="409" spans="10:10" ht="13">
      <c r="J409" s="24"/>
    </row>
    <row r="410" spans="10:10" ht="13">
      <c r="J410" s="24"/>
    </row>
    <row r="411" spans="10:10" ht="13">
      <c r="J411" s="24"/>
    </row>
    <row r="412" spans="10:10" ht="13">
      <c r="J412" s="24"/>
    </row>
    <row r="413" spans="10:10" ht="13">
      <c r="J413" s="24"/>
    </row>
    <row r="414" spans="10:10" ht="13">
      <c r="J414" s="24"/>
    </row>
    <row r="415" spans="10:10" ht="13">
      <c r="J415" s="24"/>
    </row>
    <row r="416" spans="10:10" ht="13">
      <c r="J416" s="24"/>
    </row>
    <row r="417" spans="10:10" ht="13">
      <c r="J417" s="24"/>
    </row>
    <row r="418" spans="10:10" ht="13">
      <c r="J418" s="24"/>
    </row>
    <row r="419" spans="10:10" ht="13">
      <c r="J419" s="24"/>
    </row>
    <row r="420" spans="10:10" ht="13">
      <c r="J420" s="24"/>
    </row>
    <row r="421" spans="10:10" ht="13">
      <c r="J421" s="24"/>
    </row>
    <row r="422" spans="10:10" ht="13">
      <c r="J422" s="24"/>
    </row>
    <row r="423" spans="10:10" ht="13">
      <c r="J423" s="24"/>
    </row>
    <row r="424" spans="10:10" ht="13">
      <c r="J424" s="24"/>
    </row>
    <row r="425" spans="10:10" ht="13">
      <c r="J425" s="24"/>
    </row>
    <row r="426" spans="10:10" ht="13">
      <c r="J426" s="24"/>
    </row>
    <row r="427" spans="10:10" ht="13">
      <c r="J427" s="24"/>
    </row>
    <row r="428" spans="10:10" ht="13">
      <c r="J428" s="24"/>
    </row>
    <row r="429" spans="10:10" ht="13">
      <c r="J429" s="24"/>
    </row>
    <row r="430" spans="10:10" ht="13">
      <c r="J430" s="24"/>
    </row>
    <row r="431" spans="10:10" ht="13">
      <c r="J431" s="24"/>
    </row>
    <row r="432" spans="10:10" ht="13">
      <c r="J432" s="24"/>
    </row>
    <row r="433" spans="10:10" ht="13">
      <c r="J433" s="24"/>
    </row>
    <row r="434" spans="10:10" ht="13">
      <c r="J434" s="24"/>
    </row>
    <row r="435" spans="10:10" ht="13">
      <c r="J435" s="24"/>
    </row>
    <row r="436" spans="10:10" ht="13">
      <c r="J436" s="24"/>
    </row>
    <row r="437" spans="10:10" ht="13">
      <c r="J437" s="24"/>
    </row>
    <row r="438" spans="10:10" ht="13">
      <c r="J438" s="24"/>
    </row>
    <row r="439" spans="10:10" ht="13">
      <c r="J439" s="24"/>
    </row>
    <row r="440" spans="10:10" ht="13">
      <c r="J440" s="24"/>
    </row>
    <row r="441" spans="10:10" ht="13">
      <c r="J441" s="24"/>
    </row>
    <row r="442" spans="10:10" ht="13">
      <c r="J442" s="24"/>
    </row>
    <row r="443" spans="10:10" ht="13">
      <c r="J443" s="24"/>
    </row>
    <row r="444" spans="10:10" ht="13">
      <c r="J444" s="24"/>
    </row>
    <row r="445" spans="10:10" ht="13">
      <c r="J445" s="24"/>
    </row>
    <row r="446" spans="10:10" ht="13">
      <c r="J446" s="24"/>
    </row>
    <row r="447" spans="10:10" ht="13">
      <c r="J447" s="24"/>
    </row>
    <row r="448" spans="10:10" ht="13">
      <c r="J448" s="24"/>
    </row>
    <row r="449" spans="10:10" ht="13">
      <c r="J449" s="24"/>
    </row>
    <row r="450" spans="10:10" ht="13">
      <c r="J450" s="24"/>
    </row>
    <row r="451" spans="10:10" ht="13">
      <c r="J451" s="24"/>
    </row>
    <row r="452" spans="10:10" ht="13">
      <c r="J452" s="24"/>
    </row>
    <row r="453" spans="10:10" ht="13">
      <c r="J453" s="24"/>
    </row>
    <row r="454" spans="10:10" ht="13">
      <c r="J454" s="24"/>
    </row>
    <row r="455" spans="10:10" ht="13">
      <c r="J455" s="24"/>
    </row>
    <row r="456" spans="10:10" ht="13">
      <c r="J456" s="24"/>
    </row>
    <row r="457" spans="10:10" ht="13">
      <c r="J457" s="24"/>
    </row>
    <row r="458" spans="10:10" ht="13">
      <c r="J458" s="24"/>
    </row>
    <row r="459" spans="10:10" ht="13">
      <c r="J459" s="24"/>
    </row>
    <row r="460" spans="10:10" ht="13">
      <c r="J460" s="24"/>
    </row>
    <row r="461" spans="10:10" ht="13">
      <c r="J461" s="24"/>
    </row>
    <row r="462" spans="10:10" ht="13">
      <c r="J462" s="24"/>
    </row>
    <row r="463" spans="10:10" ht="13">
      <c r="J463" s="24"/>
    </row>
    <row r="464" spans="10:10" ht="13">
      <c r="J464" s="24"/>
    </row>
    <row r="465" spans="10:10" ht="13">
      <c r="J465" s="24"/>
    </row>
    <row r="466" spans="10:10" ht="13">
      <c r="J466" s="24"/>
    </row>
    <row r="467" spans="10:10" ht="13">
      <c r="J467" s="24"/>
    </row>
    <row r="468" spans="10:10" ht="13">
      <c r="J468" s="24"/>
    </row>
    <row r="469" spans="10:10" ht="13">
      <c r="J469" s="24"/>
    </row>
    <row r="470" spans="10:10" ht="13">
      <c r="J470" s="24"/>
    </row>
    <row r="471" spans="10:10" ht="13">
      <c r="J471" s="24"/>
    </row>
    <row r="472" spans="10:10" ht="13">
      <c r="J472" s="24"/>
    </row>
    <row r="473" spans="10:10" ht="13">
      <c r="J473" s="24"/>
    </row>
    <row r="474" spans="10:10" ht="13">
      <c r="J474" s="24"/>
    </row>
    <row r="475" spans="10:10" ht="13">
      <c r="J475" s="24"/>
    </row>
    <row r="476" spans="10:10" ht="13">
      <c r="J476" s="24"/>
    </row>
    <row r="477" spans="10:10" ht="13">
      <c r="J477" s="24"/>
    </row>
    <row r="478" spans="10:10" ht="13">
      <c r="J478" s="24"/>
    </row>
    <row r="479" spans="10:10" ht="13">
      <c r="J479" s="24"/>
    </row>
    <row r="480" spans="10:10" ht="13">
      <c r="J480" s="24"/>
    </row>
    <row r="481" spans="10:10" ht="13">
      <c r="J481" s="24"/>
    </row>
    <row r="482" spans="10:10" ht="13">
      <c r="J482" s="24"/>
    </row>
    <row r="483" spans="10:10" ht="13">
      <c r="J483" s="24"/>
    </row>
    <row r="484" spans="10:10" ht="13">
      <c r="J484" s="24"/>
    </row>
    <row r="485" spans="10:10" ht="13">
      <c r="J485" s="24"/>
    </row>
    <row r="486" spans="10:10" ht="13">
      <c r="J486" s="24"/>
    </row>
    <row r="487" spans="10:10" ht="13">
      <c r="J487" s="24"/>
    </row>
    <row r="488" spans="10:10" ht="13">
      <c r="J488" s="24"/>
    </row>
    <row r="489" spans="10:10" ht="13">
      <c r="J489" s="24"/>
    </row>
    <row r="490" spans="10:10" ht="13">
      <c r="J490" s="24"/>
    </row>
    <row r="491" spans="10:10" ht="13">
      <c r="J491" s="24"/>
    </row>
    <row r="492" spans="10:10" ht="13">
      <c r="J492" s="24"/>
    </row>
    <row r="493" spans="10:10" ht="13">
      <c r="J493" s="24"/>
    </row>
    <row r="494" spans="10:10" ht="13">
      <c r="J494" s="24"/>
    </row>
    <row r="495" spans="10:10" ht="13">
      <c r="J495" s="24"/>
    </row>
    <row r="496" spans="10:10" ht="13">
      <c r="J496" s="24"/>
    </row>
    <row r="497" spans="10:10" ht="13">
      <c r="J497" s="24"/>
    </row>
    <row r="498" spans="10:10" ht="13">
      <c r="J498" s="24"/>
    </row>
    <row r="499" spans="10:10" ht="13">
      <c r="J499" s="24"/>
    </row>
    <row r="500" spans="10:10" ht="13">
      <c r="J500" s="24"/>
    </row>
    <row r="501" spans="10:10" ht="13">
      <c r="J501" s="24"/>
    </row>
    <row r="502" spans="10:10" ht="13">
      <c r="J502" s="24"/>
    </row>
    <row r="503" spans="10:10" ht="13">
      <c r="J503" s="24"/>
    </row>
    <row r="504" spans="10:10" ht="13">
      <c r="J504" s="24"/>
    </row>
    <row r="505" spans="10:10" ht="13">
      <c r="J505" s="24"/>
    </row>
    <row r="506" spans="10:10" ht="13">
      <c r="J506" s="24"/>
    </row>
    <row r="507" spans="10:10" ht="13">
      <c r="J507" s="24"/>
    </row>
    <row r="508" spans="10:10" ht="13">
      <c r="J508" s="24"/>
    </row>
    <row r="509" spans="10:10" ht="13">
      <c r="J509" s="24"/>
    </row>
    <row r="510" spans="10:10" ht="13">
      <c r="J510" s="24"/>
    </row>
    <row r="511" spans="10:10" ht="13">
      <c r="J511" s="24"/>
    </row>
    <row r="512" spans="10:10" ht="13">
      <c r="J512" s="24"/>
    </row>
    <row r="513" spans="10:10" ht="13">
      <c r="J513" s="24"/>
    </row>
    <row r="514" spans="10:10" ht="13">
      <c r="J514" s="24"/>
    </row>
    <row r="515" spans="10:10" ht="13">
      <c r="J515" s="24"/>
    </row>
    <row r="516" spans="10:10" ht="13">
      <c r="J516" s="24"/>
    </row>
    <row r="517" spans="10:10" ht="13">
      <c r="J517" s="24"/>
    </row>
    <row r="518" spans="10:10" ht="13">
      <c r="J518" s="24"/>
    </row>
    <row r="519" spans="10:10" ht="13">
      <c r="J519" s="24"/>
    </row>
    <row r="520" spans="10:10" ht="13">
      <c r="J520" s="24"/>
    </row>
    <row r="521" spans="10:10" ht="13">
      <c r="J521" s="24"/>
    </row>
    <row r="522" spans="10:10" ht="13">
      <c r="J522" s="24"/>
    </row>
    <row r="523" spans="10:10" ht="13">
      <c r="J523" s="24"/>
    </row>
    <row r="524" spans="10:10" ht="13">
      <c r="J524" s="24"/>
    </row>
    <row r="525" spans="10:10" ht="13">
      <c r="J525" s="24"/>
    </row>
    <row r="526" spans="10:10" ht="13">
      <c r="J526" s="24"/>
    </row>
    <row r="527" spans="10:10" ht="13">
      <c r="J527" s="24"/>
    </row>
    <row r="528" spans="10:10" ht="13">
      <c r="J528" s="24"/>
    </row>
    <row r="529" spans="10:10" ht="13">
      <c r="J529" s="24"/>
    </row>
    <row r="530" spans="10:10" ht="13">
      <c r="J530" s="24"/>
    </row>
    <row r="531" spans="10:10" ht="13">
      <c r="J531" s="24"/>
    </row>
    <row r="532" spans="10:10" ht="13">
      <c r="J532" s="24"/>
    </row>
    <row r="533" spans="10:10" ht="13">
      <c r="J533" s="24"/>
    </row>
    <row r="534" spans="10:10" ht="13">
      <c r="J534" s="24"/>
    </row>
    <row r="535" spans="10:10" ht="13">
      <c r="J535" s="24"/>
    </row>
    <row r="536" spans="10:10" ht="13">
      <c r="J536" s="24"/>
    </row>
    <row r="537" spans="10:10" ht="13">
      <c r="J537" s="24"/>
    </row>
    <row r="538" spans="10:10" ht="13">
      <c r="J538" s="24"/>
    </row>
    <row r="539" spans="10:10" ht="13">
      <c r="J539" s="24"/>
    </row>
    <row r="540" spans="10:10" ht="13">
      <c r="J540" s="24"/>
    </row>
    <row r="541" spans="10:10" ht="13">
      <c r="J541" s="24"/>
    </row>
    <row r="542" spans="10:10" ht="13">
      <c r="J542" s="24"/>
    </row>
    <row r="543" spans="10:10" ht="13">
      <c r="J543" s="24"/>
    </row>
    <row r="544" spans="10:10" ht="13">
      <c r="J544" s="24"/>
    </row>
    <row r="545" spans="10:10" ht="13">
      <c r="J545" s="24"/>
    </row>
    <row r="546" spans="10:10" ht="13">
      <c r="J546" s="24"/>
    </row>
    <row r="547" spans="10:10" ht="13">
      <c r="J547" s="24"/>
    </row>
    <row r="548" spans="10:10" ht="13">
      <c r="J548" s="24"/>
    </row>
    <row r="549" spans="10:10" ht="13">
      <c r="J549" s="24"/>
    </row>
    <row r="550" spans="10:10" ht="13">
      <c r="J550" s="24"/>
    </row>
    <row r="551" spans="10:10" ht="13">
      <c r="J551" s="24"/>
    </row>
    <row r="552" spans="10:10" ht="13">
      <c r="J552" s="24"/>
    </row>
    <row r="553" spans="10:10" ht="13">
      <c r="J553" s="24"/>
    </row>
    <row r="554" spans="10:10" ht="13">
      <c r="J554" s="24"/>
    </row>
    <row r="555" spans="10:10" ht="13">
      <c r="J555" s="24"/>
    </row>
    <row r="556" spans="10:10" ht="13">
      <c r="J556" s="24"/>
    </row>
    <row r="557" spans="10:10" ht="13">
      <c r="J557" s="24"/>
    </row>
    <row r="558" spans="10:10" ht="13">
      <c r="J558" s="24"/>
    </row>
    <row r="559" spans="10:10" ht="13">
      <c r="J559" s="24"/>
    </row>
    <row r="560" spans="10:10" ht="13">
      <c r="J560" s="24"/>
    </row>
    <row r="561" spans="10:10" ht="13">
      <c r="J561" s="24"/>
    </row>
    <row r="562" spans="10:10" ht="13">
      <c r="J562" s="24"/>
    </row>
    <row r="563" spans="10:10" ht="13">
      <c r="J563" s="24"/>
    </row>
    <row r="564" spans="10:10" ht="13">
      <c r="J564" s="24"/>
    </row>
    <row r="565" spans="10:10" ht="13">
      <c r="J565" s="24"/>
    </row>
    <row r="566" spans="10:10" ht="13">
      <c r="J566" s="24"/>
    </row>
    <row r="567" spans="10:10" ht="13">
      <c r="J567" s="24"/>
    </row>
    <row r="568" spans="10:10" ht="13">
      <c r="J568" s="24"/>
    </row>
    <row r="569" spans="10:10" ht="13">
      <c r="J569" s="24"/>
    </row>
    <row r="570" spans="10:10" ht="13">
      <c r="J570" s="24"/>
    </row>
    <row r="571" spans="10:10" ht="13">
      <c r="J571" s="24"/>
    </row>
    <row r="572" spans="10:10" ht="13">
      <c r="J572" s="24"/>
    </row>
    <row r="573" spans="10:10" ht="13">
      <c r="J573" s="24"/>
    </row>
    <row r="574" spans="10:10" ht="13">
      <c r="J574" s="24"/>
    </row>
    <row r="575" spans="10:10" ht="13">
      <c r="J575" s="24"/>
    </row>
    <row r="576" spans="10:10" ht="13">
      <c r="J576" s="24"/>
    </row>
    <row r="577" spans="10:10" ht="13">
      <c r="J577" s="24"/>
    </row>
    <row r="578" spans="10:10" ht="13">
      <c r="J578" s="24"/>
    </row>
    <row r="579" spans="10:10" ht="13">
      <c r="J579" s="24"/>
    </row>
    <row r="580" spans="10:10" ht="13">
      <c r="J580" s="24"/>
    </row>
    <row r="581" spans="10:10" ht="13">
      <c r="J581" s="24"/>
    </row>
    <row r="582" spans="10:10" ht="13">
      <c r="J582" s="24"/>
    </row>
    <row r="583" spans="10:10" ht="13">
      <c r="J583" s="24"/>
    </row>
    <row r="584" spans="10:10" ht="13">
      <c r="J584" s="24"/>
    </row>
    <row r="585" spans="10:10" ht="13">
      <c r="J585" s="24"/>
    </row>
    <row r="586" spans="10:10" ht="13">
      <c r="J586" s="24"/>
    </row>
    <row r="587" spans="10:10" ht="13">
      <c r="J587" s="24"/>
    </row>
    <row r="588" spans="10:10" ht="13">
      <c r="J588" s="24"/>
    </row>
    <row r="589" spans="10:10" ht="13">
      <c r="J589" s="24"/>
    </row>
    <row r="590" spans="10:10" ht="13">
      <c r="J590" s="24"/>
    </row>
    <row r="591" spans="10:10" ht="13">
      <c r="J591" s="24"/>
    </row>
    <row r="592" spans="10:10" ht="13">
      <c r="J592" s="24"/>
    </row>
    <row r="593" spans="10:10" ht="13">
      <c r="J593" s="24"/>
    </row>
    <row r="594" spans="10:10" ht="13">
      <c r="J594" s="24"/>
    </row>
    <row r="595" spans="10:10" ht="13">
      <c r="J595" s="24"/>
    </row>
    <row r="596" spans="10:10" ht="13">
      <c r="J596" s="24"/>
    </row>
    <row r="597" spans="10:10" ht="13">
      <c r="J597" s="24"/>
    </row>
    <row r="598" spans="10:10" ht="13">
      <c r="J598" s="24"/>
    </row>
    <row r="599" spans="10:10" ht="13">
      <c r="J599" s="24"/>
    </row>
    <row r="600" spans="10:10" ht="13">
      <c r="J600" s="24"/>
    </row>
    <row r="601" spans="10:10" ht="13">
      <c r="J601" s="24"/>
    </row>
    <row r="602" spans="10:10" ht="13">
      <c r="J602" s="24"/>
    </row>
    <row r="603" spans="10:10" ht="13">
      <c r="J603" s="24"/>
    </row>
    <row r="604" spans="10:10" ht="13">
      <c r="J604" s="24"/>
    </row>
    <row r="605" spans="10:10" ht="13">
      <c r="J605" s="24"/>
    </row>
    <row r="606" spans="10:10" ht="13">
      <c r="J606" s="24"/>
    </row>
    <row r="607" spans="10:10" ht="13">
      <c r="J607" s="24"/>
    </row>
    <row r="608" spans="10:10" ht="13">
      <c r="J608" s="24"/>
    </row>
    <row r="609" spans="10:10" ht="13">
      <c r="J609" s="24"/>
    </row>
    <row r="610" spans="10:10" ht="13">
      <c r="J610" s="24"/>
    </row>
    <row r="611" spans="10:10" ht="13">
      <c r="J611" s="24"/>
    </row>
    <row r="612" spans="10:10" ht="13">
      <c r="J612" s="24"/>
    </row>
    <row r="613" spans="10:10" ht="13">
      <c r="J613" s="24"/>
    </row>
    <row r="614" spans="10:10" ht="13">
      <c r="J614" s="24"/>
    </row>
    <row r="615" spans="10:10" ht="13">
      <c r="J615" s="24"/>
    </row>
    <row r="616" spans="10:10" ht="13">
      <c r="J616" s="24"/>
    </row>
    <row r="617" spans="10:10" ht="13">
      <c r="J617" s="24"/>
    </row>
    <row r="618" spans="10:10" ht="13">
      <c r="J618" s="24"/>
    </row>
    <row r="619" spans="10:10" ht="13">
      <c r="J619" s="24"/>
    </row>
    <row r="620" spans="10:10" ht="13">
      <c r="J620" s="24"/>
    </row>
    <row r="621" spans="10:10" ht="13">
      <c r="J621" s="24"/>
    </row>
    <row r="622" spans="10:10" ht="13">
      <c r="J622" s="24"/>
    </row>
    <row r="623" spans="10:10" ht="13">
      <c r="J623" s="24"/>
    </row>
    <row r="624" spans="10:10" ht="13">
      <c r="J624" s="24"/>
    </row>
    <row r="625" spans="10:10" ht="13">
      <c r="J625" s="24"/>
    </row>
    <row r="626" spans="10:10" ht="13">
      <c r="J626" s="24"/>
    </row>
    <row r="627" spans="10:10" ht="13">
      <c r="J627" s="24"/>
    </row>
    <row r="628" spans="10:10" ht="13">
      <c r="J628" s="24"/>
    </row>
    <row r="629" spans="10:10" ht="13">
      <c r="J629" s="24"/>
    </row>
    <row r="630" spans="10:10" ht="13">
      <c r="J630" s="24"/>
    </row>
    <row r="631" spans="10:10" ht="13">
      <c r="J631" s="24"/>
    </row>
    <row r="632" spans="10:10" ht="13">
      <c r="J632" s="24"/>
    </row>
    <row r="633" spans="10:10" ht="13">
      <c r="J633" s="24"/>
    </row>
    <row r="634" spans="10:10" ht="13">
      <c r="J634" s="24"/>
    </row>
    <row r="635" spans="10:10" ht="13">
      <c r="J635" s="24"/>
    </row>
    <row r="636" spans="10:10" ht="13">
      <c r="J636" s="24"/>
    </row>
    <row r="637" spans="10:10" ht="13">
      <c r="J637" s="24"/>
    </row>
    <row r="638" spans="10:10" ht="13">
      <c r="J638" s="24"/>
    </row>
    <row r="639" spans="10:10" ht="13">
      <c r="J639" s="24"/>
    </row>
    <row r="640" spans="10:10" ht="13">
      <c r="J640" s="24"/>
    </row>
    <row r="641" spans="10:10" ht="13">
      <c r="J641" s="24"/>
    </row>
    <row r="642" spans="10:10" ht="13">
      <c r="J642" s="24"/>
    </row>
    <row r="643" spans="10:10" ht="13">
      <c r="J643" s="24"/>
    </row>
    <row r="644" spans="10:10" ht="13">
      <c r="J644" s="24"/>
    </row>
    <row r="645" spans="10:10" ht="13">
      <c r="J645" s="24"/>
    </row>
    <row r="646" spans="10:10" ht="13">
      <c r="J646" s="24"/>
    </row>
    <row r="647" spans="10:10" ht="13">
      <c r="J647" s="24"/>
    </row>
    <row r="648" spans="10:10" ht="13">
      <c r="J648" s="24"/>
    </row>
    <row r="649" spans="10:10" ht="13">
      <c r="J649" s="24"/>
    </row>
    <row r="650" spans="10:10" ht="13">
      <c r="J650" s="24"/>
    </row>
    <row r="651" spans="10:10" ht="13">
      <c r="J651" s="24"/>
    </row>
    <row r="652" spans="10:10" ht="13">
      <c r="J652" s="24"/>
    </row>
    <row r="653" spans="10:10" ht="13">
      <c r="J653" s="24"/>
    </row>
    <row r="654" spans="10:10" ht="13">
      <c r="J654" s="24"/>
    </row>
    <row r="655" spans="10:10" ht="13">
      <c r="J655" s="24"/>
    </row>
    <row r="656" spans="10:10" ht="13">
      <c r="J656" s="24"/>
    </row>
    <row r="657" spans="10:10" ht="13">
      <c r="J657" s="24"/>
    </row>
    <row r="658" spans="10:10" ht="13">
      <c r="J658" s="24"/>
    </row>
    <row r="659" spans="10:10" ht="13">
      <c r="J659" s="24"/>
    </row>
    <row r="660" spans="10:10" ht="13">
      <c r="J660" s="24"/>
    </row>
    <row r="661" spans="10:10" ht="13">
      <c r="J661" s="24"/>
    </row>
    <row r="662" spans="10:10" ht="13">
      <c r="J662" s="24"/>
    </row>
    <row r="663" spans="10:10" ht="13">
      <c r="J663" s="24"/>
    </row>
    <row r="664" spans="10:10" ht="13">
      <c r="J664" s="24"/>
    </row>
    <row r="665" spans="10:10" ht="13">
      <c r="J665" s="24"/>
    </row>
    <row r="666" spans="10:10" ht="13">
      <c r="J666" s="24"/>
    </row>
    <row r="667" spans="10:10" ht="13">
      <c r="J667" s="24"/>
    </row>
    <row r="668" spans="10:10" ht="13">
      <c r="J668" s="24"/>
    </row>
    <row r="669" spans="10:10" ht="13">
      <c r="J669" s="24"/>
    </row>
    <row r="670" spans="10:10" ht="13">
      <c r="J670" s="24"/>
    </row>
    <row r="671" spans="10:10" ht="13">
      <c r="J671" s="24"/>
    </row>
    <row r="672" spans="10:10" ht="13">
      <c r="J672" s="24"/>
    </row>
    <row r="673" spans="10:10" ht="13">
      <c r="J673" s="24"/>
    </row>
    <row r="674" spans="10:10" ht="13">
      <c r="J674" s="24"/>
    </row>
    <row r="675" spans="10:10" ht="13">
      <c r="J675" s="24"/>
    </row>
    <row r="676" spans="10:10" ht="13">
      <c r="J676" s="24"/>
    </row>
    <row r="677" spans="10:10" ht="13">
      <c r="J677" s="24"/>
    </row>
    <row r="678" spans="10:10" ht="13">
      <c r="J678" s="24"/>
    </row>
    <row r="679" spans="10:10" ht="13">
      <c r="J679" s="24"/>
    </row>
    <row r="680" spans="10:10" ht="13">
      <c r="J680" s="24"/>
    </row>
    <row r="681" spans="10:10" ht="13">
      <c r="J681" s="24"/>
    </row>
    <row r="682" spans="10:10" ht="13">
      <c r="J682" s="24"/>
    </row>
    <row r="683" spans="10:10" ht="13">
      <c r="J683" s="24"/>
    </row>
    <row r="684" spans="10:10" ht="13">
      <c r="J684" s="24"/>
    </row>
    <row r="685" spans="10:10" ht="13">
      <c r="J685" s="24"/>
    </row>
    <row r="686" spans="10:10" ht="13">
      <c r="J686" s="24"/>
    </row>
    <row r="687" spans="10:10" ht="13">
      <c r="J687" s="24"/>
    </row>
    <row r="688" spans="10:10" ht="13">
      <c r="J688" s="24"/>
    </row>
    <row r="689" spans="10:10" ht="13">
      <c r="J689" s="24"/>
    </row>
    <row r="690" spans="10:10" ht="13">
      <c r="J690" s="24"/>
    </row>
    <row r="691" spans="10:10" ht="13">
      <c r="J691" s="24"/>
    </row>
    <row r="692" spans="10:10" ht="13">
      <c r="J692" s="24"/>
    </row>
    <row r="693" spans="10:10" ht="13">
      <c r="J693" s="24"/>
    </row>
    <row r="694" spans="10:10" ht="13">
      <c r="J694" s="24"/>
    </row>
    <row r="695" spans="10:10" ht="13">
      <c r="J695" s="24"/>
    </row>
    <row r="696" spans="10:10" ht="13">
      <c r="J696" s="24"/>
    </row>
    <row r="697" spans="10:10" ht="13">
      <c r="J697" s="24"/>
    </row>
    <row r="698" spans="10:10" ht="13">
      <c r="J698" s="24"/>
    </row>
    <row r="699" spans="10:10" ht="13">
      <c r="J699" s="24"/>
    </row>
    <row r="700" spans="10:10" ht="13">
      <c r="J700" s="24"/>
    </row>
    <row r="701" spans="10:10" ht="13">
      <c r="J701" s="24"/>
    </row>
    <row r="702" spans="10:10" ht="13">
      <c r="J702" s="24"/>
    </row>
    <row r="703" spans="10:10" ht="13">
      <c r="J703" s="24"/>
    </row>
    <row r="704" spans="10:10" ht="13">
      <c r="J704" s="24"/>
    </row>
    <row r="705" spans="10:10" ht="13">
      <c r="J705" s="24"/>
    </row>
    <row r="706" spans="10:10" ht="13">
      <c r="J706" s="24"/>
    </row>
    <row r="707" spans="10:10" ht="13">
      <c r="J707" s="24"/>
    </row>
    <row r="708" spans="10:10" ht="13">
      <c r="J708" s="24"/>
    </row>
    <row r="709" spans="10:10" ht="13">
      <c r="J709" s="24"/>
    </row>
    <row r="710" spans="10:10" ht="13">
      <c r="J710" s="24"/>
    </row>
    <row r="711" spans="10:10" ht="13">
      <c r="J711" s="24"/>
    </row>
    <row r="712" spans="10:10" ht="13">
      <c r="J712" s="24"/>
    </row>
    <row r="713" spans="10:10" ht="13">
      <c r="J713" s="24"/>
    </row>
    <row r="714" spans="10:10" ht="13">
      <c r="J714" s="24"/>
    </row>
    <row r="715" spans="10:10" ht="13">
      <c r="J715" s="24"/>
    </row>
    <row r="716" spans="10:10" ht="13">
      <c r="J716" s="24"/>
    </row>
    <row r="717" spans="10:10" ht="13">
      <c r="J717" s="24"/>
    </row>
    <row r="718" spans="10:10" ht="13">
      <c r="J718" s="24"/>
    </row>
    <row r="719" spans="10:10" ht="13">
      <c r="J719" s="24"/>
    </row>
    <row r="720" spans="10:10" ht="13">
      <c r="J720" s="24"/>
    </row>
    <row r="721" spans="10:10" ht="13">
      <c r="J721" s="24"/>
    </row>
    <row r="722" spans="10:10" ht="13">
      <c r="J722" s="24"/>
    </row>
    <row r="723" spans="10:10" ht="13">
      <c r="J723" s="24"/>
    </row>
    <row r="724" spans="10:10" ht="13">
      <c r="J724" s="24"/>
    </row>
    <row r="725" spans="10:10" ht="13">
      <c r="J725" s="24"/>
    </row>
    <row r="726" spans="10:10" ht="13">
      <c r="J726" s="24"/>
    </row>
    <row r="727" spans="10:10" ht="13">
      <c r="J727" s="24"/>
    </row>
    <row r="728" spans="10:10" ht="13">
      <c r="J728" s="24"/>
    </row>
    <row r="729" spans="10:10" ht="13">
      <c r="J729" s="24"/>
    </row>
    <row r="730" spans="10:10" ht="13">
      <c r="J730" s="24"/>
    </row>
    <row r="731" spans="10:10" ht="13">
      <c r="J731" s="24"/>
    </row>
    <row r="732" spans="10:10" ht="13">
      <c r="J732" s="24"/>
    </row>
    <row r="733" spans="10:10" ht="13">
      <c r="J733" s="24"/>
    </row>
    <row r="734" spans="10:10" ht="13">
      <c r="J734" s="24"/>
    </row>
    <row r="735" spans="10:10" ht="13">
      <c r="J735" s="24"/>
    </row>
    <row r="736" spans="10:10" ht="13">
      <c r="J736" s="24"/>
    </row>
    <row r="737" spans="10:10" ht="13">
      <c r="J737" s="24"/>
    </row>
    <row r="738" spans="10:10" ht="13">
      <c r="J738" s="24"/>
    </row>
    <row r="739" spans="10:10" ht="13">
      <c r="J739" s="24"/>
    </row>
    <row r="740" spans="10:10" ht="13">
      <c r="J740" s="24"/>
    </row>
    <row r="741" spans="10:10" ht="13">
      <c r="J741" s="24"/>
    </row>
    <row r="742" spans="10:10" ht="13">
      <c r="J742" s="24"/>
    </row>
    <row r="743" spans="10:10" ht="13">
      <c r="J743" s="24"/>
    </row>
    <row r="744" spans="10:10" ht="13">
      <c r="J744" s="24"/>
    </row>
    <row r="745" spans="10:10" ht="13">
      <c r="J745" s="24"/>
    </row>
    <row r="746" spans="10:10" ht="13">
      <c r="J746" s="24"/>
    </row>
    <row r="747" spans="10:10" ht="13">
      <c r="J747" s="24"/>
    </row>
    <row r="748" spans="10:10" ht="13">
      <c r="J748" s="24"/>
    </row>
    <row r="749" spans="10:10" ht="13">
      <c r="J749" s="24"/>
    </row>
    <row r="750" spans="10:10" ht="13">
      <c r="J750" s="24"/>
    </row>
    <row r="751" spans="10:10" ht="13">
      <c r="J751" s="24"/>
    </row>
    <row r="752" spans="10:10" ht="13">
      <c r="J752" s="24"/>
    </row>
    <row r="753" spans="10:10" ht="13">
      <c r="J753" s="24"/>
    </row>
    <row r="754" spans="10:10" ht="13">
      <c r="J754" s="24"/>
    </row>
    <row r="755" spans="10:10" ht="13">
      <c r="J755" s="24"/>
    </row>
    <row r="756" spans="10:10" ht="13">
      <c r="J756" s="24"/>
    </row>
    <row r="757" spans="10:10" ht="13">
      <c r="J757" s="24"/>
    </row>
    <row r="758" spans="10:10" ht="13">
      <c r="J758" s="24"/>
    </row>
    <row r="759" spans="10:10" ht="13">
      <c r="J759" s="24"/>
    </row>
    <row r="760" spans="10:10" ht="13">
      <c r="J760" s="24"/>
    </row>
    <row r="761" spans="10:10" ht="13">
      <c r="J761" s="24"/>
    </row>
    <row r="762" spans="10:10" ht="13">
      <c r="J762" s="24"/>
    </row>
    <row r="763" spans="10:10" ht="13">
      <c r="J763" s="24"/>
    </row>
    <row r="764" spans="10:10" ht="13">
      <c r="J764" s="24"/>
    </row>
    <row r="765" spans="10:10" ht="13">
      <c r="J765" s="24"/>
    </row>
    <row r="766" spans="10:10" ht="13">
      <c r="J766" s="24"/>
    </row>
    <row r="767" spans="10:10" ht="13">
      <c r="J767" s="24"/>
    </row>
    <row r="768" spans="10:10" ht="13">
      <c r="J768" s="24"/>
    </row>
    <row r="769" spans="10:10" ht="13">
      <c r="J769" s="24"/>
    </row>
    <row r="770" spans="10:10" ht="13">
      <c r="J770" s="24"/>
    </row>
    <row r="771" spans="10:10" ht="13">
      <c r="J771" s="24"/>
    </row>
    <row r="772" spans="10:10" ht="13">
      <c r="J772" s="24"/>
    </row>
    <row r="773" spans="10:10" ht="13">
      <c r="J773" s="24"/>
    </row>
    <row r="774" spans="10:10" ht="13">
      <c r="J774" s="24"/>
    </row>
    <row r="775" spans="10:10" ht="13">
      <c r="J775" s="24"/>
    </row>
    <row r="776" spans="10:10" ht="13">
      <c r="J776" s="24"/>
    </row>
    <row r="777" spans="10:10" ht="13">
      <c r="J777" s="24"/>
    </row>
    <row r="778" spans="10:10" ht="13">
      <c r="J778" s="24"/>
    </row>
    <row r="779" spans="10:10" ht="13">
      <c r="J779" s="24"/>
    </row>
    <row r="780" spans="10:10" ht="13">
      <c r="J780" s="24"/>
    </row>
    <row r="781" spans="10:10" ht="13">
      <c r="J781" s="24"/>
    </row>
    <row r="782" spans="10:10" ht="13">
      <c r="J782" s="24"/>
    </row>
    <row r="783" spans="10:10" ht="13">
      <c r="J783" s="24"/>
    </row>
    <row r="784" spans="10:10" ht="13">
      <c r="J784" s="24"/>
    </row>
    <row r="785" spans="10:10" ht="13">
      <c r="J785" s="24"/>
    </row>
    <row r="786" spans="10:10" ht="13">
      <c r="J786" s="24"/>
    </row>
    <row r="787" spans="10:10" ht="13">
      <c r="J787" s="24"/>
    </row>
    <row r="788" spans="10:10" ht="13">
      <c r="J788" s="24"/>
    </row>
    <row r="789" spans="10:10" ht="13">
      <c r="J789" s="24"/>
    </row>
    <row r="790" spans="10:10" ht="13">
      <c r="J790" s="24"/>
    </row>
    <row r="791" spans="10:10" ht="13">
      <c r="J791" s="24"/>
    </row>
    <row r="792" spans="10:10" ht="13">
      <c r="J792" s="24"/>
    </row>
    <row r="793" spans="10:10" ht="13">
      <c r="J793" s="24"/>
    </row>
    <row r="794" spans="10:10" ht="13">
      <c r="J794" s="24"/>
    </row>
    <row r="795" spans="10:10" ht="13">
      <c r="J795" s="24"/>
    </row>
    <row r="796" spans="10:10" ht="13">
      <c r="J796" s="24"/>
    </row>
    <row r="797" spans="10:10" ht="13">
      <c r="J797" s="24"/>
    </row>
    <row r="798" spans="10:10" ht="13">
      <c r="J798" s="24"/>
    </row>
    <row r="799" spans="10:10" ht="13">
      <c r="J799" s="24"/>
    </row>
    <row r="800" spans="10:10" ht="13">
      <c r="J800" s="24"/>
    </row>
    <row r="801" spans="10:10" ht="13">
      <c r="J801" s="24"/>
    </row>
    <row r="802" spans="10:10" ht="13">
      <c r="J802" s="24"/>
    </row>
    <row r="803" spans="10:10" ht="13">
      <c r="J803" s="24"/>
    </row>
    <row r="804" spans="10:10" ht="13">
      <c r="J804" s="24"/>
    </row>
    <row r="805" spans="10:10" ht="13">
      <c r="J805" s="24"/>
    </row>
    <row r="806" spans="10:10" ht="13">
      <c r="J806" s="24"/>
    </row>
    <row r="807" spans="10:10" ht="13">
      <c r="J807" s="24"/>
    </row>
    <row r="808" spans="10:10" ht="13">
      <c r="J808" s="24"/>
    </row>
    <row r="809" spans="10:10" ht="13">
      <c r="J809" s="24"/>
    </row>
    <row r="810" spans="10:10" ht="13">
      <c r="J810" s="24"/>
    </row>
    <row r="811" spans="10:10" ht="13">
      <c r="J811" s="24"/>
    </row>
    <row r="812" spans="10:10" ht="13">
      <c r="J812" s="24"/>
    </row>
    <row r="813" spans="10:10" ht="13">
      <c r="J813" s="24"/>
    </row>
    <row r="814" spans="10:10" ht="13">
      <c r="J814" s="24"/>
    </row>
    <row r="815" spans="10:10" ht="13">
      <c r="J815" s="24"/>
    </row>
    <row r="816" spans="10:10" ht="13">
      <c r="J816" s="24"/>
    </row>
    <row r="817" spans="10:10" ht="13">
      <c r="J817" s="24"/>
    </row>
    <row r="818" spans="10:10" ht="13">
      <c r="J818" s="24"/>
    </row>
    <row r="819" spans="10:10" ht="13">
      <c r="J819" s="24"/>
    </row>
    <row r="820" spans="10:10" ht="13">
      <c r="J820" s="24"/>
    </row>
    <row r="821" spans="10:10" ht="13">
      <c r="J821" s="24"/>
    </row>
    <row r="822" spans="10:10" ht="13">
      <c r="J822" s="24"/>
    </row>
    <row r="823" spans="10:10" ht="13">
      <c r="J823" s="24"/>
    </row>
    <row r="824" spans="10:10" ht="13">
      <c r="J824" s="24"/>
    </row>
    <row r="825" spans="10:10" ht="13">
      <c r="J825" s="24"/>
    </row>
    <row r="826" spans="10:10" ht="13">
      <c r="J826" s="24"/>
    </row>
    <row r="827" spans="10:10" ht="13">
      <c r="J827" s="24"/>
    </row>
    <row r="828" spans="10:10" ht="13">
      <c r="J828" s="24"/>
    </row>
    <row r="829" spans="10:10" ht="13">
      <c r="J829" s="24"/>
    </row>
    <row r="830" spans="10:10" ht="13">
      <c r="J830" s="24"/>
    </row>
    <row r="831" spans="10:10" ht="13">
      <c r="J831" s="24"/>
    </row>
    <row r="832" spans="10:10" ht="13">
      <c r="J832" s="24"/>
    </row>
    <row r="833" spans="10:10" ht="13">
      <c r="J833" s="24"/>
    </row>
    <row r="834" spans="10:10" ht="13">
      <c r="J834" s="24"/>
    </row>
    <row r="835" spans="10:10" ht="13">
      <c r="J835" s="24"/>
    </row>
    <row r="836" spans="10:10" ht="13">
      <c r="J836" s="24"/>
    </row>
    <row r="837" spans="10:10" ht="13">
      <c r="J837" s="24"/>
    </row>
    <row r="838" spans="10:10" ht="13">
      <c r="J838" s="24"/>
    </row>
    <row r="839" spans="10:10" ht="13">
      <c r="J839" s="24"/>
    </row>
    <row r="840" spans="10:10" ht="13">
      <c r="J840" s="24"/>
    </row>
    <row r="841" spans="10:10" ht="13">
      <c r="J841" s="24"/>
    </row>
    <row r="842" spans="10:10" ht="13">
      <c r="J842" s="24"/>
    </row>
    <row r="843" spans="10:10" ht="13">
      <c r="J843" s="24"/>
    </row>
    <row r="844" spans="10:10" ht="13">
      <c r="J844" s="24"/>
    </row>
    <row r="845" spans="10:10" ht="13">
      <c r="J845" s="24"/>
    </row>
    <row r="846" spans="10:10" ht="13">
      <c r="J846" s="24"/>
    </row>
    <row r="847" spans="10:10" ht="13">
      <c r="J847" s="24"/>
    </row>
    <row r="848" spans="10:10" ht="13">
      <c r="J848" s="24"/>
    </row>
    <row r="849" spans="10:10" ht="13">
      <c r="J849" s="24"/>
    </row>
    <row r="850" spans="10:10" ht="13">
      <c r="J850" s="24"/>
    </row>
    <row r="851" spans="10:10" ht="13">
      <c r="J851" s="24"/>
    </row>
    <row r="852" spans="10:10" ht="13">
      <c r="J852" s="24"/>
    </row>
    <row r="853" spans="10:10" ht="13">
      <c r="J853" s="24"/>
    </row>
    <row r="854" spans="10:10" ht="13">
      <c r="J854" s="24"/>
    </row>
    <row r="855" spans="10:10" ht="13">
      <c r="J855" s="24"/>
    </row>
    <row r="856" spans="10:10" ht="13">
      <c r="J856" s="24"/>
    </row>
    <row r="857" spans="10:10" ht="13">
      <c r="J857" s="24"/>
    </row>
    <row r="858" spans="10:10" ht="13">
      <c r="J858" s="24"/>
    </row>
    <row r="859" spans="10:10" ht="13">
      <c r="J859" s="24"/>
    </row>
    <row r="860" spans="10:10" ht="13">
      <c r="J860" s="24"/>
    </row>
    <row r="861" spans="10:10" ht="13">
      <c r="J861" s="24"/>
    </row>
    <row r="862" spans="10:10" ht="13">
      <c r="J862" s="24"/>
    </row>
    <row r="863" spans="10:10" ht="13">
      <c r="J863" s="24"/>
    </row>
    <row r="864" spans="10:10" ht="13">
      <c r="J864" s="24"/>
    </row>
    <row r="865" spans="10:10" ht="13">
      <c r="J865" s="24"/>
    </row>
    <row r="866" spans="10:10" ht="13">
      <c r="J866" s="24"/>
    </row>
    <row r="867" spans="10:10" ht="13">
      <c r="J867" s="24"/>
    </row>
    <row r="868" spans="10:10" ht="13">
      <c r="J868" s="24"/>
    </row>
    <row r="869" spans="10:10" ht="13">
      <c r="J869" s="24"/>
    </row>
    <row r="870" spans="10:10" ht="13">
      <c r="J870" s="24"/>
    </row>
    <row r="871" spans="10:10" ht="13">
      <c r="J871" s="24"/>
    </row>
    <row r="872" spans="10:10" ht="13">
      <c r="J872" s="24"/>
    </row>
    <row r="873" spans="10:10" ht="13">
      <c r="J873" s="24"/>
    </row>
    <row r="874" spans="10:10" ht="13">
      <c r="J874" s="24"/>
    </row>
    <row r="875" spans="10:10" ht="13">
      <c r="J875" s="24"/>
    </row>
    <row r="876" spans="10:10" ht="13">
      <c r="J876" s="24"/>
    </row>
    <row r="877" spans="10:10" ht="13">
      <c r="J877" s="24"/>
    </row>
    <row r="878" spans="10:10" ht="13">
      <c r="J878" s="24"/>
    </row>
    <row r="879" spans="10:10" ht="13">
      <c r="J879" s="24"/>
    </row>
    <row r="880" spans="10:10" ht="13">
      <c r="J880" s="24"/>
    </row>
    <row r="881" spans="10:10" ht="13">
      <c r="J881" s="24"/>
    </row>
    <row r="882" spans="10:10" ht="13">
      <c r="J882" s="24"/>
    </row>
    <row r="883" spans="10:10" ht="13">
      <c r="J883" s="24"/>
    </row>
    <row r="884" spans="10:10" ht="13">
      <c r="J884" s="24"/>
    </row>
    <row r="885" spans="10:10" ht="13">
      <c r="J885" s="24"/>
    </row>
    <row r="886" spans="10:10" ht="13">
      <c r="J886" s="24"/>
    </row>
    <row r="887" spans="10:10" ht="13">
      <c r="J887" s="24"/>
    </row>
    <row r="888" spans="10:10" ht="13">
      <c r="J888" s="24"/>
    </row>
    <row r="889" spans="10:10" ht="13">
      <c r="J889" s="24"/>
    </row>
    <row r="890" spans="10:10" ht="13">
      <c r="J890" s="24"/>
    </row>
    <row r="891" spans="10:10" ht="13">
      <c r="J891" s="24"/>
    </row>
    <row r="892" spans="10:10" ht="13">
      <c r="J892" s="24"/>
    </row>
    <row r="893" spans="10:10" ht="13">
      <c r="J893" s="24"/>
    </row>
    <row r="894" spans="10:10" ht="13">
      <c r="J894" s="24"/>
    </row>
    <row r="895" spans="10:10" ht="13">
      <c r="J895" s="24"/>
    </row>
    <row r="896" spans="10:10" ht="13">
      <c r="J896" s="24"/>
    </row>
    <row r="897" spans="10:10" ht="13">
      <c r="J897" s="24"/>
    </row>
    <row r="898" spans="10:10" ht="13">
      <c r="J898" s="24"/>
    </row>
    <row r="899" spans="10:10" ht="13">
      <c r="J899" s="24"/>
    </row>
    <row r="900" spans="10:10" ht="13">
      <c r="J900" s="24"/>
    </row>
    <row r="901" spans="10:10" ht="13">
      <c r="J901" s="24"/>
    </row>
    <row r="902" spans="10:10" ht="13">
      <c r="J902" s="24"/>
    </row>
    <row r="903" spans="10:10" ht="13">
      <c r="J903" s="24"/>
    </row>
    <row r="904" spans="10:10" ht="13">
      <c r="J904" s="24"/>
    </row>
    <row r="905" spans="10:10" ht="13">
      <c r="J905" s="24"/>
    </row>
    <row r="906" spans="10:10" ht="13">
      <c r="J906" s="24"/>
    </row>
    <row r="907" spans="10:10" ht="13">
      <c r="J907" s="24"/>
    </row>
    <row r="908" spans="10:10" ht="13">
      <c r="J908" s="24"/>
    </row>
    <row r="909" spans="10:10" ht="13">
      <c r="J909" s="24"/>
    </row>
    <row r="910" spans="10:10" ht="13">
      <c r="J910" s="24"/>
    </row>
    <row r="911" spans="10:10" ht="13">
      <c r="J911" s="24"/>
    </row>
    <row r="912" spans="10:10" ht="13">
      <c r="J912" s="24"/>
    </row>
    <row r="913" spans="10:10" ht="13">
      <c r="J913" s="24"/>
    </row>
    <row r="914" spans="10:10" ht="13">
      <c r="J914" s="24"/>
    </row>
    <row r="915" spans="10:10" ht="13">
      <c r="J915" s="24"/>
    </row>
    <row r="916" spans="10:10" ht="13">
      <c r="J916" s="24"/>
    </row>
    <row r="917" spans="10:10" ht="13">
      <c r="J917" s="24"/>
    </row>
    <row r="918" spans="10:10" ht="13">
      <c r="J918" s="24"/>
    </row>
    <row r="919" spans="10:10" ht="13">
      <c r="J919" s="24"/>
    </row>
    <row r="920" spans="10:10" ht="13">
      <c r="J920" s="24"/>
    </row>
    <row r="921" spans="10:10" ht="13">
      <c r="J921" s="24"/>
    </row>
    <row r="922" spans="10:10" ht="13">
      <c r="J922" s="24"/>
    </row>
    <row r="923" spans="10:10" ht="13">
      <c r="J923" s="24"/>
    </row>
    <row r="924" spans="10:10" ht="13">
      <c r="J924" s="24"/>
    </row>
    <row r="925" spans="10:10" ht="13">
      <c r="J925" s="24"/>
    </row>
    <row r="926" spans="10:10" ht="13">
      <c r="J926" s="24"/>
    </row>
    <row r="927" spans="10:10" ht="13">
      <c r="J927" s="24"/>
    </row>
    <row r="928" spans="10:10" ht="13">
      <c r="J928" s="24"/>
    </row>
    <row r="929" spans="10:10" ht="13">
      <c r="J929" s="24"/>
    </row>
    <row r="930" spans="10:10" ht="13">
      <c r="J930" s="24"/>
    </row>
    <row r="931" spans="10:10" ht="13">
      <c r="J931" s="24"/>
    </row>
    <row r="932" spans="10:10" ht="13">
      <c r="J932" s="24"/>
    </row>
    <row r="933" spans="10:10" ht="13">
      <c r="J933" s="24"/>
    </row>
    <row r="934" spans="10:10" ht="13">
      <c r="J934" s="24"/>
    </row>
    <row r="935" spans="10:10" ht="13">
      <c r="J935" s="24"/>
    </row>
    <row r="936" spans="10:10" ht="13">
      <c r="J936" s="24"/>
    </row>
    <row r="937" spans="10:10" ht="13">
      <c r="J937" s="24"/>
    </row>
    <row r="938" spans="10:10" ht="13">
      <c r="J938" s="24"/>
    </row>
    <row r="939" spans="10:10" ht="13">
      <c r="J939" s="24"/>
    </row>
    <row r="940" spans="10:10" ht="13">
      <c r="J940" s="24"/>
    </row>
    <row r="941" spans="10:10" ht="13">
      <c r="J941" s="24"/>
    </row>
    <row r="942" spans="10:10" ht="13">
      <c r="J942" s="24"/>
    </row>
    <row r="943" spans="10:10" ht="13">
      <c r="J943" s="24"/>
    </row>
    <row r="944" spans="10:10" ht="13">
      <c r="J944" s="24"/>
    </row>
    <row r="945" spans="10:10" ht="13">
      <c r="J945" s="24"/>
    </row>
    <row r="946" spans="10:10" ht="13">
      <c r="J946" s="24"/>
    </row>
    <row r="947" spans="10:10" ht="13">
      <c r="J947" s="24"/>
    </row>
    <row r="948" spans="10:10" ht="13">
      <c r="J948" s="24"/>
    </row>
    <row r="949" spans="10:10" ht="13">
      <c r="J949" s="24"/>
    </row>
    <row r="950" spans="10:10" ht="13">
      <c r="J950" s="24"/>
    </row>
    <row r="951" spans="10:10" ht="13">
      <c r="J951" s="24"/>
    </row>
    <row r="952" spans="10:10" ht="13">
      <c r="J952" s="24"/>
    </row>
    <row r="953" spans="10:10" ht="13">
      <c r="J953" s="24"/>
    </row>
    <row r="954" spans="10:10" ht="13">
      <c r="J954" s="24"/>
    </row>
    <row r="955" spans="10:10" ht="13">
      <c r="J955" s="24"/>
    </row>
    <row r="956" spans="10:10" ht="13">
      <c r="J956" s="24"/>
    </row>
    <row r="957" spans="10:10" ht="13">
      <c r="J957" s="24"/>
    </row>
  </sheetData>
  <printOptions horizontalCentered="1" gridLines="1"/>
  <pageMargins left="0.25" right="0.25" top="0.75" bottom="0.75" header="0" footer="0"/>
  <pageSetup paperSize="9" pageOrder="overThenDown" orientation="landscape" cellComments="atEnd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D5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/>
  <cols>
    <col min="1" max="1" width="52.1640625" customWidth="1"/>
    <col min="2" max="2" width="18.83203125" customWidth="1"/>
    <col min="3" max="4" width="20.6640625" customWidth="1"/>
  </cols>
  <sheetData>
    <row r="1" spans="1:4" ht="15.75" customHeight="1">
      <c r="A1" s="25" t="s">
        <v>0</v>
      </c>
      <c r="B1" s="26" t="s">
        <v>42</v>
      </c>
      <c r="C1" s="26" t="s">
        <v>55</v>
      </c>
      <c r="D1" s="27" t="s">
        <v>56</v>
      </c>
    </row>
    <row r="2" spans="1:4" ht="15.75" customHeight="1">
      <c r="A2" s="28"/>
      <c r="B2" s="29"/>
      <c r="C2" s="29"/>
      <c r="D2" s="29"/>
    </row>
    <row r="3" spans="1:4" ht="15.75" customHeight="1">
      <c r="A3" s="28" t="s">
        <v>57</v>
      </c>
      <c r="B3" s="29"/>
      <c r="C3" s="29"/>
      <c r="D3" s="29"/>
    </row>
    <row r="4" spans="1:4" ht="15.75" customHeight="1">
      <c r="A4" s="17" t="s">
        <v>58</v>
      </c>
      <c r="B4" s="29">
        <v>103</v>
      </c>
      <c r="C4" s="29">
        <v>300</v>
      </c>
      <c r="D4" s="29"/>
    </row>
    <row r="5" spans="1:4" ht="15.75" customHeight="1">
      <c r="A5" s="30" t="s">
        <v>59</v>
      </c>
      <c r="B5" s="31" t="s">
        <v>60</v>
      </c>
      <c r="C5" s="29">
        <v>100</v>
      </c>
      <c r="D5" s="29"/>
    </row>
    <row r="6" spans="1:4" ht="15.75" customHeight="1">
      <c r="A6" s="32" t="s">
        <v>26</v>
      </c>
      <c r="B6" s="29">
        <v>46</v>
      </c>
      <c r="C6" s="29">
        <v>100</v>
      </c>
      <c r="D6" s="29"/>
    </row>
    <row r="7" spans="1:4" ht="15.75" customHeight="1">
      <c r="A7" s="33" t="s">
        <v>27</v>
      </c>
      <c r="B7" s="34">
        <v>45</v>
      </c>
      <c r="C7" s="34">
        <v>50</v>
      </c>
      <c r="D7" s="34"/>
    </row>
    <row r="8" spans="1:4" ht="15.75" customHeight="1">
      <c r="A8" s="33" t="s">
        <v>54</v>
      </c>
      <c r="B8" s="29">
        <v>53</v>
      </c>
      <c r="C8" s="29">
        <v>100</v>
      </c>
      <c r="D8" s="29"/>
    </row>
    <row r="9" spans="1:4" ht="15.75" customHeight="1">
      <c r="A9" s="35" t="s">
        <v>29</v>
      </c>
      <c r="B9" s="29">
        <v>26</v>
      </c>
      <c r="C9" s="29">
        <v>100</v>
      </c>
      <c r="D9" s="29" t="s">
        <v>61</v>
      </c>
    </row>
    <row r="10" spans="1:4" ht="15.75" customHeight="1">
      <c r="A10" s="33" t="s">
        <v>13</v>
      </c>
      <c r="B10" s="29">
        <v>28</v>
      </c>
      <c r="C10" s="29">
        <v>30</v>
      </c>
      <c r="D10" s="29"/>
    </row>
    <row r="11" spans="1:4" ht="15.75" customHeight="1">
      <c r="A11" s="33" t="s">
        <v>23</v>
      </c>
      <c r="B11" s="29">
        <v>43</v>
      </c>
      <c r="C11" s="29">
        <v>80</v>
      </c>
      <c r="D11" s="29"/>
    </row>
    <row r="12" spans="1:4" ht="15.75" customHeight="1">
      <c r="A12" s="33" t="s">
        <v>28</v>
      </c>
      <c r="B12" s="36" t="s">
        <v>60</v>
      </c>
      <c r="C12" s="37">
        <v>80</v>
      </c>
      <c r="D12" s="37"/>
    </row>
    <row r="13" spans="1:4" ht="15.75" customHeight="1">
      <c r="A13" s="17" t="s">
        <v>16</v>
      </c>
      <c r="B13" s="29">
        <v>115</v>
      </c>
      <c r="C13" s="29">
        <v>200</v>
      </c>
      <c r="D13" s="29"/>
    </row>
    <row r="14" spans="1:4" ht="15.75" customHeight="1">
      <c r="A14" s="28" t="s">
        <v>62</v>
      </c>
      <c r="B14" s="29"/>
      <c r="C14" s="29"/>
      <c r="D14" s="29"/>
    </row>
    <row r="15" spans="1:4" ht="15.75" customHeight="1">
      <c r="A15" s="30" t="s">
        <v>12</v>
      </c>
      <c r="B15" s="29">
        <v>27</v>
      </c>
      <c r="C15" s="29">
        <v>30</v>
      </c>
      <c r="D15" s="29"/>
    </row>
    <row r="16" spans="1:4" ht="15.75" customHeight="1">
      <c r="A16" s="33" t="s">
        <v>14</v>
      </c>
      <c r="B16" s="29">
        <v>53</v>
      </c>
      <c r="C16" s="29">
        <v>80</v>
      </c>
      <c r="D16" s="29"/>
    </row>
    <row r="17" spans="1:4" ht="15.75" customHeight="1">
      <c r="A17" s="33" t="s">
        <v>15</v>
      </c>
      <c r="B17" s="29">
        <v>43</v>
      </c>
      <c r="C17" s="29">
        <v>60</v>
      </c>
      <c r="D17" s="29"/>
    </row>
    <row r="18" spans="1:4" ht="15.75" customHeight="1">
      <c r="A18" s="17" t="s">
        <v>17</v>
      </c>
      <c r="B18" s="29">
        <v>65</v>
      </c>
      <c r="C18" s="29">
        <v>60</v>
      </c>
      <c r="D18" s="29"/>
    </row>
    <row r="19" spans="1:4" ht="15.75" customHeight="1">
      <c r="A19" s="33" t="s">
        <v>18</v>
      </c>
      <c r="B19" s="29">
        <v>77</v>
      </c>
      <c r="C19" s="29">
        <v>70</v>
      </c>
      <c r="D19" s="29"/>
    </row>
    <row r="20" spans="1:4" ht="15.75" customHeight="1">
      <c r="A20" s="33" t="s">
        <v>19</v>
      </c>
      <c r="B20" s="29">
        <v>101</v>
      </c>
      <c r="C20" s="29">
        <v>200</v>
      </c>
      <c r="D20" s="29"/>
    </row>
    <row r="21" spans="1:4" ht="15.75" customHeight="1">
      <c r="A21" s="17" t="s">
        <v>20</v>
      </c>
      <c r="B21" s="29">
        <v>81</v>
      </c>
      <c r="C21" s="29">
        <v>70</v>
      </c>
      <c r="D21" s="29"/>
    </row>
    <row r="22" spans="1:4" ht="15.75" customHeight="1">
      <c r="A22" s="17" t="s">
        <v>53</v>
      </c>
      <c r="B22" s="29">
        <v>7</v>
      </c>
      <c r="C22" s="29">
        <v>20</v>
      </c>
      <c r="D22" s="29"/>
    </row>
    <row r="23" spans="1:4" ht="15.75" customHeight="1">
      <c r="A23" s="33" t="s">
        <v>21</v>
      </c>
      <c r="B23" s="37">
        <v>41</v>
      </c>
      <c r="C23" s="37">
        <v>20</v>
      </c>
      <c r="D23" s="37"/>
    </row>
    <row r="24" spans="1:4" ht="15.75" customHeight="1">
      <c r="A24" s="38" t="s">
        <v>22</v>
      </c>
      <c r="B24" s="29">
        <v>21</v>
      </c>
      <c r="C24" s="29">
        <v>20</v>
      </c>
      <c r="D24" s="29"/>
    </row>
    <row r="25" spans="1:4" ht="15.75" customHeight="1">
      <c r="A25" s="39" t="s">
        <v>24</v>
      </c>
      <c r="B25" s="29">
        <v>103</v>
      </c>
      <c r="C25" s="29">
        <v>100</v>
      </c>
      <c r="D25" s="29"/>
    </row>
    <row r="26" spans="1:4" ht="15.75" customHeight="1">
      <c r="A26" s="39" t="s">
        <v>25</v>
      </c>
      <c r="B26" s="29">
        <v>63</v>
      </c>
      <c r="C26" s="29">
        <v>60</v>
      </c>
      <c r="D26" s="29"/>
    </row>
    <row r="27" spans="1:4" ht="15.75" customHeight="1">
      <c r="A27" s="40" t="s">
        <v>31</v>
      </c>
      <c r="B27" s="29">
        <v>52</v>
      </c>
      <c r="C27" s="29">
        <v>50</v>
      </c>
      <c r="D27" s="29" t="s">
        <v>61</v>
      </c>
    </row>
    <row r="28" spans="1:4" ht="15.75" customHeight="1">
      <c r="A28" s="35" t="s">
        <v>30</v>
      </c>
      <c r="B28" s="29">
        <v>26</v>
      </c>
      <c r="C28" s="29">
        <v>50</v>
      </c>
      <c r="D28" s="29" t="s">
        <v>61</v>
      </c>
    </row>
    <row r="29" spans="1:4" ht="15.75" customHeight="1">
      <c r="A29" s="28" t="s">
        <v>63</v>
      </c>
      <c r="B29" s="29"/>
      <c r="C29" s="29"/>
      <c r="D29" s="29"/>
    </row>
    <row r="30" spans="1:4" ht="15.75" customHeight="1">
      <c r="A30" s="41" t="s">
        <v>32</v>
      </c>
      <c r="B30" s="37">
        <v>110</v>
      </c>
      <c r="C30" s="37">
        <v>150</v>
      </c>
      <c r="D30" s="37" t="s">
        <v>61</v>
      </c>
    </row>
    <row r="31" spans="1:4" ht="15.75" customHeight="1">
      <c r="A31" s="32" t="s">
        <v>33</v>
      </c>
      <c r="B31" s="37">
        <v>43</v>
      </c>
      <c r="C31" s="37">
        <v>50</v>
      </c>
      <c r="D31" s="37"/>
    </row>
    <row r="32" spans="1:4" ht="15.75" customHeight="1">
      <c r="A32" s="32" t="s">
        <v>34</v>
      </c>
      <c r="B32" s="37">
        <v>23</v>
      </c>
      <c r="C32" s="37">
        <v>15</v>
      </c>
      <c r="D32" s="37"/>
    </row>
    <row r="33" spans="1:4" ht="15.75" customHeight="1">
      <c r="A33" s="42" t="s">
        <v>35</v>
      </c>
      <c r="B33" s="37">
        <v>27</v>
      </c>
      <c r="C33" s="37">
        <v>20</v>
      </c>
      <c r="D33" s="37" t="s">
        <v>61</v>
      </c>
    </row>
    <row r="34" spans="1:4" ht="15.75" customHeight="1">
      <c r="A34" s="43" t="s">
        <v>64</v>
      </c>
      <c r="B34" s="37"/>
      <c r="C34" s="37"/>
      <c r="D34" s="37"/>
    </row>
    <row r="35" spans="1:4" ht="15.75" customHeight="1">
      <c r="A35" s="32" t="s">
        <v>65</v>
      </c>
      <c r="B35" s="37">
        <v>22</v>
      </c>
      <c r="C35" s="37">
        <v>50</v>
      </c>
      <c r="D35" s="37"/>
    </row>
    <row r="36" spans="1:4" ht="15.75" customHeight="1">
      <c r="A36" s="44" t="s">
        <v>36</v>
      </c>
      <c r="B36" s="37">
        <v>53</v>
      </c>
      <c r="C36" s="37">
        <v>50</v>
      </c>
      <c r="D36" s="37"/>
    </row>
    <row r="37" spans="1:4" ht="15.75" customHeight="1">
      <c r="A37" s="32" t="s">
        <v>37</v>
      </c>
      <c r="B37" s="37">
        <v>71</v>
      </c>
      <c r="C37" s="37">
        <v>50</v>
      </c>
      <c r="D37" s="37"/>
    </row>
    <row r="38" spans="1:4" ht="15.75" customHeight="1">
      <c r="A38" s="32" t="s">
        <v>38</v>
      </c>
      <c r="B38" s="37">
        <v>41</v>
      </c>
      <c r="C38" s="37">
        <v>30</v>
      </c>
      <c r="D38" s="37"/>
    </row>
    <row r="39" spans="1:4" ht="15.75" customHeight="1">
      <c r="A39" s="32" t="s">
        <v>39</v>
      </c>
      <c r="B39" s="37">
        <v>80</v>
      </c>
      <c r="C39" s="37">
        <v>80</v>
      </c>
      <c r="D39" s="37"/>
    </row>
    <row r="40" spans="1:4" ht="15.75" customHeight="1">
      <c r="B40" s="37"/>
      <c r="C40" s="37"/>
      <c r="D40" s="37"/>
    </row>
    <row r="41" spans="1:4" ht="15.75" customHeight="1">
      <c r="B41" s="37"/>
      <c r="C41" s="37"/>
      <c r="D41" s="37"/>
    </row>
    <row r="42" spans="1:4" ht="15.75" customHeight="1">
      <c r="B42" s="37"/>
      <c r="C42" s="37"/>
      <c r="D42" s="37"/>
    </row>
    <row r="43" spans="1:4" ht="15.75" customHeight="1">
      <c r="B43" s="37"/>
      <c r="C43" s="37"/>
      <c r="D43" s="37"/>
    </row>
    <row r="44" spans="1:4" ht="15.75" customHeight="1">
      <c r="B44" s="37"/>
      <c r="C44" s="37"/>
      <c r="D44" s="37"/>
    </row>
    <row r="45" spans="1:4" ht="15.75" customHeight="1">
      <c r="B45" s="37"/>
      <c r="C45" s="37"/>
      <c r="D45" s="37"/>
    </row>
    <row r="46" spans="1:4" ht="15.75" customHeight="1">
      <c r="B46" s="37"/>
      <c r="C46" s="37"/>
      <c r="D46" s="37"/>
    </row>
    <row r="47" spans="1:4" ht="15.75" customHeight="1">
      <c r="B47" s="37"/>
      <c r="C47" s="37"/>
      <c r="D47" s="37"/>
    </row>
    <row r="48" spans="1:4" ht="13">
      <c r="B48" s="37"/>
      <c r="C48" s="37"/>
      <c r="D48" s="37"/>
    </row>
    <row r="49" spans="2:4" ht="13">
      <c r="B49" s="37"/>
      <c r="C49" s="37"/>
      <c r="D49" s="37"/>
    </row>
    <row r="50" spans="2:4" ht="13">
      <c r="B50" s="37"/>
      <c r="C50" s="37"/>
      <c r="D50" s="37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42.1640625" customWidth="1"/>
    <col min="3" max="3" width="20.6640625" customWidth="1"/>
    <col min="4" max="5" width="32.6640625" customWidth="1"/>
    <col min="6" max="13" width="17.6640625" customWidth="1"/>
    <col min="14" max="14" width="17.6640625" hidden="1" customWidth="1"/>
    <col min="15" max="15" width="18.6640625" hidden="1" customWidth="1"/>
    <col min="16" max="16" width="17.1640625" hidden="1" customWidth="1"/>
    <col min="17" max="17" width="18.33203125" customWidth="1"/>
    <col min="18" max="18" width="19.1640625" customWidth="1"/>
    <col min="19" max="19" width="20.5" hidden="1" customWidth="1"/>
    <col min="20" max="23" width="12.6640625" hidden="1"/>
  </cols>
  <sheetData>
    <row r="1" spans="1:33" ht="15.75" customHeight="1">
      <c r="A1" s="25" t="s">
        <v>0</v>
      </c>
      <c r="B1" s="26" t="s">
        <v>42</v>
      </c>
      <c r="C1" s="26" t="s">
        <v>66</v>
      </c>
      <c r="D1" s="26" t="s">
        <v>67</v>
      </c>
      <c r="E1" s="26" t="s">
        <v>68</v>
      </c>
      <c r="F1" s="26" t="s">
        <v>69</v>
      </c>
      <c r="G1" s="26" t="s">
        <v>70</v>
      </c>
      <c r="H1" s="26" t="s">
        <v>71</v>
      </c>
      <c r="I1" s="26" t="s">
        <v>72</v>
      </c>
      <c r="J1" s="26" t="s">
        <v>73</v>
      </c>
      <c r="K1" s="26" t="s">
        <v>74</v>
      </c>
      <c r="L1" s="26" t="s">
        <v>75</v>
      </c>
      <c r="M1" s="26" t="s">
        <v>76</v>
      </c>
      <c r="N1" s="26" t="s">
        <v>2</v>
      </c>
      <c r="O1" s="26" t="s">
        <v>77</v>
      </c>
      <c r="P1" s="45" t="s">
        <v>78</v>
      </c>
      <c r="Q1" s="46" t="s">
        <v>4</v>
      </c>
      <c r="R1" s="26" t="s">
        <v>79</v>
      </c>
      <c r="S1" s="26" t="s">
        <v>6</v>
      </c>
      <c r="T1" s="26" t="s">
        <v>80</v>
      </c>
      <c r="U1" s="26" t="s">
        <v>81</v>
      </c>
      <c r="V1" s="47" t="s">
        <v>82</v>
      </c>
      <c r="W1" s="47" t="s">
        <v>83</v>
      </c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.75" customHeight="1">
      <c r="A2" s="33" t="s">
        <v>84</v>
      </c>
      <c r="B2" s="2">
        <v>30</v>
      </c>
      <c r="C2" s="5">
        <f t="shared" ref="C2:C17" si="0">B2*100/30</f>
        <v>100</v>
      </c>
      <c r="D2" s="49">
        <f t="shared" ref="D2:D21" si="1">B2*100/11</f>
        <v>272.72727272727275</v>
      </c>
      <c r="E2" s="49">
        <f t="shared" ref="E2:E17" si="2">C2*100/31</f>
        <v>322.58064516129031</v>
      </c>
      <c r="F2" s="3">
        <v>17</v>
      </c>
      <c r="G2" s="3">
        <v>24</v>
      </c>
      <c r="H2" s="49">
        <f t="shared" ref="H2:H16" si="3">(G2-F2)/F2*100</f>
        <v>41.17647058823529</v>
      </c>
      <c r="I2" s="49">
        <f t="shared" ref="I2:I16" si="4">G2+(G2*0.3)</f>
        <v>31.2</v>
      </c>
      <c r="J2" s="50">
        <f t="shared" ref="J2:J16" si="5">G2+(G2*0.3)</f>
        <v>31.2</v>
      </c>
      <c r="K2" s="3">
        <v>24</v>
      </c>
      <c r="L2" s="3"/>
      <c r="M2" s="3">
        <f t="shared" ref="M2:M16" si="6">N2+P2</f>
        <v>39</v>
      </c>
      <c r="N2" s="3">
        <v>22</v>
      </c>
      <c r="O2" s="3">
        <v>1</v>
      </c>
      <c r="P2" s="3">
        <v>17</v>
      </c>
      <c r="Q2" s="4">
        <v>3</v>
      </c>
      <c r="R2" s="4">
        <v>13</v>
      </c>
      <c r="S2" s="4">
        <v>1</v>
      </c>
      <c r="T2" s="4">
        <v>1</v>
      </c>
      <c r="U2" s="4"/>
      <c r="V2" s="1">
        <v>27</v>
      </c>
      <c r="W2" s="1">
        <v>3</v>
      </c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ht="15.75" customHeight="1">
      <c r="A3" s="33" t="s">
        <v>85</v>
      </c>
      <c r="B3" s="2">
        <v>25</v>
      </c>
      <c r="C3" s="5">
        <f t="shared" si="0"/>
        <v>83.333333333333329</v>
      </c>
      <c r="D3" s="49">
        <f t="shared" si="1"/>
        <v>227.27272727272728</v>
      </c>
      <c r="E3" s="49">
        <f t="shared" si="2"/>
        <v>268.81720430107521</v>
      </c>
      <c r="F3" s="3">
        <v>16</v>
      </c>
      <c r="G3" s="3">
        <v>13</v>
      </c>
      <c r="H3" s="49">
        <f t="shared" si="3"/>
        <v>-18.75</v>
      </c>
      <c r="I3" s="49">
        <f t="shared" si="4"/>
        <v>16.899999999999999</v>
      </c>
      <c r="J3" s="50">
        <f t="shared" si="5"/>
        <v>16.899999999999999</v>
      </c>
      <c r="K3" s="3">
        <v>13</v>
      </c>
      <c r="L3" s="3"/>
      <c r="M3" s="3">
        <f t="shared" si="6"/>
        <v>28</v>
      </c>
      <c r="N3" s="3">
        <v>18</v>
      </c>
      <c r="O3" s="3">
        <v>2</v>
      </c>
      <c r="P3" s="3">
        <v>10</v>
      </c>
      <c r="Q3" s="4">
        <v>3</v>
      </c>
      <c r="R3" s="6">
        <v>12</v>
      </c>
      <c r="S3" s="4">
        <v>0</v>
      </c>
      <c r="T3" s="4">
        <v>2</v>
      </c>
      <c r="U3" s="4"/>
      <c r="V3" s="1">
        <v>25</v>
      </c>
      <c r="W3" s="1">
        <v>0</v>
      </c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3" ht="15.75" customHeight="1">
      <c r="A4" s="33" t="s">
        <v>14</v>
      </c>
      <c r="B4" s="7">
        <v>30</v>
      </c>
      <c r="C4" s="5">
        <f t="shared" si="0"/>
        <v>100</v>
      </c>
      <c r="D4" s="49">
        <f t="shared" si="1"/>
        <v>272.72727272727275</v>
      </c>
      <c r="E4" s="49">
        <f t="shared" si="2"/>
        <v>322.58064516129031</v>
      </c>
      <c r="F4" s="3">
        <v>20</v>
      </c>
      <c r="G4" s="3">
        <v>41</v>
      </c>
      <c r="H4" s="49">
        <f t="shared" si="3"/>
        <v>105</v>
      </c>
      <c r="I4" s="49">
        <f t="shared" si="4"/>
        <v>53.3</v>
      </c>
      <c r="J4" s="50">
        <f t="shared" si="5"/>
        <v>53.3</v>
      </c>
      <c r="K4" s="3">
        <v>41</v>
      </c>
      <c r="L4" s="3"/>
      <c r="M4" s="3">
        <f t="shared" si="6"/>
        <v>60</v>
      </c>
      <c r="N4" s="3">
        <v>50</v>
      </c>
      <c r="O4" s="3">
        <v>4</v>
      </c>
      <c r="P4" s="3">
        <v>10</v>
      </c>
      <c r="Q4" s="8">
        <v>8</v>
      </c>
      <c r="R4" s="51">
        <v>56</v>
      </c>
      <c r="S4" s="8">
        <v>0</v>
      </c>
      <c r="T4" s="8"/>
      <c r="U4" s="8"/>
      <c r="V4" s="1">
        <v>25</v>
      </c>
      <c r="W4" s="1">
        <v>5</v>
      </c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33" ht="15.75" customHeight="1">
      <c r="A5" s="33" t="s">
        <v>15</v>
      </c>
      <c r="B5" s="7">
        <v>25</v>
      </c>
      <c r="C5" s="5">
        <f t="shared" si="0"/>
        <v>83.333333333333329</v>
      </c>
      <c r="D5" s="49">
        <f t="shared" si="1"/>
        <v>227.27272727272728</v>
      </c>
      <c r="E5" s="49">
        <f t="shared" si="2"/>
        <v>268.81720430107521</v>
      </c>
      <c r="F5" s="3">
        <v>18</v>
      </c>
      <c r="G5" s="3">
        <v>28</v>
      </c>
      <c r="H5" s="49">
        <f t="shared" si="3"/>
        <v>55.555555555555557</v>
      </c>
      <c r="I5" s="49">
        <f t="shared" si="4"/>
        <v>36.4</v>
      </c>
      <c r="J5" s="50">
        <f t="shared" si="5"/>
        <v>36.4</v>
      </c>
      <c r="K5" s="3">
        <v>28</v>
      </c>
      <c r="L5" s="3"/>
      <c r="M5" s="3">
        <f t="shared" si="6"/>
        <v>46</v>
      </c>
      <c r="N5" s="3">
        <v>41</v>
      </c>
      <c r="O5" s="3">
        <v>5</v>
      </c>
      <c r="P5" s="3">
        <v>5</v>
      </c>
      <c r="Q5" s="8">
        <v>7</v>
      </c>
      <c r="R5" s="51">
        <v>50</v>
      </c>
      <c r="S5" s="8">
        <v>0</v>
      </c>
      <c r="T5" s="8">
        <v>4</v>
      </c>
      <c r="U5" s="8"/>
      <c r="V5" s="1">
        <v>22</v>
      </c>
      <c r="W5" s="1">
        <v>3</v>
      </c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15.75" customHeight="1">
      <c r="A6" s="33" t="s">
        <v>16</v>
      </c>
      <c r="B6" s="7">
        <v>52</v>
      </c>
      <c r="C6" s="5">
        <f t="shared" si="0"/>
        <v>173.33333333333334</v>
      </c>
      <c r="D6" s="49">
        <f t="shared" si="1"/>
        <v>472.72727272727275</v>
      </c>
      <c r="E6" s="49">
        <f t="shared" si="2"/>
        <v>559.13978494623666</v>
      </c>
      <c r="F6" s="3">
        <v>97</v>
      </c>
      <c r="G6" s="3">
        <v>147</v>
      </c>
      <c r="H6" s="49">
        <f t="shared" si="3"/>
        <v>51.546391752577314</v>
      </c>
      <c r="I6" s="49">
        <f t="shared" si="4"/>
        <v>191.1</v>
      </c>
      <c r="J6" s="50">
        <f t="shared" si="5"/>
        <v>191.1</v>
      </c>
      <c r="K6" s="3">
        <v>147</v>
      </c>
      <c r="L6" s="3"/>
      <c r="M6" s="3">
        <f t="shared" si="6"/>
        <v>243</v>
      </c>
      <c r="N6" s="3">
        <v>193</v>
      </c>
      <c r="O6" s="3">
        <v>12</v>
      </c>
      <c r="P6" s="3">
        <v>50</v>
      </c>
      <c r="Q6" s="8">
        <v>8</v>
      </c>
      <c r="R6" s="52">
        <v>90</v>
      </c>
      <c r="S6" s="8">
        <v>2</v>
      </c>
      <c r="T6" s="8"/>
      <c r="U6" s="53"/>
      <c r="V6" s="1">
        <v>42</v>
      </c>
      <c r="W6" s="1">
        <v>10</v>
      </c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33" ht="15.75" customHeight="1">
      <c r="A7" s="33" t="s">
        <v>17</v>
      </c>
      <c r="B7" s="7">
        <v>70</v>
      </c>
      <c r="C7" s="5">
        <f t="shared" si="0"/>
        <v>233.33333333333334</v>
      </c>
      <c r="D7" s="49">
        <f t="shared" si="1"/>
        <v>636.36363636363637</v>
      </c>
      <c r="E7" s="49">
        <f t="shared" si="2"/>
        <v>752.68817204301081</v>
      </c>
      <c r="F7" s="3">
        <v>31</v>
      </c>
      <c r="G7" s="3">
        <v>52</v>
      </c>
      <c r="H7" s="49">
        <f t="shared" si="3"/>
        <v>67.741935483870961</v>
      </c>
      <c r="I7" s="49">
        <f t="shared" si="4"/>
        <v>67.599999999999994</v>
      </c>
      <c r="J7" s="50">
        <f t="shared" si="5"/>
        <v>67.599999999999994</v>
      </c>
      <c r="K7" s="3">
        <v>52</v>
      </c>
      <c r="L7" s="3"/>
      <c r="M7" s="3">
        <f t="shared" si="6"/>
        <v>83</v>
      </c>
      <c r="N7" s="3">
        <v>56</v>
      </c>
      <c r="O7" s="3">
        <v>6</v>
      </c>
      <c r="P7" s="3">
        <v>27</v>
      </c>
      <c r="Q7" s="8">
        <v>2</v>
      </c>
      <c r="R7" s="51">
        <v>29</v>
      </c>
      <c r="S7" s="8">
        <v>0</v>
      </c>
      <c r="T7" s="8">
        <v>6</v>
      </c>
      <c r="U7" s="8">
        <v>2</v>
      </c>
      <c r="V7" s="1">
        <v>60</v>
      </c>
      <c r="W7" s="1">
        <v>10</v>
      </c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33" ht="15.75" customHeight="1">
      <c r="A8" s="33" t="s">
        <v>18</v>
      </c>
      <c r="B8" s="7">
        <v>71</v>
      </c>
      <c r="C8" s="5">
        <f t="shared" si="0"/>
        <v>236.66666666666666</v>
      </c>
      <c r="D8" s="49">
        <f t="shared" si="1"/>
        <v>645.4545454545455</v>
      </c>
      <c r="E8" s="49">
        <f t="shared" si="2"/>
        <v>763.4408602150537</v>
      </c>
      <c r="F8" s="3">
        <v>62</v>
      </c>
      <c r="G8" s="3">
        <v>68</v>
      </c>
      <c r="H8" s="49">
        <f t="shared" si="3"/>
        <v>9.67741935483871</v>
      </c>
      <c r="I8" s="49">
        <f t="shared" si="4"/>
        <v>88.4</v>
      </c>
      <c r="J8" s="50">
        <f t="shared" si="5"/>
        <v>88.4</v>
      </c>
      <c r="K8" s="3">
        <v>68</v>
      </c>
      <c r="L8" s="3"/>
      <c r="M8" s="3">
        <f t="shared" si="6"/>
        <v>129</v>
      </c>
      <c r="N8" s="3">
        <v>78</v>
      </c>
      <c r="O8" s="3">
        <v>8</v>
      </c>
      <c r="P8" s="3">
        <v>51</v>
      </c>
      <c r="Q8" s="8">
        <v>1</v>
      </c>
      <c r="R8" s="51">
        <v>31</v>
      </c>
      <c r="S8" s="8">
        <v>0</v>
      </c>
      <c r="T8" s="54">
        <v>1</v>
      </c>
      <c r="U8" s="8"/>
      <c r="V8" s="1">
        <v>70</v>
      </c>
      <c r="W8" s="1">
        <v>1</v>
      </c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33" ht="15.75" customHeight="1">
      <c r="A9" s="33" t="s">
        <v>19</v>
      </c>
      <c r="B9" s="7">
        <v>110</v>
      </c>
      <c r="C9" s="5">
        <f t="shared" si="0"/>
        <v>366.66666666666669</v>
      </c>
      <c r="D9" s="49">
        <f t="shared" si="1"/>
        <v>1000</v>
      </c>
      <c r="E9" s="49">
        <f t="shared" si="2"/>
        <v>1182.7956989247314</v>
      </c>
      <c r="F9" s="3">
        <v>36</v>
      </c>
      <c r="G9" s="3">
        <v>77</v>
      </c>
      <c r="H9" s="49">
        <f t="shared" si="3"/>
        <v>113.88888888888889</v>
      </c>
      <c r="I9" s="49">
        <f t="shared" si="4"/>
        <v>100.1</v>
      </c>
      <c r="J9" s="50">
        <f t="shared" si="5"/>
        <v>100.1</v>
      </c>
      <c r="K9" s="3">
        <v>77</v>
      </c>
      <c r="L9" s="3"/>
      <c r="M9" s="3">
        <f t="shared" si="6"/>
        <v>112</v>
      </c>
      <c r="N9" s="3">
        <v>84</v>
      </c>
      <c r="O9" s="3">
        <v>7</v>
      </c>
      <c r="P9" s="3">
        <v>28</v>
      </c>
      <c r="Q9" s="8">
        <v>3</v>
      </c>
      <c r="R9" s="51">
        <v>59</v>
      </c>
      <c r="S9" s="8">
        <v>0</v>
      </c>
      <c r="T9" s="8"/>
      <c r="U9" s="8"/>
      <c r="V9" s="1">
        <v>100</v>
      </c>
      <c r="W9" s="1">
        <v>10</v>
      </c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15.75" customHeight="1">
      <c r="A10" s="33" t="s">
        <v>86</v>
      </c>
      <c r="B10" s="2">
        <v>30</v>
      </c>
      <c r="C10" s="5">
        <f t="shared" si="0"/>
        <v>100</v>
      </c>
      <c r="D10" s="49">
        <f t="shared" si="1"/>
        <v>272.72727272727275</v>
      </c>
      <c r="E10" s="49">
        <f t="shared" si="2"/>
        <v>322.58064516129031</v>
      </c>
      <c r="F10" s="3">
        <v>51</v>
      </c>
      <c r="G10" s="3">
        <v>55</v>
      </c>
      <c r="H10" s="49">
        <f t="shared" si="3"/>
        <v>7.8431372549019605</v>
      </c>
      <c r="I10" s="49">
        <f t="shared" si="4"/>
        <v>71.5</v>
      </c>
      <c r="J10" s="50">
        <f t="shared" si="5"/>
        <v>71.5</v>
      </c>
      <c r="K10" s="3">
        <v>55</v>
      </c>
      <c r="L10" s="3"/>
      <c r="M10" s="3">
        <f t="shared" si="6"/>
        <v>106</v>
      </c>
      <c r="N10" s="3">
        <v>64</v>
      </c>
      <c r="O10" s="3">
        <v>3</v>
      </c>
      <c r="P10" s="3">
        <v>42</v>
      </c>
      <c r="Q10" s="4">
        <v>1</v>
      </c>
      <c r="R10" s="6">
        <v>51</v>
      </c>
      <c r="S10" s="4">
        <v>1</v>
      </c>
      <c r="T10" s="4"/>
      <c r="U10" s="4"/>
      <c r="V10" s="1">
        <v>28</v>
      </c>
      <c r="W10" s="1">
        <v>2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33" ht="15.75" customHeight="1">
      <c r="A11" s="33" t="s">
        <v>20</v>
      </c>
      <c r="B11" s="7">
        <v>72</v>
      </c>
      <c r="C11" s="5">
        <f t="shared" si="0"/>
        <v>240</v>
      </c>
      <c r="D11" s="49">
        <f t="shared" si="1"/>
        <v>654.5454545454545</v>
      </c>
      <c r="E11" s="49">
        <f t="shared" si="2"/>
        <v>774.19354838709683</v>
      </c>
      <c r="F11" s="3">
        <v>16</v>
      </c>
      <c r="G11" s="3">
        <v>36</v>
      </c>
      <c r="H11" s="49">
        <f t="shared" si="3"/>
        <v>125</v>
      </c>
      <c r="I11" s="49">
        <f t="shared" si="4"/>
        <v>46.8</v>
      </c>
      <c r="J11" s="50">
        <f t="shared" si="5"/>
        <v>46.8</v>
      </c>
      <c r="K11" s="3">
        <v>36</v>
      </c>
      <c r="L11" s="3"/>
      <c r="M11" s="3">
        <f t="shared" si="6"/>
        <v>51</v>
      </c>
      <c r="N11" s="3">
        <v>26</v>
      </c>
      <c r="O11" s="3">
        <v>2</v>
      </c>
      <c r="P11" s="3">
        <v>25</v>
      </c>
      <c r="Q11" s="8">
        <v>1</v>
      </c>
      <c r="R11" s="52">
        <v>16</v>
      </c>
      <c r="S11" s="8">
        <v>2</v>
      </c>
      <c r="T11" s="8">
        <v>8</v>
      </c>
      <c r="U11" s="8">
        <v>2</v>
      </c>
      <c r="V11" s="1">
        <v>70</v>
      </c>
      <c r="W11" s="1">
        <v>2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33" ht="15.75" customHeight="1">
      <c r="A12" s="33" t="s">
        <v>53</v>
      </c>
      <c r="B12" s="2">
        <v>30</v>
      </c>
      <c r="C12" s="5">
        <f t="shared" si="0"/>
        <v>100</v>
      </c>
      <c r="D12" s="49">
        <f t="shared" si="1"/>
        <v>272.72727272727275</v>
      </c>
      <c r="E12" s="49">
        <f t="shared" si="2"/>
        <v>322.58064516129031</v>
      </c>
      <c r="F12" s="3">
        <v>115</v>
      </c>
      <c r="G12" s="3">
        <v>299</v>
      </c>
      <c r="H12" s="49">
        <f t="shared" si="3"/>
        <v>160</v>
      </c>
      <c r="I12" s="49">
        <f t="shared" si="4"/>
        <v>388.7</v>
      </c>
      <c r="J12" s="50">
        <f t="shared" si="5"/>
        <v>388.7</v>
      </c>
      <c r="K12" s="3">
        <v>299</v>
      </c>
      <c r="L12" s="3"/>
      <c r="M12" s="3">
        <f t="shared" si="6"/>
        <v>414</v>
      </c>
      <c r="N12" s="3">
        <v>399</v>
      </c>
      <c r="O12" s="3">
        <v>28</v>
      </c>
      <c r="P12" s="3">
        <v>15</v>
      </c>
      <c r="Q12" s="4">
        <v>15</v>
      </c>
      <c r="R12" s="55">
        <v>53</v>
      </c>
      <c r="S12" s="4">
        <v>2</v>
      </c>
      <c r="T12" s="4"/>
      <c r="U12" s="4"/>
      <c r="V12" s="1">
        <v>25</v>
      </c>
      <c r="W12" s="1">
        <v>5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33" ht="15.75" customHeight="1">
      <c r="A13" s="33" t="s">
        <v>21</v>
      </c>
      <c r="B13" s="9">
        <v>40</v>
      </c>
      <c r="C13" s="5">
        <f t="shared" si="0"/>
        <v>133.33333333333334</v>
      </c>
      <c r="D13" s="49">
        <f t="shared" si="1"/>
        <v>363.63636363636363</v>
      </c>
      <c r="E13" s="49">
        <f t="shared" si="2"/>
        <v>430.10752688172045</v>
      </c>
      <c r="F13" s="3">
        <v>16</v>
      </c>
      <c r="G13" s="3">
        <v>17</v>
      </c>
      <c r="H13" s="49">
        <f t="shared" si="3"/>
        <v>6.25</v>
      </c>
      <c r="I13" s="49">
        <f t="shared" si="4"/>
        <v>22.1</v>
      </c>
      <c r="J13" s="50">
        <f t="shared" si="5"/>
        <v>22.1</v>
      </c>
      <c r="K13" s="3">
        <v>17</v>
      </c>
      <c r="L13" s="3"/>
      <c r="M13" s="3">
        <f t="shared" si="6"/>
        <v>32</v>
      </c>
      <c r="N13" s="3">
        <v>27</v>
      </c>
      <c r="O13" s="3">
        <v>0</v>
      </c>
      <c r="P13" s="3">
        <v>5</v>
      </c>
      <c r="Q13" s="10"/>
      <c r="R13" s="56">
        <v>2</v>
      </c>
      <c r="S13" s="10">
        <v>0</v>
      </c>
      <c r="T13" s="10"/>
      <c r="U13" s="10"/>
      <c r="V13" s="3">
        <v>40</v>
      </c>
      <c r="W13" s="3">
        <v>0</v>
      </c>
    </row>
    <row r="14" spans="1:33" ht="15.75" customHeight="1">
      <c r="A14" s="33" t="s">
        <v>54</v>
      </c>
      <c r="B14" s="2">
        <v>31</v>
      </c>
      <c r="C14" s="5">
        <f t="shared" si="0"/>
        <v>103.33333333333333</v>
      </c>
      <c r="D14" s="49">
        <f t="shared" si="1"/>
        <v>281.81818181818181</v>
      </c>
      <c r="E14" s="49">
        <f t="shared" si="2"/>
        <v>333.33333333333331</v>
      </c>
      <c r="F14" s="3">
        <v>42</v>
      </c>
      <c r="G14" s="3">
        <v>67</v>
      </c>
      <c r="H14" s="49">
        <f t="shared" si="3"/>
        <v>59.523809523809526</v>
      </c>
      <c r="I14" s="49">
        <f t="shared" si="4"/>
        <v>87.1</v>
      </c>
      <c r="J14" s="50">
        <f t="shared" si="5"/>
        <v>87.1</v>
      </c>
      <c r="K14" s="3">
        <v>67</v>
      </c>
      <c r="L14" s="3"/>
      <c r="M14" s="3">
        <f t="shared" si="6"/>
        <v>109</v>
      </c>
      <c r="N14" s="3">
        <v>106</v>
      </c>
      <c r="O14" s="3">
        <v>6</v>
      </c>
      <c r="P14" s="3">
        <v>3</v>
      </c>
      <c r="Q14" s="4">
        <v>6</v>
      </c>
      <c r="R14" s="6">
        <v>19</v>
      </c>
      <c r="S14" s="4">
        <v>1</v>
      </c>
      <c r="T14" s="4">
        <v>11</v>
      </c>
      <c r="U14" s="4">
        <v>3</v>
      </c>
      <c r="V14" s="1">
        <v>30</v>
      </c>
      <c r="W14" s="1">
        <v>1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33" ht="15.75" customHeight="1">
      <c r="A15" s="33" t="s">
        <v>87</v>
      </c>
      <c r="B15" s="2">
        <v>21</v>
      </c>
      <c r="C15" s="5">
        <f t="shared" si="0"/>
        <v>70</v>
      </c>
      <c r="D15" s="49">
        <f t="shared" si="1"/>
        <v>190.90909090909091</v>
      </c>
      <c r="E15" s="49">
        <f t="shared" si="2"/>
        <v>225.80645161290323</v>
      </c>
      <c r="F15" s="3">
        <v>13</v>
      </c>
      <c r="G15" s="3">
        <v>20</v>
      </c>
      <c r="H15" s="49">
        <f t="shared" si="3"/>
        <v>53.846153846153847</v>
      </c>
      <c r="I15" s="49">
        <f t="shared" si="4"/>
        <v>26</v>
      </c>
      <c r="J15" s="50">
        <f t="shared" si="5"/>
        <v>26</v>
      </c>
      <c r="K15" s="3">
        <v>20</v>
      </c>
      <c r="L15" s="3"/>
      <c r="M15" s="3">
        <f t="shared" si="6"/>
        <v>33</v>
      </c>
      <c r="N15" s="3">
        <v>31</v>
      </c>
      <c r="O15" s="3">
        <v>6</v>
      </c>
      <c r="P15" s="3">
        <v>2</v>
      </c>
      <c r="Q15" s="4"/>
      <c r="R15" s="6">
        <v>1</v>
      </c>
      <c r="S15" s="4">
        <v>0</v>
      </c>
      <c r="T15" s="4"/>
      <c r="U15" s="4"/>
      <c r="V15" s="1">
        <v>20</v>
      </c>
      <c r="W15" s="1">
        <v>1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33" ht="15.75" customHeight="1">
      <c r="A16" s="33" t="s">
        <v>23</v>
      </c>
      <c r="B16" s="57">
        <v>30</v>
      </c>
      <c r="C16" s="5">
        <f t="shared" si="0"/>
        <v>100</v>
      </c>
      <c r="D16" s="49">
        <f t="shared" si="1"/>
        <v>272.72727272727275</v>
      </c>
      <c r="E16" s="49">
        <f t="shared" si="2"/>
        <v>322.58064516129031</v>
      </c>
      <c r="F16" s="3">
        <v>34</v>
      </c>
      <c r="G16" s="3">
        <v>67</v>
      </c>
      <c r="H16" s="49">
        <f t="shared" si="3"/>
        <v>97.058823529411768</v>
      </c>
      <c r="I16" s="49">
        <f t="shared" si="4"/>
        <v>87.1</v>
      </c>
      <c r="J16" s="50">
        <f t="shared" si="5"/>
        <v>87.1</v>
      </c>
      <c r="K16" s="3">
        <v>67</v>
      </c>
      <c r="L16" s="3"/>
      <c r="M16" s="3">
        <f t="shared" si="6"/>
        <v>100</v>
      </c>
      <c r="N16" s="3">
        <v>80</v>
      </c>
      <c r="O16" s="3">
        <v>10</v>
      </c>
      <c r="P16" s="3">
        <v>20</v>
      </c>
      <c r="Q16" s="8">
        <v>10</v>
      </c>
      <c r="R16" s="51">
        <v>35</v>
      </c>
      <c r="S16" s="8">
        <v>0</v>
      </c>
      <c r="T16" s="8">
        <v>1</v>
      </c>
      <c r="U16" s="8">
        <v>1</v>
      </c>
      <c r="V16" s="1">
        <v>30</v>
      </c>
      <c r="W16" s="1">
        <v>0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 ht="15.75" customHeight="1">
      <c r="A17" s="33" t="s">
        <v>88</v>
      </c>
      <c r="B17" s="7">
        <v>50</v>
      </c>
      <c r="C17" s="5">
        <f t="shared" si="0"/>
        <v>166.66666666666666</v>
      </c>
      <c r="D17" s="49">
        <f t="shared" si="1"/>
        <v>454.54545454545456</v>
      </c>
      <c r="E17" s="49">
        <f t="shared" si="2"/>
        <v>537.63440860215042</v>
      </c>
      <c r="F17" s="58"/>
      <c r="G17" s="58"/>
      <c r="H17" s="59"/>
      <c r="I17" s="59"/>
      <c r="J17" s="59"/>
      <c r="K17" s="58"/>
      <c r="L17" s="10"/>
      <c r="M17" s="10" t="s">
        <v>89</v>
      </c>
      <c r="N17" s="3">
        <v>2</v>
      </c>
      <c r="O17" s="60"/>
      <c r="P17" s="60"/>
      <c r="Q17" s="61"/>
      <c r="R17" s="52">
        <v>17</v>
      </c>
      <c r="S17" s="8">
        <v>0</v>
      </c>
      <c r="T17" s="8">
        <v>2</v>
      </c>
      <c r="U17" s="8"/>
      <c r="V17" s="1">
        <v>50</v>
      </c>
      <c r="W17" s="1">
        <v>0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15.75" customHeight="1">
      <c r="A18" s="33"/>
      <c r="B18" s="62"/>
      <c r="C18" s="5"/>
      <c r="D18" s="49">
        <f t="shared" si="1"/>
        <v>0</v>
      </c>
      <c r="E18" s="49"/>
      <c r="F18" s="3"/>
      <c r="G18" s="3"/>
      <c r="H18" s="49"/>
      <c r="I18" s="49"/>
      <c r="J18" s="49"/>
      <c r="K18" s="3"/>
      <c r="L18" s="3"/>
      <c r="M18" s="3"/>
      <c r="N18" s="3"/>
      <c r="O18" s="3"/>
      <c r="P18" s="3"/>
      <c r="Q18" s="63"/>
      <c r="R18" s="64"/>
      <c r="S18" s="48"/>
      <c r="T18" s="63"/>
      <c r="U18" s="63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ht="15.75" customHeight="1">
      <c r="A19" s="17" t="s">
        <v>32</v>
      </c>
      <c r="B19" s="7">
        <v>110</v>
      </c>
      <c r="C19" s="5">
        <f t="shared" ref="C19:C21" si="7">B19*100/30</f>
        <v>366.66666666666669</v>
      </c>
      <c r="D19" s="49">
        <f t="shared" si="1"/>
        <v>1000</v>
      </c>
      <c r="E19" s="49">
        <f t="shared" ref="E19:E21" si="8">C19*100/31</f>
        <v>1182.7956989247314</v>
      </c>
      <c r="F19" s="59"/>
      <c r="G19" s="59"/>
      <c r="H19" s="59"/>
      <c r="I19" s="59"/>
      <c r="J19" s="59"/>
      <c r="K19" s="59"/>
      <c r="L19" s="10"/>
      <c r="M19" s="10" t="s">
        <v>90</v>
      </c>
      <c r="N19" s="3">
        <v>4</v>
      </c>
      <c r="O19" s="60"/>
      <c r="P19" s="60"/>
      <c r="Q19" s="61"/>
      <c r="R19" s="52">
        <v>10</v>
      </c>
      <c r="S19" s="1">
        <v>0</v>
      </c>
      <c r="T19" s="8"/>
      <c r="U19" s="8"/>
      <c r="V19" s="1">
        <v>100</v>
      </c>
      <c r="W19" s="1">
        <v>10</v>
      </c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15.75" customHeight="1">
      <c r="A20" s="17" t="s">
        <v>33</v>
      </c>
      <c r="B20" s="7">
        <v>45</v>
      </c>
      <c r="C20" s="5">
        <f t="shared" si="7"/>
        <v>150</v>
      </c>
      <c r="D20" s="49">
        <f t="shared" si="1"/>
        <v>409.09090909090907</v>
      </c>
      <c r="E20" s="49">
        <f t="shared" si="8"/>
        <v>483.87096774193549</v>
      </c>
      <c r="F20" s="3">
        <v>54</v>
      </c>
      <c r="G20" s="3">
        <v>75</v>
      </c>
      <c r="H20" s="49">
        <f t="shared" ref="H20:H21" si="9">(G20-F20)/F20*100</f>
        <v>38.888888888888893</v>
      </c>
      <c r="I20" s="49">
        <f t="shared" ref="I20:I21" si="10">G20+(G20*0.3)</f>
        <v>97.5</v>
      </c>
      <c r="J20" s="50">
        <f t="shared" ref="J20:J21" si="11">G20+(G20*0.3)</f>
        <v>97.5</v>
      </c>
      <c r="K20" s="3">
        <v>75</v>
      </c>
      <c r="L20" s="3"/>
      <c r="M20" s="3">
        <f t="shared" ref="M20:M21" si="12">N20+P20</f>
        <v>129</v>
      </c>
      <c r="N20" s="3">
        <v>90</v>
      </c>
      <c r="O20" s="3">
        <v>5</v>
      </c>
      <c r="P20" s="3">
        <v>39</v>
      </c>
      <c r="Q20" s="8">
        <v>11</v>
      </c>
      <c r="R20" s="52">
        <v>28</v>
      </c>
      <c r="S20" s="8">
        <v>0</v>
      </c>
      <c r="T20" s="8"/>
      <c r="U20" s="8"/>
      <c r="V20" s="1">
        <v>40</v>
      </c>
      <c r="W20" s="1">
        <v>5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15.75" customHeight="1">
      <c r="A21" s="17" t="s">
        <v>34</v>
      </c>
      <c r="B21" s="9">
        <v>40</v>
      </c>
      <c r="C21" s="5">
        <f t="shared" si="7"/>
        <v>133.33333333333334</v>
      </c>
      <c r="D21" s="49">
        <f t="shared" si="1"/>
        <v>363.63636363636363</v>
      </c>
      <c r="E21" s="49">
        <f t="shared" si="8"/>
        <v>430.10752688172045</v>
      </c>
      <c r="F21" s="3">
        <v>18</v>
      </c>
      <c r="G21" s="3">
        <v>54</v>
      </c>
      <c r="H21" s="49">
        <f t="shared" si="9"/>
        <v>200</v>
      </c>
      <c r="I21" s="49">
        <f t="shared" si="10"/>
        <v>70.2</v>
      </c>
      <c r="J21" s="50">
        <f t="shared" si="11"/>
        <v>70.2</v>
      </c>
      <c r="K21" s="3">
        <v>54</v>
      </c>
      <c r="L21" s="3"/>
      <c r="M21" s="3">
        <f t="shared" si="12"/>
        <v>71</v>
      </c>
      <c r="N21" s="3">
        <v>59</v>
      </c>
      <c r="O21" s="3">
        <v>3</v>
      </c>
      <c r="P21" s="3">
        <v>12</v>
      </c>
      <c r="Q21" s="10"/>
      <c r="R21" s="10">
        <v>21</v>
      </c>
      <c r="S21" s="3">
        <v>0</v>
      </c>
      <c r="T21" s="10"/>
      <c r="U21" s="10"/>
      <c r="V21" s="3">
        <v>30</v>
      </c>
      <c r="W21" s="3">
        <v>10</v>
      </c>
    </row>
    <row r="22" spans="1:33" ht="15.75" customHeight="1">
      <c r="A22" s="65"/>
      <c r="B22" s="66"/>
      <c r="C22" s="5"/>
      <c r="H22" s="49"/>
      <c r="I22" s="49"/>
      <c r="J22" s="49"/>
      <c r="R22" s="67"/>
      <c r="T22" s="67"/>
      <c r="U22" s="67"/>
    </row>
    <row r="23" spans="1:33" ht="15.75" customHeight="1">
      <c r="A23" s="17" t="s">
        <v>37</v>
      </c>
      <c r="B23" s="7">
        <v>70</v>
      </c>
      <c r="C23" s="5">
        <f t="shared" ref="C23:C24" si="13">B23*100/30</f>
        <v>233.33333333333334</v>
      </c>
      <c r="D23" s="12"/>
      <c r="E23" s="12"/>
      <c r="F23" s="12"/>
      <c r="G23" s="12"/>
      <c r="H23" s="59"/>
      <c r="I23" s="59"/>
      <c r="J23" s="59"/>
      <c r="K23" s="12"/>
      <c r="L23" s="12"/>
      <c r="M23" s="12"/>
      <c r="N23" s="12"/>
      <c r="O23" s="12"/>
      <c r="P23" s="12"/>
      <c r="Q23" s="12"/>
      <c r="R23" s="8">
        <v>18</v>
      </c>
      <c r="S23" s="8">
        <v>0</v>
      </c>
      <c r="T23" s="8">
        <v>6</v>
      </c>
      <c r="U23" s="8">
        <v>3</v>
      </c>
      <c r="V23" s="1">
        <v>70</v>
      </c>
      <c r="W23" s="1">
        <v>0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15.75" customHeight="1">
      <c r="A24" s="17" t="s">
        <v>38</v>
      </c>
      <c r="B24" s="9">
        <v>41</v>
      </c>
      <c r="C24" s="5">
        <f t="shared" si="13"/>
        <v>136.66666666666666</v>
      </c>
      <c r="D24" s="11"/>
      <c r="E24" s="11"/>
      <c r="F24" s="11"/>
      <c r="G24" s="11"/>
      <c r="H24" s="59"/>
      <c r="I24" s="59"/>
      <c r="J24" s="59"/>
      <c r="K24" s="11"/>
      <c r="L24" s="11"/>
      <c r="M24" s="11"/>
      <c r="N24" s="11"/>
      <c r="O24" s="11"/>
      <c r="P24" s="11"/>
      <c r="Q24" s="11"/>
      <c r="R24" s="10">
        <v>3</v>
      </c>
      <c r="S24" s="3">
        <v>0</v>
      </c>
      <c r="T24" s="10"/>
      <c r="U24" s="10"/>
      <c r="V24" s="3">
        <v>40</v>
      </c>
      <c r="W24" s="3">
        <v>1</v>
      </c>
    </row>
    <row r="25" spans="1:33" ht="15.75" customHeight="1">
      <c r="A25" s="68" t="s">
        <v>40</v>
      </c>
      <c r="B25" s="69"/>
      <c r="C25" s="69"/>
      <c r="D25" s="69"/>
      <c r="E25" s="69"/>
      <c r="F25" s="69">
        <v>196</v>
      </c>
      <c r="G25" s="69">
        <v>584</v>
      </c>
      <c r="H25" s="18">
        <f>(G25-F25)/F25*100</f>
        <v>197.9591836734694</v>
      </c>
      <c r="I25" s="18">
        <f>G25+(G25*0.3)</f>
        <v>759.2</v>
      </c>
      <c r="J25" s="18">
        <f>G25+(G25*0.3)</f>
        <v>759.2</v>
      </c>
      <c r="K25" s="69">
        <v>584</v>
      </c>
      <c r="L25" s="69"/>
      <c r="M25" s="69">
        <f>N25</f>
        <v>779</v>
      </c>
      <c r="N25" s="69">
        <v>779</v>
      </c>
      <c r="O25" s="69">
        <v>41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>
      <c r="A26" s="13" t="s">
        <v>41</v>
      </c>
      <c r="B26" s="14">
        <f t="shared" ref="B26:E26" si="14">SUM(B2:B24)</f>
        <v>1023</v>
      </c>
      <c r="C26" s="15">
        <f t="shared" si="14"/>
        <v>3410</v>
      </c>
      <c r="D26" s="15">
        <f t="shared" si="14"/>
        <v>8290.9090909090919</v>
      </c>
      <c r="E26" s="15">
        <f t="shared" si="14"/>
        <v>9806.4516129032254</v>
      </c>
      <c r="F26" s="14">
        <f t="shared" ref="F26:G26" si="15">SUM(F2:F25)</f>
        <v>852</v>
      </c>
      <c r="G26" s="14">
        <f t="shared" si="15"/>
        <v>1724</v>
      </c>
      <c r="H26" s="14"/>
      <c r="I26" s="15">
        <f t="shared" ref="I26:K26" si="16">SUM(I2:I25)</f>
        <v>2241.1999999999998</v>
      </c>
      <c r="J26" s="15">
        <f t="shared" si="16"/>
        <v>2241.1999999999998</v>
      </c>
      <c r="K26" s="14">
        <f t="shared" si="16"/>
        <v>1724</v>
      </c>
      <c r="L26" s="14"/>
      <c r="M26" s="14">
        <f t="shared" ref="M26:O26" si="17">SUM(M2:M25)</f>
        <v>2564</v>
      </c>
      <c r="N26" s="14">
        <f t="shared" si="17"/>
        <v>2209</v>
      </c>
      <c r="O26" s="14">
        <f t="shared" si="17"/>
        <v>149</v>
      </c>
      <c r="P26" s="14">
        <f t="shared" ref="P26:W26" si="18">SUM(P2:P24)</f>
        <v>361</v>
      </c>
      <c r="Q26" s="14">
        <f t="shared" si="18"/>
        <v>79</v>
      </c>
      <c r="R26" s="14">
        <f t="shared" si="18"/>
        <v>614</v>
      </c>
      <c r="S26" s="14">
        <f t="shared" si="18"/>
        <v>9</v>
      </c>
      <c r="T26" s="14">
        <f t="shared" si="18"/>
        <v>42</v>
      </c>
      <c r="U26" s="14">
        <f t="shared" si="18"/>
        <v>11</v>
      </c>
      <c r="V26" s="14">
        <f t="shared" si="18"/>
        <v>944</v>
      </c>
      <c r="W26" s="14">
        <f t="shared" si="18"/>
        <v>79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15.75" customHeight="1">
      <c r="A27" s="70"/>
    </row>
    <row r="28" spans="1:33" ht="15.75" customHeight="1">
      <c r="A28" s="70"/>
      <c r="F28" s="23">
        <v>2576</v>
      </c>
      <c r="J28" s="23">
        <v>7058</v>
      </c>
      <c r="K28" s="23">
        <v>8782</v>
      </c>
    </row>
    <row r="29" spans="1:33" ht="15.75" customHeight="1">
      <c r="A29" s="70"/>
      <c r="D29" s="23" t="s">
        <v>91</v>
      </c>
    </row>
    <row r="32" spans="1:33" ht="15.75" customHeight="1">
      <c r="F32" s="23"/>
      <c r="G32" s="23"/>
      <c r="H32" s="23"/>
      <c r="I32" s="23"/>
      <c r="J32" s="23"/>
      <c r="K32" s="23"/>
      <c r="L32" s="23"/>
      <c r="M32" s="23" t="s">
        <v>92</v>
      </c>
    </row>
  </sheetData>
  <hyperlinks>
    <hyperlink ref="P1" r:id="rId1" xr:uid="{00000000-0004-0000-03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42.1640625" customWidth="1"/>
    <col min="3" max="3" width="20.6640625" customWidth="1"/>
    <col min="4" max="5" width="32.6640625" customWidth="1"/>
    <col min="6" max="13" width="17.6640625" customWidth="1"/>
    <col min="14" max="14" width="17.6640625" hidden="1" customWidth="1"/>
    <col min="15" max="15" width="18.6640625" hidden="1" customWidth="1"/>
    <col min="16" max="16" width="17.1640625" hidden="1" customWidth="1"/>
    <col min="17" max="17" width="18.33203125" customWidth="1"/>
    <col min="18" max="18" width="19.1640625" customWidth="1"/>
    <col min="19" max="19" width="20.5" hidden="1" customWidth="1"/>
    <col min="20" max="23" width="12.6640625" hidden="1"/>
  </cols>
  <sheetData>
    <row r="1" spans="1:33" ht="15.75" customHeight="1">
      <c r="A1" s="25" t="s">
        <v>0</v>
      </c>
      <c r="B1" s="26" t="s">
        <v>42</v>
      </c>
      <c r="C1" s="26" t="s">
        <v>93</v>
      </c>
      <c r="D1" s="26" t="s">
        <v>94</v>
      </c>
      <c r="E1" s="26" t="s">
        <v>68</v>
      </c>
      <c r="F1" s="26" t="s">
        <v>69</v>
      </c>
      <c r="G1" s="26" t="s">
        <v>70</v>
      </c>
      <c r="H1" s="26" t="s">
        <v>71</v>
      </c>
      <c r="I1" s="26" t="s">
        <v>72</v>
      </c>
      <c r="J1" s="26" t="s">
        <v>73</v>
      </c>
      <c r="K1" s="26" t="s">
        <v>95</v>
      </c>
      <c r="L1" s="26" t="s">
        <v>96</v>
      </c>
      <c r="M1" s="26" t="s">
        <v>76</v>
      </c>
      <c r="N1" s="26" t="s">
        <v>2</v>
      </c>
      <c r="O1" s="26" t="s">
        <v>77</v>
      </c>
      <c r="P1" s="45" t="s">
        <v>97</v>
      </c>
      <c r="Q1" s="46" t="s">
        <v>4</v>
      </c>
      <c r="R1" s="26" t="s">
        <v>98</v>
      </c>
      <c r="S1" s="26" t="s">
        <v>6</v>
      </c>
      <c r="T1" s="26" t="s">
        <v>80</v>
      </c>
      <c r="U1" s="26" t="s">
        <v>81</v>
      </c>
      <c r="V1" s="47" t="s">
        <v>82</v>
      </c>
      <c r="W1" s="47" t="s">
        <v>83</v>
      </c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.75" customHeight="1">
      <c r="A2" s="33" t="s">
        <v>84</v>
      </c>
      <c r="B2" s="2">
        <v>30</v>
      </c>
      <c r="C2" s="5">
        <f t="shared" ref="C2:C17" si="0">B2*100/30</f>
        <v>100</v>
      </c>
      <c r="D2" s="49">
        <f t="shared" ref="D2:D16" si="1">B2*100/11</f>
        <v>272.72727272727275</v>
      </c>
      <c r="E2" s="49">
        <f t="shared" ref="E2:E16" si="2">C2*100/31</f>
        <v>322.58064516129031</v>
      </c>
      <c r="F2" s="3">
        <v>11</v>
      </c>
      <c r="G2" s="3">
        <v>12</v>
      </c>
      <c r="H2" s="49">
        <f t="shared" ref="H2:H16" si="3">(G2-F2)/F2*100</f>
        <v>9.0909090909090917</v>
      </c>
      <c r="I2" s="49">
        <f t="shared" ref="I2:I16" si="4">G2+(G2*0.3)</f>
        <v>15.6</v>
      </c>
      <c r="J2" s="50">
        <f t="shared" ref="J2:J16" si="5">G2+(G2*0.3)</f>
        <v>15.6</v>
      </c>
      <c r="K2" s="3">
        <v>24</v>
      </c>
      <c r="L2" s="3"/>
      <c r="M2" s="3">
        <f t="shared" ref="M2:M16" si="6">N2+P2</f>
        <v>39</v>
      </c>
      <c r="N2" s="3">
        <v>22</v>
      </c>
      <c r="O2" s="3">
        <v>1</v>
      </c>
      <c r="P2" s="3">
        <v>17</v>
      </c>
      <c r="Q2" s="4">
        <v>3</v>
      </c>
      <c r="R2" s="4">
        <v>13</v>
      </c>
      <c r="S2" s="4">
        <v>1</v>
      </c>
      <c r="T2" s="4">
        <v>1</v>
      </c>
      <c r="U2" s="4"/>
      <c r="V2" s="1">
        <v>27</v>
      </c>
      <c r="W2" s="1">
        <v>3</v>
      </c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ht="15.75" customHeight="1">
      <c r="A3" s="33" t="s">
        <v>85</v>
      </c>
      <c r="B3" s="2">
        <v>25</v>
      </c>
      <c r="C3" s="5">
        <f t="shared" si="0"/>
        <v>83.333333333333329</v>
      </c>
      <c r="D3" s="49">
        <f t="shared" si="1"/>
        <v>227.27272727272728</v>
      </c>
      <c r="E3" s="49">
        <f t="shared" si="2"/>
        <v>268.81720430107521</v>
      </c>
      <c r="F3" s="3">
        <v>7</v>
      </c>
      <c r="G3" s="3">
        <v>12</v>
      </c>
      <c r="H3" s="49">
        <f t="shared" si="3"/>
        <v>71.428571428571431</v>
      </c>
      <c r="I3" s="49">
        <f t="shared" si="4"/>
        <v>15.6</v>
      </c>
      <c r="J3" s="50">
        <f t="shared" si="5"/>
        <v>15.6</v>
      </c>
      <c r="K3" s="3">
        <v>13</v>
      </c>
      <c r="L3" s="3"/>
      <c r="M3" s="3">
        <f t="shared" si="6"/>
        <v>28</v>
      </c>
      <c r="N3" s="3">
        <v>18</v>
      </c>
      <c r="O3" s="3">
        <v>2</v>
      </c>
      <c r="P3" s="3">
        <v>10</v>
      </c>
      <c r="Q3" s="4">
        <v>3</v>
      </c>
      <c r="R3" s="6">
        <v>12</v>
      </c>
      <c r="S3" s="4">
        <v>0</v>
      </c>
      <c r="T3" s="4">
        <v>2</v>
      </c>
      <c r="U3" s="4"/>
      <c r="V3" s="1">
        <v>25</v>
      </c>
      <c r="W3" s="1">
        <v>0</v>
      </c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3" ht="15.75" customHeight="1">
      <c r="A4" s="33" t="s">
        <v>14</v>
      </c>
      <c r="B4" s="7">
        <v>30</v>
      </c>
      <c r="C4" s="5">
        <f t="shared" si="0"/>
        <v>100</v>
      </c>
      <c r="D4" s="49">
        <f t="shared" si="1"/>
        <v>272.72727272727275</v>
      </c>
      <c r="E4" s="49">
        <f t="shared" si="2"/>
        <v>322.58064516129031</v>
      </c>
      <c r="F4" s="3">
        <v>18</v>
      </c>
      <c r="G4" s="3">
        <v>33</v>
      </c>
      <c r="H4" s="49">
        <f t="shared" si="3"/>
        <v>83.333333333333343</v>
      </c>
      <c r="I4" s="49">
        <f t="shared" si="4"/>
        <v>42.9</v>
      </c>
      <c r="J4" s="50">
        <f t="shared" si="5"/>
        <v>42.9</v>
      </c>
      <c r="K4" s="3">
        <v>41</v>
      </c>
      <c r="L4" s="3"/>
      <c r="M4" s="3">
        <f t="shared" si="6"/>
        <v>60</v>
      </c>
      <c r="N4" s="3">
        <v>50</v>
      </c>
      <c r="O4" s="3">
        <v>4</v>
      </c>
      <c r="P4" s="3">
        <v>10</v>
      </c>
      <c r="Q4" s="8">
        <v>8</v>
      </c>
      <c r="R4" s="51">
        <v>56</v>
      </c>
      <c r="S4" s="8">
        <v>0</v>
      </c>
      <c r="T4" s="8"/>
      <c r="U4" s="8"/>
      <c r="V4" s="1">
        <v>25</v>
      </c>
      <c r="W4" s="1">
        <v>5</v>
      </c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33" ht="15.75" customHeight="1">
      <c r="A5" s="33" t="s">
        <v>15</v>
      </c>
      <c r="B5" s="7">
        <v>25</v>
      </c>
      <c r="C5" s="5">
        <f t="shared" si="0"/>
        <v>83.333333333333329</v>
      </c>
      <c r="D5" s="49">
        <f t="shared" si="1"/>
        <v>227.27272727272728</v>
      </c>
      <c r="E5" s="49">
        <f t="shared" si="2"/>
        <v>268.81720430107521</v>
      </c>
      <c r="F5" s="3">
        <v>16</v>
      </c>
      <c r="G5" s="3">
        <v>26</v>
      </c>
      <c r="H5" s="49">
        <f t="shared" si="3"/>
        <v>62.5</v>
      </c>
      <c r="I5" s="49">
        <f t="shared" si="4"/>
        <v>33.799999999999997</v>
      </c>
      <c r="J5" s="50">
        <f t="shared" si="5"/>
        <v>33.799999999999997</v>
      </c>
      <c r="K5" s="3">
        <v>28</v>
      </c>
      <c r="L5" s="3"/>
      <c r="M5" s="3">
        <f t="shared" si="6"/>
        <v>46</v>
      </c>
      <c r="N5" s="3">
        <v>41</v>
      </c>
      <c r="O5" s="3">
        <v>5</v>
      </c>
      <c r="P5" s="3">
        <v>5</v>
      </c>
      <c r="Q5" s="8">
        <v>7</v>
      </c>
      <c r="R5" s="51">
        <v>50</v>
      </c>
      <c r="S5" s="8">
        <v>0</v>
      </c>
      <c r="T5" s="8">
        <v>4</v>
      </c>
      <c r="U5" s="8"/>
      <c r="V5" s="1">
        <v>22</v>
      </c>
      <c r="W5" s="1">
        <v>3</v>
      </c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3" ht="15.75" customHeight="1">
      <c r="A6" s="33" t="s">
        <v>16</v>
      </c>
      <c r="B6" s="7">
        <v>52</v>
      </c>
      <c r="C6" s="5">
        <f t="shared" si="0"/>
        <v>173.33333333333334</v>
      </c>
      <c r="D6" s="49">
        <f t="shared" si="1"/>
        <v>472.72727272727275</v>
      </c>
      <c r="E6" s="49">
        <f t="shared" si="2"/>
        <v>559.13978494623666</v>
      </c>
      <c r="F6" s="3">
        <v>64</v>
      </c>
      <c r="G6" s="3">
        <v>129</v>
      </c>
      <c r="H6" s="49">
        <f t="shared" si="3"/>
        <v>101.5625</v>
      </c>
      <c r="I6" s="49">
        <f t="shared" si="4"/>
        <v>167.7</v>
      </c>
      <c r="J6" s="50">
        <f t="shared" si="5"/>
        <v>167.7</v>
      </c>
      <c r="K6" s="3">
        <v>147</v>
      </c>
      <c r="L6" s="3"/>
      <c r="M6" s="3">
        <f t="shared" si="6"/>
        <v>243</v>
      </c>
      <c r="N6" s="3">
        <v>193</v>
      </c>
      <c r="O6" s="3">
        <v>12</v>
      </c>
      <c r="P6" s="3">
        <v>50</v>
      </c>
      <c r="Q6" s="8">
        <v>8</v>
      </c>
      <c r="R6" s="52">
        <v>90</v>
      </c>
      <c r="S6" s="8">
        <v>2</v>
      </c>
      <c r="T6" s="8"/>
      <c r="U6" s="53"/>
      <c r="V6" s="1">
        <v>42</v>
      </c>
      <c r="W6" s="1">
        <v>10</v>
      </c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33" ht="15.75" customHeight="1">
      <c r="A7" s="33" t="s">
        <v>17</v>
      </c>
      <c r="B7" s="7">
        <v>70</v>
      </c>
      <c r="C7" s="5">
        <f t="shared" si="0"/>
        <v>233.33333333333334</v>
      </c>
      <c r="D7" s="49">
        <f t="shared" si="1"/>
        <v>636.36363636363637</v>
      </c>
      <c r="E7" s="49">
        <f t="shared" si="2"/>
        <v>752.68817204301081</v>
      </c>
      <c r="F7" s="3">
        <v>16</v>
      </c>
      <c r="G7" s="3">
        <v>40</v>
      </c>
      <c r="H7" s="49">
        <f t="shared" si="3"/>
        <v>150</v>
      </c>
      <c r="I7" s="49">
        <f t="shared" si="4"/>
        <v>52</v>
      </c>
      <c r="J7" s="50">
        <f t="shared" si="5"/>
        <v>52</v>
      </c>
      <c r="K7" s="3">
        <v>52</v>
      </c>
      <c r="L7" s="3"/>
      <c r="M7" s="3">
        <f t="shared" si="6"/>
        <v>83</v>
      </c>
      <c r="N7" s="3">
        <v>56</v>
      </c>
      <c r="O7" s="3">
        <v>6</v>
      </c>
      <c r="P7" s="3">
        <v>27</v>
      </c>
      <c r="Q7" s="8">
        <v>2</v>
      </c>
      <c r="R7" s="51">
        <v>29</v>
      </c>
      <c r="S7" s="8">
        <v>0</v>
      </c>
      <c r="T7" s="8">
        <v>6</v>
      </c>
      <c r="U7" s="8">
        <v>2</v>
      </c>
      <c r="V7" s="1">
        <v>60</v>
      </c>
      <c r="W7" s="1">
        <v>10</v>
      </c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33" ht="15.75" customHeight="1">
      <c r="A8" s="33" t="s">
        <v>18</v>
      </c>
      <c r="B8" s="7">
        <v>71</v>
      </c>
      <c r="C8" s="5">
        <f t="shared" si="0"/>
        <v>236.66666666666666</v>
      </c>
      <c r="D8" s="49">
        <f t="shared" si="1"/>
        <v>645.4545454545455</v>
      </c>
      <c r="E8" s="49">
        <f t="shared" si="2"/>
        <v>763.4408602150537</v>
      </c>
      <c r="F8" s="3">
        <v>32</v>
      </c>
      <c r="G8" s="3">
        <v>46</v>
      </c>
      <c r="H8" s="49">
        <f t="shared" si="3"/>
        <v>43.75</v>
      </c>
      <c r="I8" s="49">
        <f t="shared" si="4"/>
        <v>59.8</v>
      </c>
      <c r="J8" s="50">
        <f t="shared" si="5"/>
        <v>59.8</v>
      </c>
      <c r="K8" s="3">
        <v>68</v>
      </c>
      <c r="L8" s="3"/>
      <c r="M8" s="3">
        <f t="shared" si="6"/>
        <v>129</v>
      </c>
      <c r="N8" s="3">
        <v>78</v>
      </c>
      <c r="O8" s="3">
        <v>8</v>
      </c>
      <c r="P8" s="3">
        <v>51</v>
      </c>
      <c r="Q8" s="8">
        <v>1</v>
      </c>
      <c r="R8" s="51">
        <v>31</v>
      </c>
      <c r="S8" s="8">
        <v>0</v>
      </c>
      <c r="T8" s="54">
        <v>1</v>
      </c>
      <c r="U8" s="8"/>
      <c r="V8" s="1">
        <v>70</v>
      </c>
      <c r="W8" s="1">
        <v>1</v>
      </c>
      <c r="X8" s="48"/>
      <c r="Y8" s="48"/>
      <c r="Z8" s="48"/>
      <c r="AA8" s="48"/>
      <c r="AB8" s="48"/>
      <c r="AC8" s="48"/>
      <c r="AD8" s="48"/>
      <c r="AE8" s="48"/>
      <c r="AF8" s="48"/>
      <c r="AG8" s="48"/>
    </row>
    <row r="9" spans="1:33" ht="15.75" customHeight="1">
      <c r="A9" s="33" t="s">
        <v>19</v>
      </c>
      <c r="B9" s="7">
        <v>110</v>
      </c>
      <c r="C9" s="5">
        <f t="shared" si="0"/>
        <v>366.66666666666669</v>
      </c>
      <c r="D9" s="49">
        <f t="shared" si="1"/>
        <v>1000</v>
      </c>
      <c r="E9" s="49">
        <f t="shared" si="2"/>
        <v>1182.7956989247314</v>
      </c>
      <c r="F9" s="3">
        <v>28</v>
      </c>
      <c r="G9" s="3">
        <v>56</v>
      </c>
      <c r="H9" s="49">
        <f t="shared" si="3"/>
        <v>100</v>
      </c>
      <c r="I9" s="49">
        <f t="shared" si="4"/>
        <v>72.8</v>
      </c>
      <c r="J9" s="50">
        <f t="shared" si="5"/>
        <v>72.8</v>
      </c>
      <c r="K9" s="3">
        <v>77</v>
      </c>
      <c r="L9" s="3"/>
      <c r="M9" s="3">
        <f t="shared" si="6"/>
        <v>112</v>
      </c>
      <c r="N9" s="3">
        <v>84</v>
      </c>
      <c r="O9" s="3">
        <v>7</v>
      </c>
      <c r="P9" s="3">
        <v>28</v>
      </c>
      <c r="Q9" s="8">
        <v>3</v>
      </c>
      <c r="R9" s="51">
        <v>59</v>
      </c>
      <c r="S9" s="8">
        <v>0</v>
      </c>
      <c r="T9" s="8"/>
      <c r="U9" s="8"/>
      <c r="V9" s="1">
        <v>100</v>
      </c>
      <c r="W9" s="1">
        <v>10</v>
      </c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33" ht="15.75" customHeight="1">
      <c r="A10" s="33" t="s">
        <v>86</v>
      </c>
      <c r="B10" s="2">
        <v>30</v>
      </c>
      <c r="C10" s="5">
        <f t="shared" si="0"/>
        <v>100</v>
      </c>
      <c r="D10" s="49">
        <f t="shared" si="1"/>
        <v>272.72727272727275</v>
      </c>
      <c r="E10" s="49">
        <f t="shared" si="2"/>
        <v>322.58064516129031</v>
      </c>
      <c r="F10" s="3">
        <v>32</v>
      </c>
      <c r="G10" s="3">
        <v>32</v>
      </c>
      <c r="H10" s="49">
        <f t="shared" si="3"/>
        <v>0</v>
      </c>
      <c r="I10" s="49">
        <f t="shared" si="4"/>
        <v>41.6</v>
      </c>
      <c r="J10" s="50">
        <f t="shared" si="5"/>
        <v>41.6</v>
      </c>
      <c r="K10" s="3">
        <v>55</v>
      </c>
      <c r="L10" s="3"/>
      <c r="M10" s="3">
        <f t="shared" si="6"/>
        <v>106</v>
      </c>
      <c r="N10" s="3">
        <v>64</v>
      </c>
      <c r="O10" s="3">
        <v>3</v>
      </c>
      <c r="P10" s="3">
        <v>42</v>
      </c>
      <c r="Q10" s="4">
        <v>1</v>
      </c>
      <c r="R10" s="6">
        <v>51</v>
      </c>
      <c r="S10" s="4">
        <v>1</v>
      </c>
      <c r="T10" s="4"/>
      <c r="U10" s="4"/>
      <c r="V10" s="1">
        <v>28</v>
      </c>
      <c r="W10" s="1">
        <v>2</v>
      </c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33" ht="15.75" customHeight="1">
      <c r="A11" s="33" t="s">
        <v>20</v>
      </c>
      <c r="B11" s="7">
        <v>72</v>
      </c>
      <c r="C11" s="5">
        <f t="shared" si="0"/>
        <v>240</v>
      </c>
      <c r="D11" s="49">
        <f t="shared" si="1"/>
        <v>654.5454545454545</v>
      </c>
      <c r="E11" s="49">
        <f t="shared" si="2"/>
        <v>774.19354838709683</v>
      </c>
      <c r="F11" s="3">
        <v>5</v>
      </c>
      <c r="G11" s="3">
        <v>21</v>
      </c>
      <c r="H11" s="49">
        <f t="shared" si="3"/>
        <v>320</v>
      </c>
      <c r="I11" s="49">
        <f t="shared" si="4"/>
        <v>27.3</v>
      </c>
      <c r="J11" s="50">
        <f t="shared" si="5"/>
        <v>27.3</v>
      </c>
      <c r="K11" s="3">
        <v>36</v>
      </c>
      <c r="L11" s="3"/>
      <c r="M11" s="3">
        <f t="shared" si="6"/>
        <v>51</v>
      </c>
      <c r="N11" s="3">
        <v>26</v>
      </c>
      <c r="O11" s="3">
        <v>2</v>
      </c>
      <c r="P11" s="3">
        <v>25</v>
      </c>
      <c r="Q11" s="8">
        <v>1</v>
      </c>
      <c r="R11" s="52">
        <v>16</v>
      </c>
      <c r="S11" s="8">
        <v>2</v>
      </c>
      <c r="T11" s="8">
        <v>8</v>
      </c>
      <c r="U11" s="8">
        <v>2</v>
      </c>
      <c r="V11" s="1">
        <v>70</v>
      </c>
      <c r="W11" s="1">
        <v>2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1:33" ht="15.75" customHeight="1">
      <c r="A12" s="33" t="s">
        <v>53</v>
      </c>
      <c r="B12" s="2">
        <v>30</v>
      </c>
      <c r="C12" s="5">
        <f t="shared" si="0"/>
        <v>100</v>
      </c>
      <c r="D12" s="49">
        <f t="shared" si="1"/>
        <v>272.72727272727275</v>
      </c>
      <c r="E12" s="49">
        <f t="shared" si="2"/>
        <v>322.58064516129031</v>
      </c>
      <c r="F12" s="3">
        <v>112</v>
      </c>
      <c r="G12" s="3">
        <v>287</v>
      </c>
      <c r="H12" s="49">
        <f t="shared" si="3"/>
        <v>156.25</v>
      </c>
      <c r="I12" s="49">
        <f t="shared" si="4"/>
        <v>373.1</v>
      </c>
      <c r="J12" s="50">
        <f t="shared" si="5"/>
        <v>373.1</v>
      </c>
      <c r="K12" s="3">
        <v>299</v>
      </c>
      <c r="L12" s="3"/>
      <c r="M12" s="3">
        <f t="shared" si="6"/>
        <v>414</v>
      </c>
      <c r="N12" s="3">
        <v>399</v>
      </c>
      <c r="O12" s="3">
        <v>28</v>
      </c>
      <c r="P12" s="3">
        <v>15</v>
      </c>
      <c r="Q12" s="4">
        <v>15</v>
      </c>
      <c r="R12" s="55">
        <v>53</v>
      </c>
      <c r="S12" s="4">
        <v>2</v>
      </c>
      <c r="T12" s="4"/>
      <c r="U12" s="4"/>
      <c r="V12" s="1">
        <v>25</v>
      </c>
      <c r="W12" s="1">
        <v>5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</row>
    <row r="13" spans="1:33" ht="15.75" customHeight="1">
      <c r="A13" s="33" t="s">
        <v>21</v>
      </c>
      <c r="B13" s="9">
        <v>40</v>
      </c>
      <c r="C13" s="5">
        <f t="shared" si="0"/>
        <v>133.33333333333334</v>
      </c>
      <c r="D13" s="49">
        <f t="shared" si="1"/>
        <v>363.63636363636363</v>
      </c>
      <c r="E13" s="49">
        <f t="shared" si="2"/>
        <v>430.10752688172045</v>
      </c>
      <c r="F13" s="3">
        <v>10</v>
      </c>
      <c r="G13" s="3">
        <v>17</v>
      </c>
      <c r="H13" s="49">
        <f t="shared" si="3"/>
        <v>70</v>
      </c>
      <c r="I13" s="49">
        <f t="shared" si="4"/>
        <v>22.1</v>
      </c>
      <c r="J13" s="50">
        <f t="shared" si="5"/>
        <v>22.1</v>
      </c>
      <c r="K13" s="3">
        <v>17</v>
      </c>
      <c r="L13" s="3"/>
      <c r="M13" s="3">
        <f t="shared" si="6"/>
        <v>32</v>
      </c>
      <c r="N13" s="3">
        <v>27</v>
      </c>
      <c r="O13" s="3">
        <v>0</v>
      </c>
      <c r="P13" s="3">
        <v>5</v>
      </c>
      <c r="Q13" s="10"/>
      <c r="R13" s="56">
        <v>2</v>
      </c>
      <c r="S13" s="10">
        <v>0</v>
      </c>
      <c r="T13" s="10"/>
      <c r="U13" s="10"/>
      <c r="V13" s="3">
        <v>40</v>
      </c>
      <c r="W13" s="3">
        <v>0</v>
      </c>
    </row>
    <row r="14" spans="1:33" ht="15.75" customHeight="1">
      <c r="A14" s="33" t="s">
        <v>54</v>
      </c>
      <c r="B14" s="2">
        <v>31</v>
      </c>
      <c r="C14" s="5">
        <f t="shared" si="0"/>
        <v>103.33333333333333</v>
      </c>
      <c r="D14" s="49">
        <f t="shared" si="1"/>
        <v>281.81818181818181</v>
      </c>
      <c r="E14" s="49">
        <f t="shared" si="2"/>
        <v>333.33333333333331</v>
      </c>
      <c r="F14" s="3">
        <v>42</v>
      </c>
      <c r="G14" s="3">
        <v>64</v>
      </c>
      <c r="H14" s="49">
        <f t="shared" si="3"/>
        <v>52.380952380952387</v>
      </c>
      <c r="I14" s="49">
        <f t="shared" si="4"/>
        <v>83.2</v>
      </c>
      <c r="J14" s="50">
        <f t="shared" si="5"/>
        <v>83.2</v>
      </c>
      <c r="K14" s="3">
        <v>67</v>
      </c>
      <c r="L14" s="3"/>
      <c r="M14" s="3">
        <f t="shared" si="6"/>
        <v>109</v>
      </c>
      <c r="N14" s="3">
        <v>106</v>
      </c>
      <c r="O14" s="3">
        <v>6</v>
      </c>
      <c r="P14" s="3">
        <v>3</v>
      </c>
      <c r="Q14" s="4">
        <v>6</v>
      </c>
      <c r="R14" s="6">
        <v>19</v>
      </c>
      <c r="S14" s="4">
        <v>1</v>
      </c>
      <c r="T14" s="4">
        <v>11</v>
      </c>
      <c r="U14" s="4">
        <v>3</v>
      </c>
      <c r="V14" s="1">
        <v>30</v>
      </c>
      <c r="W14" s="1">
        <v>1</v>
      </c>
      <c r="X14" s="48"/>
      <c r="Y14" s="48"/>
      <c r="Z14" s="48"/>
      <c r="AA14" s="48"/>
      <c r="AB14" s="48"/>
      <c r="AC14" s="48"/>
      <c r="AD14" s="48"/>
      <c r="AE14" s="48"/>
      <c r="AF14" s="48"/>
      <c r="AG14" s="48"/>
    </row>
    <row r="15" spans="1:33" ht="15.75" customHeight="1">
      <c r="A15" s="33" t="s">
        <v>87</v>
      </c>
      <c r="B15" s="2">
        <v>21</v>
      </c>
      <c r="C15" s="5">
        <f t="shared" si="0"/>
        <v>70</v>
      </c>
      <c r="D15" s="49">
        <f t="shared" si="1"/>
        <v>190.90909090909091</v>
      </c>
      <c r="E15" s="49">
        <f t="shared" si="2"/>
        <v>225.80645161290323</v>
      </c>
      <c r="F15" s="3">
        <v>12</v>
      </c>
      <c r="G15" s="3">
        <v>19</v>
      </c>
      <c r="H15" s="49">
        <f t="shared" si="3"/>
        <v>58.333333333333336</v>
      </c>
      <c r="I15" s="49">
        <f t="shared" si="4"/>
        <v>24.7</v>
      </c>
      <c r="J15" s="50">
        <f t="shared" si="5"/>
        <v>24.7</v>
      </c>
      <c r="K15" s="3">
        <v>20</v>
      </c>
      <c r="L15" s="3"/>
      <c r="M15" s="3">
        <f t="shared" si="6"/>
        <v>33</v>
      </c>
      <c r="N15" s="3">
        <v>31</v>
      </c>
      <c r="O15" s="3">
        <v>6</v>
      </c>
      <c r="P15" s="3">
        <v>2</v>
      </c>
      <c r="Q15" s="4"/>
      <c r="R15" s="6">
        <v>1</v>
      </c>
      <c r="S15" s="4">
        <v>0</v>
      </c>
      <c r="T15" s="4"/>
      <c r="U15" s="4"/>
      <c r="V15" s="1">
        <v>20</v>
      </c>
      <c r="W15" s="1">
        <v>1</v>
      </c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1:33" ht="15.75" customHeight="1">
      <c r="A16" s="33" t="s">
        <v>23</v>
      </c>
      <c r="B16" s="57">
        <v>30</v>
      </c>
      <c r="C16" s="5">
        <f t="shared" si="0"/>
        <v>100</v>
      </c>
      <c r="D16" s="49">
        <f t="shared" si="1"/>
        <v>272.72727272727275</v>
      </c>
      <c r="E16" s="49">
        <f t="shared" si="2"/>
        <v>322.58064516129031</v>
      </c>
      <c r="F16" s="3">
        <v>25</v>
      </c>
      <c r="G16" s="3">
        <v>55</v>
      </c>
      <c r="H16" s="49">
        <f t="shared" si="3"/>
        <v>120</v>
      </c>
      <c r="I16" s="49">
        <f t="shared" si="4"/>
        <v>71.5</v>
      </c>
      <c r="J16" s="50">
        <f t="shared" si="5"/>
        <v>71.5</v>
      </c>
      <c r="K16" s="3">
        <v>67</v>
      </c>
      <c r="L16" s="3"/>
      <c r="M16" s="3">
        <f t="shared" si="6"/>
        <v>100</v>
      </c>
      <c r="N16" s="3">
        <v>80</v>
      </c>
      <c r="O16" s="3">
        <v>10</v>
      </c>
      <c r="P16" s="3">
        <v>20</v>
      </c>
      <c r="Q16" s="8">
        <v>10</v>
      </c>
      <c r="R16" s="51">
        <v>35</v>
      </c>
      <c r="S16" s="8">
        <v>0</v>
      </c>
      <c r="T16" s="8">
        <v>1</v>
      </c>
      <c r="U16" s="8">
        <v>1</v>
      </c>
      <c r="V16" s="1">
        <v>30</v>
      </c>
      <c r="W16" s="1">
        <v>0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</row>
    <row r="17" spans="1:33" ht="15.75" customHeight="1">
      <c r="A17" s="33" t="s">
        <v>88</v>
      </c>
      <c r="B17" s="7">
        <v>50</v>
      </c>
      <c r="C17" s="5">
        <f t="shared" si="0"/>
        <v>166.66666666666666</v>
      </c>
      <c r="D17" s="58"/>
      <c r="E17" s="58"/>
      <c r="F17" s="58"/>
      <c r="G17" s="58"/>
      <c r="H17" s="59"/>
      <c r="I17" s="59"/>
      <c r="J17" s="59"/>
      <c r="K17" s="58"/>
      <c r="L17" s="10"/>
      <c r="M17" s="10" t="s">
        <v>89</v>
      </c>
      <c r="N17" s="3">
        <v>2</v>
      </c>
      <c r="O17" s="60"/>
      <c r="P17" s="60"/>
      <c r="Q17" s="61"/>
      <c r="R17" s="52">
        <v>17</v>
      </c>
      <c r="S17" s="8">
        <v>0</v>
      </c>
      <c r="T17" s="8">
        <v>2</v>
      </c>
      <c r="U17" s="8"/>
      <c r="V17" s="1">
        <v>50</v>
      </c>
      <c r="W17" s="1">
        <v>0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</row>
    <row r="18" spans="1:33" ht="15.75" customHeight="1">
      <c r="A18" s="33"/>
      <c r="B18" s="62"/>
      <c r="C18" s="5"/>
      <c r="D18" s="49">
        <f>B18*100/11</f>
        <v>0</v>
      </c>
      <c r="E18" s="49"/>
      <c r="F18" s="3"/>
      <c r="G18" s="3"/>
      <c r="H18" s="49"/>
      <c r="I18" s="49"/>
      <c r="J18" s="49"/>
      <c r="K18" s="3"/>
      <c r="L18" s="3"/>
      <c r="M18" s="3"/>
      <c r="N18" s="3"/>
      <c r="O18" s="3"/>
      <c r="P18" s="3"/>
      <c r="Q18" s="63"/>
      <c r="R18" s="64"/>
      <c r="S18" s="48"/>
      <c r="T18" s="63"/>
      <c r="U18" s="63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</row>
    <row r="19" spans="1:33" ht="15.75" customHeight="1">
      <c r="A19" s="17" t="s">
        <v>32</v>
      </c>
      <c r="B19" s="7">
        <v>110</v>
      </c>
      <c r="C19" s="5">
        <f t="shared" ref="C19:C21" si="7">B19*100/30</f>
        <v>366.66666666666669</v>
      </c>
      <c r="D19" s="58"/>
      <c r="E19" s="58"/>
      <c r="F19" s="59"/>
      <c r="G19" s="59"/>
      <c r="H19" s="59"/>
      <c r="I19" s="59"/>
      <c r="J19" s="59"/>
      <c r="K19" s="59"/>
      <c r="L19" s="10"/>
      <c r="M19" s="10" t="s">
        <v>90</v>
      </c>
      <c r="N19" s="3">
        <v>4</v>
      </c>
      <c r="O19" s="60"/>
      <c r="P19" s="60"/>
      <c r="Q19" s="61"/>
      <c r="R19" s="52">
        <v>10</v>
      </c>
      <c r="S19" s="1">
        <v>0</v>
      </c>
      <c r="T19" s="8"/>
      <c r="U19" s="8"/>
      <c r="V19" s="1">
        <v>100</v>
      </c>
      <c r="W19" s="1">
        <v>10</v>
      </c>
      <c r="X19" s="48"/>
      <c r="Y19" s="48"/>
      <c r="Z19" s="48"/>
      <c r="AA19" s="48"/>
      <c r="AB19" s="48"/>
      <c r="AC19" s="48"/>
      <c r="AD19" s="48"/>
      <c r="AE19" s="48"/>
      <c r="AF19" s="48"/>
      <c r="AG19" s="48"/>
    </row>
    <row r="20" spans="1:33" ht="15.75" customHeight="1">
      <c r="A20" s="17" t="s">
        <v>33</v>
      </c>
      <c r="B20" s="7">
        <v>45</v>
      </c>
      <c r="C20" s="5">
        <f t="shared" si="7"/>
        <v>150</v>
      </c>
      <c r="D20" s="49">
        <f t="shared" ref="D20:D21" si="8">B20*100/11</f>
        <v>409.09090909090907</v>
      </c>
      <c r="E20" s="49">
        <f t="shared" ref="E20:E21" si="9">C20*100/31</f>
        <v>483.87096774193549</v>
      </c>
      <c r="F20" s="3">
        <v>35</v>
      </c>
      <c r="G20" s="3">
        <v>55</v>
      </c>
      <c r="H20" s="49">
        <f t="shared" ref="H20:H21" si="10">(G20-F20)/F20*100</f>
        <v>57.142857142857139</v>
      </c>
      <c r="I20" s="49">
        <f t="shared" ref="I20:I21" si="11">G20+(G20*0.3)</f>
        <v>71.5</v>
      </c>
      <c r="J20" s="50">
        <f t="shared" ref="J20:J21" si="12">G20+(G20*0.3)</f>
        <v>71.5</v>
      </c>
      <c r="K20" s="3">
        <v>75</v>
      </c>
      <c r="L20" s="3"/>
      <c r="M20" s="3">
        <f t="shared" ref="M20:M21" si="13">N20+P20</f>
        <v>129</v>
      </c>
      <c r="N20" s="3">
        <v>90</v>
      </c>
      <c r="O20" s="3">
        <v>5</v>
      </c>
      <c r="P20" s="3">
        <v>39</v>
      </c>
      <c r="Q20" s="8">
        <v>11</v>
      </c>
      <c r="R20" s="52">
        <v>28</v>
      </c>
      <c r="S20" s="8">
        <v>0</v>
      </c>
      <c r="T20" s="8"/>
      <c r="U20" s="8"/>
      <c r="V20" s="1">
        <v>40</v>
      </c>
      <c r="W20" s="1">
        <v>5</v>
      </c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1:33" ht="15.75" customHeight="1">
      <c r="A21" s="17" t="s">
        <v>34</v>
      </c>
      <c r="B21" s="9">
        <v>40</v>
      </c>
      <c r="C21" s="5">
        <f t="shared" si="7"/>
        <v>133.33333333333334</v>
      </c>
      <c r="D21" s="49">
        <f t="shared" si="8"/>
        <v>363.63636363636363</v>
      </c>
      <c r="E21" s="49">
        <f t="shared" si="9"/>
        <v>430.10752688172045</v>
      </c>
      <c r="F21" s="3">
        <v>14</v>
      </c>
      <c r="G21" s="3">
        <v>45</v>
      </c>
      <c r="H21" s="49">
        <f t="shared" si="10"/>
        <v>221.42857142857144</v>
      </c>
      <c r="I21" s="49">
        <f t="shared" si="11"/>
        <v>58.5</v>
      </c>
      <c r="J21" s="50">
        <f t="shared" si="12"/>
        <v>58.5</v>
      </c>
      <c r="K21" s="3">
        <v>54</v>
      </c>
      <c r="L21" s="3"/>
      <c r="M21" s="3">
        <f t="shared" si="13"/>
        <v>71</v>
      </c>
      <c r="N21" s="3">
        <v>59</v>
      </c>
      <c r="O21" s="3">
        <v>3</v>
      </c>
      <c r="P21" s="3">
        <v>12</v>
      </c>
      <c r="Q21" s="10"/>
      <c r="R21" s="10">
        <v>21</v>
      </c>
      <c r="S21" s="3">
        <v>0</v>
      </c>
      <c r="T21" s="10"/>
      <c r="U21" s="10"/>
      <c r="V21" s="3">
        <v>30</v>
      </c>
      <c r="W21" s="3">
        <v>10</v>
      </c>
    </row>
    <row r="22" spans="1:33" ht="15.75" customHeight="1">
      <c r="A22" s="65"/>
      <c r="B22" s="66"/>
      <c r="C22" s="5"/>
      <c r="H22" s="49"/>
      <c r="I22" s="49"/>
      <c r="J22" s="49"/>
      <c r="R22" s="67"/>
      <c r="T22" s="67"/>
      <c r="U22" s="67"/>
    </row>
    <row r="23" spans="1:33" ht="15.75" customHeight="1">
      <c r="A23" s="17" t="s">
        <v>37</v>
      </c>
      <c r="B23" s="7">
        <v>70</v>
      </c>
      <c r="C23" s="5">
        <f t="shared" ref="C23:C24" si="14">B23*100/30</f>
        <v>233.33333333333334</v>
      </c>
      <c r="D23" s="12"/>
      <c r="E23" s="12"/>
      <c r="F23" s="12"/>
      <c r="G23" s="12"/>
      <c r="H23" s="59"/>
      <c r="I23" s="59"/>
      <c r="J23" s="59"/>
      <c r="K23" s="12"/>
      <c r="L23" s="12"/>
      <c r="M23" s="12"/>
      <c r="N23" s="12"/>
      <c r="O23" s="12"/>
      <c r="P23" s="12"/>
      <c r="Q23" s="12"/>
      <c r="R23" s="8">
        <v>18</v>
      </c>
      <c r="S23" s="8">
        <v>0</v>
      </c>
      <c r="T23" s="8">
        <v>6</v>
      </c>
      <c r="U23" s="8">
        <v>3</v>
      </c>
      <c r="V23" s="1">
        <v>70</v>
      </c>
      <c r="W23" s="1">
        <v>0</v>
      </c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1:33" ht="15.75" customHeight="1">
      <c r="A24" s="17" t="s">
        <v>38</v>
      </c>
      <c r="B24" s="9">
        <v>41</v>
      </c>
      <c r="C24" s="5">
        <f t="shared" si="14"/>
        <v>136.66666666666666</v>
      </c>
      <c r="D24" s="11"/>
      <c r="E24" s="11"/>
      <c r="F24" s="11"/>
      <c r="G24" s="11"/>
      <c r="H24" s="59"/>
      <c r="I24" s="59"/>
      <c r="J24" s="59"/>
      <c r="K24" s="11"/>
      <c r="L24" s="11"/>
      <c r="M24" s="11"/>
      <c r="N24" s="11"/>
      <c r="O24" s="11"/>
      <c r="P24" s="11"/>
      <c r="Q24" s="11"/>
      <c r="R24" s="10">
        <v>3</v>
      </c>
      <c r="S24" s="3">
        <v>0</v>
      </c>
      <c r="T24" s="10"/>
      <c r="U24" s="10"/>
      <c r="V24" s="3">
        <v>40</v>
      </c>
      <c r="W24" s="3">
        <v>1</v>
      </c>
    </row>
    <row r="25" spans="1:33" ht="15.75" customHeight="1">
      <c r="A25" s="68" t="s">
        <v>40</v>
      </c>
      <c r="B25" s="69"/>
      <c r="C25" s="69"/>
      <c r="D25" s="69"/>
      <c r="E25" s="69"/>
      <c r="F25" s="69">
        <v>189</v>
      </c>
      <c r="G25" s="69">
        <v>583</v>
      </c>
      <c r="H25" s="18">
        <f t="shared" ref="H25:H26" si="15">(G25-F25)/F25*100</f>
        <v>208.46560846560845</v>
      </c>
      <c r="I25" s="18">
        <f>G25+(G25*0.3)</f>
        <v>757.9</v>
      </c>
      <c r="J25" s="18">
        <f>G25+(G25*0.3)</f>
        <v>757.9</v>
      </c>
      <c r="K25" s="69">
        <v>584</v>
      </c>
      <c r="L25" s="69"/>
      <c r="M25" s="69">
        <f>N25</f>
        <v>779</v>
      </c>
      <c r="N25" s="69">
        <v>779</v>
      </c>
      <c r="O25" s="69">
        <v>41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8">
      <c r="A26" s="13" t="s">
        <v>41</v>
      </c>
      <c r="B26" s="14">
        <f t="shared" ref="B26:E26" si="16">SUM(B2:B24)</f>
        <v>1023</v>
      </c>
      <c r="C26" s="15">
        <f t="shared" si="16"/>
        <v>3410</v>
      </c>
      <c r="D26" s="15">
        <f t="shared" si="16"/>
        <v>6836.3636363636379</v>
      </c>
      <c r="E26" s="15">
        <f t="shared" si="16"/>
        <v>8086.021505376345</v>
      </c>
      <c r="F26" s="14">
        <f t="shared" ref="F26:G26" si="17">SUM(F2:F25)</f>
        <v>668</v>
      </c>
      <c r="G26" s="14">
        <f t="shared" si="17"/>
        <v>1532</v>
      </c>
      <c r="H26" s="18">
        <f t="shared" si="15"/>
        <v>129.34131736526945</v>
      </c>
      <c r="I26" s="15">
        <f t="shared" ref="I26:K26" si="18">SUM(I2:I25)</f>
        <v>1991.6</v>
      </c>
      <c r="J26" s="15">
        <f t="shared" si="18"/>
        <v>1991.6</v>
      </c>
      <c r="K26" s="14">
        <f t="shared" si="18"/>
        <v>1724</v>
      </c>
      <c r="L26" s="14"/>
      <c r="M26" s="14">
        <f t="shared" ref="M26:O26" si="19">SUM(M2:M25)</f>
        <v>2564</v>
      </c>
      <c r="N26" s="14">
        <f t="shared" si="19"/>
        <v>2209</v>
      </c>
      <c r="O26" s="14">
        <f t="shared" si="19"/>
        <v>149</v>
      </c>
      <c r="P26" s="14">
        <f t="shared" ref="P26:W26" si="20">SUM(P2:P24)</f>
        <v>361</v>
      </c>
      <c r="Q26" s="14">
        <f t="shared" si="20"/>
        <v>79</v>
      </c>
      <c r="R26" s="14">
        <f t="shared" si="20"/>
        <v>614</v>
      </c>
      <c r="S26" s="14">
        <f t="shared" si="20"/>
        <v>9</v>
      </c>
      <c r="T26" s="14">
        <f t="shared" si="20"/>
        <v>42</v>
      </c>
      <c r="U26" s="14">
        <f t="shared" si="20"/>
        <v>11</v>
      </c>
      <c r="V26" s="14">
        <f t="shared" si="20"/>
        <v>944</v>
      </c>
      <c r="W26" s="14">
        <f t="shared" si="20"/>
        <v>79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15.75" customHeight="1">
      <c r="A27" s="70"/>
      <c r="I27" s="23" t="s">
        <v>99</v>
      </c>
      <c r="J27" s="23" t="s">
        <v>99</v>
      </c>
      <c r="K27" s="23">
        <v>1050</v>
      </c>
    </row>
    <row r="28" spans="1:33" ht="15.75" customHeight="1">
      <c r="A28" s="70"/>
      <c r="D28" s="71"/>
      <c r="G28" s="23">
        <v>2200</v>
      </c>
      <c r="I28" s="72"/>
      <c r="J28" s="23">
        <v>6183</v>
      </c>
      <c r="K28" s="23">
        <v>7907</v>
      </c>
    </row>
    <row r="29" spans="1:33" ht="15.75" customHeight="1">
      <c r="A29" s="70"/>
    </row>
    <row r="32" spans="1:33" ht="15.75" customHeight="1">
      <c r="F32" s="23"/>
      <c r="G32" s="23"/>
      <c r="H32" s="23"/>
      <c r="I32" s="23"/>
      <c r="J32" s="23"/>
      <c r="K32" s="23"/>
      <c r="L32" s="23"/>
      <c r="M32" s="23" t="s">
        <v>92</v>
      </c>
    </row>
  </sheetData>
  <hyperlinks>
    <hyperlink ref="P1" r:id="rId1" xr:uid="{00000000-0004-0000-04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Продажи</vt:lpstr>
      <vt:lpstr>Управление</vt:lpstr>
      <vt:lpstr>Продвижение</vt:lpstr>
      <vt:lpstr>Рассчет воронки</vt:lpstr>
      <vt:lpstr>Рассчет воронки (только стади)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Asonov</cp:lastModifiedBy>
  <dcterms:modified xsi:type="dcterms:W3CDTF">2025-07-11T08:46:44Z</dcterms:modified>
</cp:coreProperties>
</file>