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"/>
    </mc:Choice>
  </mc:AlternateContent>
  <xr:revisionPtr revIDLastSave="0" documentId="13_ncr:1_{57F26149-8F7F-46FC-8857-649F0986624B}" xr6:coauthVersionLast="47" xr6:coauthVersionMax="47" xr10:uidLastSave="{00000000-0000-0000-0000-000000000000}"/>
  <bookViews>
    <workbookView minimized="1" xWindow="1610" yWindow="2160" windowWidth="9600" windowHeight="4910" activeTab="1" xr2:uid="{4515E8DC-4E7A-4D4D-871C-DACF0A4CFDF4}"/>
  </bookViews>
  <sheets>
    <sheet name="Sheet1" sheetId="2" r:id="rId1"/>
    <sheet name="Sheet2" sheetId="3" r:id="rId2"/>
    <sheet name="Sheet3" sheetId="4" r:id="rId3"/>
    <sheet name="Cases" sheetId="5" r:id="rId4"/>
    <sheet name="Deaths" sheetId="6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Cases!$A$1:$I$38</definedName>
    <definedName name="_xlnm._FilterDatabase" localSheetId="4" hidden="1">Deaths!$A$1:$BX$12</definedName>
    <definedName name="_xlnm._FilterDatabase" localSheetId="1" hidden="1">Sheet2!$B$2:$F$32</definedName>
    <definedName name="_xlnm._FilterDatabase" localSheetId="2" hidden="1">Sheet3!$I$20:$L$20</definedName>
    <definedName name="actual" localSheetId="3">#REF!</definedName>
    <definedName name="actual" localSheetId="4">#REF!</definedName>
    <definedName name="actual">#REF!</definedName>
    <definedName name="age">[1]dominio!$D$2:$D$112</definedName>
    <definedName name="amostra">[1]dominio!$I$2:$I$4</definedName>
    <definedName name="aux">[2]Dominios!$AF$2:$AF$10</definedName>
    <definedName name="bcg">[2]Dominios!$AJ$2:$AJ$4</definedName>
    <definedName name="Cabo_Delgado" localSheetId="3">#REF!</definedName>
    <definedName name="Cabo_Delgado" localSheetId="4">#REF!</definedName>
    <definedName name="Cabo_Delgado">#REF!</definedName>
    <definedName name="CD" localSheetId="3">#REF!</definedName>
    <definedName name="CD" localSheetId="4">#REF!</definedName>
    <definedName name="CD">#REF!</definedName>
    <definedName name="codus" localSheetId="3">#REF!</definedName>
    <definedName name="codus" localSheetId="4">#REF!</definedName>
    <definedName name="codus">#REF!</definedName>
    <definedName name="desf" localSheetId="3">#REF!</definedName>
    <definedName name="desf" localSheetId="4">#REF!</definedName>
    <definedName name="desf">#REF!</definedName>
    <definedName name="entrada" localSheetId="3">#REF!</definedName>
    <definedName name="entrada" localSheetId="4">#REF!</definedName>
    <definedName name="entrada">#REF!</definedName>
    <definedName name="Gaza" localSheetId="3">#REF!</definedName>
    <definedName name="Gaza" localSheetId="4">#REF!</definedName>
    <definedName name="Gaza">#REF!</definedName>
    <definedName name="GZ" localSheetId="3">#REF!</definedName>
    <definedName name="GZ" localSheetId="4">#REF!</definedName>
    <definedName name="GZ">#REF!</definedName>
    <definedName name="hemo">[2]Dominios!$AH$2:$AH$4</definedName>
    <definedName name="hep" localSheetId="3">#REF!</definedName>
    <definedName name="hep" localSheetId="4">#REF!</definedName>
    <definedName name="hep">#REF!</definedName>
    <definedName name="hiv" localSheetId="3">#REF!</definedName>
    <definedName name="hiv" localSheetId="4">#REF!</definedName>
    <definedName name="hiv">#REF!</definedName>
    <definedName name="hosp">[2]Dominios!$AV$2:$AV$33</definedName>
    <definedName name="IB" localSheetId="3">#REF!</definedName>
    <definedName name="IB" localSheetId="4">#REF!</definedName>
    <definedName name="IB">#REF!</definedName>
    <definedName name="Inhambane" localSheetId="3">#REF!</definedName>
    <definedName name="Inhambane" localSheetId="4">#REF!</definedName>
    <definedName name="Inhambane">#REF!</definedName>
    <definedName name="lab">[1]dominio!$G$2:$G$5</definedName>
    <definedName name="Manica" localSheetId="3">#REF!</definedName>
    <definedName name="Manica" localSheetId="4">#REF!</definedName>
    <definedName name="Manica">#REF!</definedName>
    <definedName name="Maputo_Cidade" localSheetId="3">#REF!</definedName>
    <definedName name="Maputo_Cidade" localSheetId="4">#REF!</definedName>
    <definedName name="Maputo_Cidade">#REF!</definedName>
    <definedName name="Maputo_Provincia" localSheetId="3">#REF!</definedName>
    <definedName name="Maputo_Provincia" localSheetId="4">#REF!</definedName>
    <definedName name="Maputo_Provincia">#REF!</definedName>
    <definedName name="MC" localSheetId="3">#REF!</definedName>
    <definedName name="MC" localSheetId="4">#REF!</definedName>
    <definedName name="MC">#REF!</definedName>
    <definedName name="MN" localSheetId="3">#REF!</definedName>
    <definedName name="MN" localSheetId="4">#REF!</definedName>
    <definedName name="MN">#REF!</definedName>
    <definedName name="MP" localSheetId="3">#REF!</definedName>
    <definedName name="MP" localSheetId="4">#REF!</definedName>
    <definedName name="MP">#REF!</definedName>
    <definedName name="NA" localSheetId="3">#REF!</definedName>
    <definedName name="NA" localSheetId="4">#REF!</definedName>
    <definedName name="NA">#REF!</definedName>
    <definedName name="nacionalidade" localSheetId="3">#REF!</definedName>
    <definedName name="nacionalidade" localSheetId="4">#REF!</definedName>
    <definedName name="nacionalidade">#REF!</definedName>
    <definedName name="Nampula" localSheetId="3">#REF!</definedName>
    <definedName name="Nampula" localSheetId="4">#REF!</definedName>
    <definedName name="Nampula">#REF!</definedName>
    <definedName name="Niassa" localSheetId="3">#REF!</definedName>
    <definedName name="Niassa" localSheetId="4">#REF!</definedName>
    <definedName name="Niassa">#REF!</definedName>
    <definedName name="NP" localSheetId="3">#REF!</definedName>
    <definedName name="NP" localSheetId="4">#REF!</definedName>
    <definedName name="NP">#REF!</definedName>
    <definedName name="NS" localSheetId="3">#REF!</definedName>
    <definedName name="NS" localSheetId="4">#REF!</definedName>
    <definedName name="NS">#REF!</definedName>
    <definedName name="prov" localSheetId="3">#REF!</definedName>
    <definedName name="prov" localSheetId="4">#REF!</definedName>
    <definedName name="prov">[1]dominio!$J$1:$T$1</definedName>
    <definedName name="renal" localSheetId="3">#REF!</definedName>
    <definedName name="renal" localSheetId="4">#REF!</definedName>
    <definedName name="renal">#REF!</definedName>
    <definedName name="result">[1]dominio!$G$2:$G$4</definedName>
    <definedName name="sector" localSheetId="3">#REF!</definedName>
    <definedName name="sector" localSheetId="4">#REF!</definedName>
    <definedName name="sector">#REF!</definedName>
    <definedName name="sexo" localSheetId="3">#REF!</definedName>
    <definedName name="sexo" localSheetId="4">#REF!</definedName>
    <definedName name="sexo">[1]dominio!$A$2:$A$3</definedName>
    <definedName name="SF" localSheetId="3">#REF!</definedName>
    <definedName name="SF" localSheetId="4">#REF!</definedName>
    <definedName name="SF">#REF!</definedName>
    <definedName name="simnao" localSheetId="3">#REF!</definedName>
    <definedName name="simnao" localSheetId="4">#REF!</definedName>
    <definedName name="simnao">#REF!</definedName>
    <definedName name="sintoma">[1]dominio!$G$2:$G$15</definedName>
    <definedName name="Sofala" localSheetId="3">#REF!</definedName>
    <definedName name="Sofala" localSheetId="4">#REF!</definedName>
    <definedName name="Sofala">#REF!</definedName>
    <definedName name="tarv">[3]SemanaEpidemiológica!$AD$2:$AD$5</definedName>
    <definedName name="Tete" localSheetId="3">#REF!</definedName>
    <definedName name="Tete" localSheetId="4">#REF!</definedName>
    <definedName name="Tete">#REF!</definedName>
    <definedName name="trat">[1]dominio!$H$2:$H$9</definedName>
    <definedName name="tres">[1]dominio!$D$3:$D$5</definedName>
    <definedName name="TT" localSheetId="3">#REF!</definedName>
    <definedName name="TT" localSheetId="4">#REF!</definedName>
    <definedName name="TT">#REF!</definedName>
    <definedName name="umdois">[1]dominio!$D$3:$D$4</definedName>
    <definedName name="vac">[2]Dominios!$BD$2:$BD$3</definedName>
    <definedName name="Zambezia" localSheetId="3">#REF!</definedName>
    <definedName name="Zambezia" localSheetId="4">#REF!</definedName>
    <definedName name="Zambezia">#REF!</definedName>
    <definedName name="ZB" localSheetId="3">#REF!</definedName>
    <definedName name="ZB" localSheetId="4">#REF!</definedName>
    <definedName name="Z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E14" i="3"/>
  <c r="F14" i="3" s="1"/>
  <c r="E15" i="3"/>
  <c r="F15" i="3" s="1"/>
  <c r="E16" i="3"/>
  <c r="E17" i="3"/>
  <c r="E18" i="3"/>
  <c r="E19" i="3"/>
  <c r="E20" i="3"/>
  <c r="E21" i="3"/>
  <c r="E22" i="3"/>
  <c r="F22" i="3" s="1"/>
  <c r="E23" i="3"/>
  <c r="F23" i="3" s="1"/>
  <c r="E24" i="3"/>
  <c r="E25" i="3"/>
  <c r="E26" i="3"/>
  <c r="E27" i="3"/>
  <c r="E28" i="3"/>
  <c r="E29" i="3"/>
  <c r="E30" i="3"/>
  <c r="F30" i="3" s="1"/>
  <c r="E3" i="3"/>
  <c r="F9" i="3"/>
  <c r="F13" i="3"/>
  <c r="F16" i="3"/>
  <c r="P11" i="2"/>
  <c r="Q11" i="2"/>
  <c r="N34" i="3"/>
  <c r="Q12" i="6"/>
  <c r="Q4" i="6"/>
  <c r="Q5" i="6"/>
  <c r="Q6" i="6"/>
  <c r="Q7" i="6"/>
  <c r="Q8" i="6"/>
  <c r="Q9" i="6"/>
  <c r="Q10" i="6"/>
  <c r="Q11" i="6"/>
  <c r="Q3" i="6"/>
  <c r="F24" i="3" l="1"/>
  <c r="F25" i="3"/>
  <c r="F26" i="3"/>
  <c r="F27" i="3"/>
  <c r="F29" i="3"/>
  <c r="U23" i="4" l="1"/>
  <c r="U24" i="4"/>
  <c r="X34" i="4"/>
  <c r="Y34" i="4"/>
  <c r="K21" i="4"/>
  <c r="N11" i="2"/>
  <c r="W34" i="4" l="1"/>
  <c r="U20" i="4" l="1"/>
  <c r="U21" i="4"/>
  <c r="U22" i="4"/>
  <c r="U25" i="4"/>
  <c r="U19" i="4"/>
  <c r="F4" i="3"/>
  <c r="F17" i="3"/>
  <c r="F18" i="3"/>
  <c r="F19" i="3"/>
  <c r="F20" i="3"/>
  <c r="F21" i="3"/>
  <c r="D32" i="3"/>
  <c r="M11" i="2"/>
  <c r="AA6" i="2" l="1"/>
  <c r="AA9" i="2"/>
  <c r="V34" i="4" l="1"/>
  <c r="O11" i="2" l="1"/>
  <c r="L11" i="2"/>
  <c r="T34" i="4" l="1"/>
  <c r="U34" i="4"/>
  <c r="S34" i="4"/>
  <c r="K11" i="2" l="1"/>
  <c r="J11" i="2"/>
  <c r="K22" i="4" l="1"/>
  <c r="F3" i="3" l="1"/>
  <c r="K27" i="4" l="1"/>
  <c r="K25" i="4"/>
  <c r="K26" i="4"/>
  <c r="K24" i="4"/>
  <c r="K23" i="4"/>
  <c r="E31" i="3" l="1"/>
  <c r="E32" i="3" l="1"/>
  <c r="F32" i="3" s="1"/>
</calcChain>
</file>

<file path=xl/sharedStrings.xml><?xml version="1.0" encoding="utf-8"?>
<sst xmlns="http://schemas.openxmlformats.org/spreadsheetml/2006/main" count="246" uniqueCount="86">
  <si>
    <t>Cidade de Nampula</t>
  </si>
  <si>
    <t>Montepuez</t>
  </si>
  <si>
    <t>Chiure</t>
  </si>
  <si>
    <t>Mocuba</t>
  </si>
  <si>
    <t>Gurue</t>
  </si>
  <si>
    <t>Gile</t>
  </si>
  <si>
    <t>Moatize</t>
  </si>
  <si>
    <t>Macanga</t>
  </si>
  <si>
    <t>Zumbo</t>
  </si>
  <si>
    <t>Internados</t>
  </si>
  <si>
    <t>Nampula</t>
  </si>
  <si>
    <t>Cabo Delgado</t>
  </si>
  <si>
    <t>Tete</t>
  </si>
  <si>
    <t>Provincia</t>
  </si>
  <si>
    <t>Sofala</t>
  </si>
  <si>
    <t>Zambézia</t>
  </si>
  <si>
    <t>Cases</t>
  </si>
  <si>
    <t>Deaths</t>
  </si>
  <si>
    <t>S40</t>
  </si>
  <si>
    <t>S41</t>
  </si>
  <si>
    <t>S42</t>
  </si>
  <si>
    <t>S43</t>
  </si>
  <si>
    <t>S44</t>
  </si>
  <si>
    <t>S45</t>
  </si>
  <si>
    <t>S46</t>
  </si>
  <si>
    <t>S47</t>
  </si>
  <si>
    <t>Província</t>
  </si>
  <si>
    <t>Distrito</t>
  </si>
  <si>
    <t>Evolução %</t>
  </si>
  <si>
    <t>Maravia</t>
  </si>
  <si>
    <t>Magoe</t>
  </si>
  <si>
    <t>Cidade de Tete</t>
  </si>
  <si>
    <t>Erati</t>
  </si>
  <si>
    <t>Malema</t>
  </si>
  <si>
    <t>Mecuburi</t>
  </si>
  <si>
    <t>Maringue</t>
  </si>
  <si>
    <t>Balama</t>
  </si>
  <si>
    <r>
      <t>Mo</t>
    </r>
    <r>
      <rPr>
        <sz val="22"/>
        <color theme="1"/>
        <rFont val="Calibri"/>
        <family val="2"/>
      </rPr>
      <t>ç</t>
    </r>
    <r>
      <rPr>
        <sz val="22"/>
        <color theme="1"/>
        <rFont val="Calibri"/>
        <family val="2"/>
        <scheme val="minor"/>
      </rPr>
      <t>ambique</t>
    </r>
  </si>
  <si>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bitos</t>
    </r>
  </si>
  <si>
    <t>Internamentos</t>
  </si>
  <si>
    <t>Altas</t>
  </si>
  <si>
    <t>Casos</t>
  </si>
  <si>
    <t>Prov</t>
  </si>
  <si>
    <t>Percentagem</t>
  </si>
  <si>
    <t># de casos</t>
  </si>
  <si>
    <t>Cumulativo por 100 mil hab</t>
  </si>
  <si>
    <t>Pop</t>
  </si>
  <si>
    <r>
      <t>Zamb</t>
    </r>
    <r>
      <rPr>
        <sz val="11"/>
        <color theme="1"/>
        <rFont val="Times New Roman"/>
        <family val="1"/>
      </rPr>
      <t>é</t>
    </r>
    <r>
      <rPr>
        <sz val="11"/>
        <color theme="1"/>
        <rFont val="Calibri"/>
        <family val="2"/>
        <scheme val="minor"/>
      </rPr>
      <t>zia</t>
    </r>
  </si>
  <si>
    <t>Tsangano</t>
  </si>
  <si>
    <t>Marara</t>
  </si>
  <si>
    <t>S48</t>
  </si>
  <si>
    <t>S49</t>
  </si>
  <si>
    <t>Niassa</t>
  </si>
  <si>
    <t>Changara</t>
  </si>
  <si>
    <t>Caia</t>
  </si>
  <si>
    <t>Lichinga</t>
  </si>
  <si>
    <t>Chimbonila</t>
  </si>
  <si>
    <r>
      <t>Ambulat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rio</t>
    </r>
  </si>
  <si>
    <t xml:space="preserve">Actualmente Internados </t>
  </si>
  <si>
    <t>Capacidade (Camas)</t>
  </si>
  <si>
    <t>Taxa de Ocupação de camas (%)</t>
  </si>
  <si>
    <t>S50</t>
  </si>
  <si>
    <t>Majune</t>
  </si>
  <si>
    <t>Alto Molocue</t>
  </si>
  <si>
    <t>Angónia</t>
  </si>
  <si>
    <t>Búzi</t>
  </si>
  <si>
    <t>sum</t>
  </si>
  <si>
    <t>Internamento</t>
  </si>
  <si>
    <t>Indicador</t>
  </si>
  <si>
    <r>
      <t>Propor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>o de internamentos</t>
    </r>
  </si>
  <si>
    <t>S51</t>
  </si>
  <si>
    <t>Ancuabe</t>
  </si>
  <si>
    <t>Nacaroa</t>
  </si>
  <si>
    <t>S52</t>
  </si>
  <si>
    <t>Namuno</t>
  </si>
  <si>
    <t>N/A</t>
  </si>
  <si>
    <t>S1</t>
  </si>
  <si>
    <t>Manica</t>
  </si>
  <si>
    <t>Guro</t>
  </si>
  <si>
    <t>Vanduzi</t>
  </si>
  <si>
    <t>Chimoio</t>
  </si>
  <si>
    <t>S2</t>
  </si>
  <si>
    <t>Metuge</t>
  </si>
  <si>
    <t>S3</t>
  </si>
  <si>
    <t>Meconta</t>
  </si>
  <si>
    <t>Cheringoma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</si>
</sst>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5698D3"/>
      </left>
      <right style="thin">
        <color rgb="FF5698D3"/>
      </right>
      <top style="thin">
        <color rgb="FF5698D3"/>
      </top>
      <bottom style="thin">
        <color rgb="FF5698D3"/>
      </bottom>
      <diagonal/>
    </border>
    <border>
      <left/>
      <right/>
      <top style="thin">
        <color rgb="FF5698D3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wrapText="1" readingOrder="1"/>
    </xf>
    <xf numFmtId="9" fontId="4" fillId="0" borderId="1" xfId="1" applyFont="1" applyBorder="1" applyAlignment="1">
      <alignment horizontal="center" vertical="center" wrapText="1" readingOrder="1"/>
    </xf>
    <xf numFmtId="9" fontId="5" fillId="4" borderId="1" xfId="1" applyFont="1" applyFill="1" applyBorder="1" applyAlignment="1">
      <alignment horizontal="center" wrapText="1" readingOrder="1"/>
    </xf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left"/>
    </xf>
    <xf numFmtId="9" fontId="0" fillId="0" borderId="0" xfId="1" applyFont="1"/>
    <xf numFmtId="0" fontId="6" fillId="4" borderId="2" xfId="0" applyFont="1" applyFill="1" applyBorder="1" applyAlignment="1">
      <alignment horizontal="left"/>
    </xf>
  </cellXfs>
  <cellStyles count="11">
    <cellStyle name="60% - Accent1 2" xfId="10" xr:uid="{DF9E53A9-8748-42DF-9D54-7FF87C0492EB}"/>
    <cellStyle name="60% - Accent5 2" xfId="2" xr:uid="{B309582A-E8B9-4F47-8D74-7D49A3FD1B94}"/>
    <cellStyle name="Comma 2" xfId="9" xr:uid="{EFBAAE5E-2A6E-4EDE-A884-9180D60495D5}"/>
    <cellStyle name="Normal" xfId="0" builtinId="0"/>
    <cellStyle name="Normal 2" xfId="3" xr:uid="{CC91FD34-15CA-4C93-8E74-9A0934D16173}"/>
    <cellStyle name="Normal 3" xfId="5" xr:uid="{3F12FF6A-DA60-447C-AEF3-11896F3E5A6F}"/>
    <cellStyle name="Normal 3 2" xfId="7" xr:uid="{AE053365-5259-4EE2-B6D5-F37ACECC8544}"/>
    <cellStyle name="Normal 4" xfId="6" xr:uid="{7EEC8396-B290-4CDC-B25E-A9B4467DF9BC}"/>
    <cellStyle name="Percent" xfId="1" builtinId="5"/>
    <cellStyle name="Percent 2" xfId="4" xr:uid="{4F199DB2-C4FE-41A4-A066-FB19488B3B63}"/>
    <cellStyle name="Percent 3" xfId="8" xr:uid="{61D59BBD-0A63-4F73-B12B-86894C7D786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9ED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3567111402741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Tete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314</c:v>
                </c:pt>
                <c:pt idx="4">
                  <c:v>240</c:v>
                </c:pt>
                <c:pt idx="5">
                  <c:v>170</c:v>
                </c:pt>
                <c:pt idx="6">
                  <c:v>50</c:v>
                </c:pt>
                <c:pt idx="7">
                  <c:v>88</c:v>
                </c:pt>
                <c:pt idx="8">
                  <c:v>81</c:v>
                </c:pt>
                <c:pt idx="9">
                  <c:v>70</c:v>
                </c:pt>
                <c:pt idx="10">
                  <c:v>129</c:v>
                </c:pt>
                <c:pt idx="11">
                  <c:v>102</c:v>
                </c:pt>
                <c:pt idx="12">
                  <c:v>116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9F0-9B01-57B12950DCA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Sofala</c:v>
                </c:pt>
              </c:strCache>
            </c:strRef>
          </c:tx>
          <c:spPr>
            <a:pattFill prst="pct50">
              <a:fgClr>
                <a:srgbClr val="C00000"/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98</c:v>
                </c:pt>
                <c:pt idx="9">
                  <c:v>119</c:v>
                </c:pt>
                <c:pt idx="10">
                  <c:v>148</c:v>
                </c:pt>
                <c:pt idx="11">
                  <c:v>90</c:v>
                </c:pt>
                <c:pt idx="12">
                  <c:v>126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9F0-9B01-57B12950DCA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Zambézia</c:v>
                </c:pt>
              </c:strCache>
            </c:strRef>
          </c:tx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232</c:v>
                </c:pt>
                <c:pt idx="6">
                  <c:v>193</c:v>
                </c:pt>
                <c:pt idx="7">
                  <c:v>116</c:v>
                </c:pt>
                <c:pt idx="8">
                  <c:v>110</c:v>
                </c:pt>
                <c:pt idx="9">
                  <c:v>61</c:v>
                </c:pt>
                <c:pt idx="10">
                  <c:v>82</c:v>
                </c:pt>
                <c:pt idx="11">
                  <c:v>100</c:v>
                </c:pt>
                <c:pt idx="12">
                  <c:v>88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9F0-9B01-57B12950DCA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Cabo Delgado</c:v>
                </c:pt>
              </c:strCache>
            </c:strRef>
          </c:tx>
          <c:spPr>
            <a:pattFill prst="pct50">
              <a:fgClr>
                <a:srgbClr val="FFC000"/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5</c:v>
                </c:pt>
                <c:pt idx="1">
                  <c:v>19</c:v>
                </c:pt>
                <c:pt idx="2">
                  <c:v>53</c:v>
                </c:pt>
                <c:pt idx="3">
                  <c:v>52</c:v>
                </c:pt>
                <c:pt idx="4">
                  <c:v>70</c:v>
                </c:pt>
                <c:pt idx="5">
                  <c:v>91</c:v>
                </c:pt>
                <c:pt idx="6">
                  <c:v>125</c:v>
                </c:pt>
                <c:pt idx="7">
                  <c:v>145</c:v>
                </c:pt>
                <c:pt idx="8">
                  <c:v>76</c:v>
                </c:pt>
                <c:pt idx="9">
                  <c:v>59</c:v>
                </c:pt>
                <c:pt idx="10">
                  <c:v>50</c:v>
                </c:pt>
                <c:pt idx="11">
                  <c:v>157</c:v>
                </c:pt>
                <c:pt idx="12">
                  <c:v>229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9-49F0-9B01-57B12950DCA7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Nampula</c:v>
                </c:pt>
              </c:strCache>
            </c:strRef>
          </c:tx>
          <c:spPr>
            <a:pattFill prst="pct5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101</c:v>
                </c:pt>
                <c:pt idx="1">
                  <c:v>87</c:v>
                </c:pt>
                <c:pt idx="2">
                  <c:v>37</c:v>
                </c:pt>
                <c:pt idx="3">
                  <c:v>30</c:v>
                </c:pt>
                <c:pt idx="4">
                  <c:v>28</c:v>
                </c:pt>
                <c:pt idx="5">
                  <c:v>12</c:v>
                </c:pt>
                <c:pt idx="6">
                  <c:v>16</c:v>
                </c:pt>
                <c:pt idx="7">
                  <c:v>79</c:v>
                </c:pt>
                <c:pt idx="8">
                  <c:v>115</c:v>
                </c:pt>
                <c:pt idx="9">
                  <c:v>112</c:v>
                </c:pt>
                <c:pt idx="10">
                  <c:v>100</c:v>
                </c:pt>
                <c:pt idx="11">
                  <c:v>127</c:v>
                </c:pt>
                <c:pt idx="12">
                  <c:v>146</c:v>
                </c:pt>
                <c:pt idx="1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9-49F0-9B01-57B12950DCA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Niassa</c:v>
                </c:pt>
              </c:strCache>
            </c:strRef>
          </c:tx>
          <c:spPr>
            <a:pattFill prst="pct25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41</c:v>
                </c:pt>
                <c:pt idx="11">
                  <c:v>36</c:v>
                </c:pt>
                <c:pt idx="12">
                  <c:v>35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B-4D8B-9346-8F3A55D3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00"/>
        <c:axId val="1446345424"/>
        <c:axId val="1446352080"/>
      </c:barChart>
      <c:catAx>
        <c:axId val="14463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50000"/>
                      </a:schemeClr>
                    </a:solidFill>
                  </a:rPr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52080"/>
        <c:crosses val="autoZero"/>
        <c:auto val="1"/>
        <c:lblAlgn val="ctr"/>
        <c:lblOffset val="100"/>
        <c:noMultiLvlLbl val="0"/>
      </c:catAx>
      <c:valAx>
        <c:axId val="144635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Nr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45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4781583552055996"/>
          <c:y val="6.1612350539515859E-2"/>
          <c:w val="0.85218416447944012"/>
          <c:h val="8.109211402804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Sheet1!$B$3:$Q$3</c:f>
              <c:numCache>
                <c:formatCode>General</c:formatCode>
                <c:ptCount val="16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314</c:v>
                </c:pt>
                <c:pt idx="4">
                  <c:v>240</c:v>
                </c:pt>
                <c:pt idx="5">
                  <c:v>170</c:v>
                </c:pt>
                <c:pt idx="6">
                  <c:v>50</c:v>
                </c:pt>
                <c:pt idx="7">
                  <c:v>88</c:v>
                </c:pt>
                <c:pt idx="8">
                  <c:v>81</c:v>
                </c:pt>
                <c:pt idx="9">
                  <c:v>70</c:v>
                </c:pt>
                <c:pt idx="10">
                  <c:v>129</c:v>
                </c:pt>
                <c:pt idx="11">
                  <c:v>102</c:v>
                </c:pt>
                <c:pt idx="12">
                  <c:v>116</c:v>
                </c:pt>
                <c:pt idx="13">
                  <c:v>71</c:v>
                </c:pt>
                <c:pt idx="14">
                  <c:v>27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A82-B1B3-35372D614A3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Sofala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98</c:v>
                </c:pt>
                <c:pt idx="9">
                  <c:v>119</c:v>
                </c:pt>
                <c:pt idx="10">
                  <c:v>148</c:v>
                </c:pt>
                <c:pt idx="11">
                  <c:v>90</c:v>
                </c:pt>
                <c:pt idx="12">
                  <c:v>126</c:v>
                </c:pt>
                <c:pt idx="13">
                  <c:v>108</c:v>
                </c:pt>
                <c:pt idx="14">
                  <c:v>85</c:v>
                </c:pt>
                <c:pt idx="1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A82-B1B3-35372D614A3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Zambézia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232</c:v>
                </c:pt>
                <c:pt idx="6">
                  <c:v>193</c:v>
                </c:pt>
                <c:pt idx="7">
                  <c:v>116</c:v>
                </c:pt>
                <c:pt idx="8">
                  <c:v>110</c:v>
                </c:pt>
                <c:pt idx="9">
                  <c:v>61</c:v>
                </c:pt>
                <c:pt idx="10">
                  <c:v>82</c:v>
                </c:pt>
                <c:pt idx="11">
                  <c:v>100</c:v>
                </c:pt>
                <c:pt idx="12">
                  <c:v>88</c:v>
                </c:pt>
                <c:pt idx="13">
                  <c:v>70</c:v>
                </c:pt>
                <c:pt idx="14">
                  <c:v>62</c:v>
                </c:pt>
                <c:pt idx="1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A82-B1B3-35372D614A3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Cabo Delgado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53</c:v>
                </c:pt>
                <c:pt idx="3">
                  <c:v>52</c:v>
                </c:pt>
                <c:pt idx="4">
                  <c:v>70</c:v>
                </c:pt>
                <c:pt idx="5">
                  <c:v>91</c:v>
                </c:pt>
                <c:pt idx="6">
                  <c:v>125</c:v>
                </c:pt>
                <c:pt idx="7">
                  <c:v>145</c:v>
                </c:pt>
                <c:pt idx="8">
                  <c:v>76</c:v>
                </c:pt>
                <c:pt idx="9">
                  <c:v>59</c:v>
                </c:pt>
                <c:pt idx="10">
                  <c:v>50</c:v>
                </c:pt>
                <c:pt idx="11">
                  <c:v>157</c:v>
                </c:pt>
                <c:pt idx="12">
                  <c:v>229</c:v>
                </c:pt>
                <c:pt idx="13">
                  <c:v>139</c:v>
                </c:pt>
                <c:pt idx="14">
                  <c:v>234</c:v>
                </c:pt>
                <c:pt idx="1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A82-B1B3-35372D614A3E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Niassa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41</c:v>
                </c:pt>
                <c:pt idx="11">
                  <c:v>36</c:v>
                </c:pt>
                <c:pt idx="12">
                  <c:v>35</c:v>
                </c:pt>
                <c:pt idx="13">
                  <c:v>32</c:v>
                </c:pt>
                <c:pt idx="14">
                  <c:v>26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9-4A82-B1B3-35372D614A3E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Manica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11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9-4A82-B1B3-35372D614A3E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Nampula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Sheet1!$B$9:$Q$9</c:f>
              <c:numCache>
                <c:formatCode>General</c:formatCode>
                <c:ptCount val="16"/>
                <c:pt idx="0">
                  <c:v>101</c:v>
                </c:pt>
                <c:pt idx="1">
                  <c:v>87</c:v>
                </c:pt>
                <c:pt idx="2">
                  <c:v>37</c:v>
                </c:pt>
                <c:pt idx="3">
                  <c:v>30</c:v>
                </c:pt>
                <c:pt idx="4">
                  <c:v>28</c:v>
                </c:pt>
                <c:pt idx="5">
                  <c:v>12</c:v>
                </c:pt>
                <c:pt idx="6">
                  <c:v>16</c:v>
                </c:pt>
                <c:pt idx="7">
                  <c:v>79</c:v>
                </c:pt>
                <c:pt idx="8">
                  <c:v>115</c:v>
                </c:pt>
                <c:pt idx="9">
                  <c:v>112</c:v>
                </c:pt>
                <c:pt idx="10">
                  <c:v>100</c:v>
                </c:pt>
                <c:pt idx="11">
                  <c:v>127</c:v>
                </c:pt>
                <c:pt idx="12">
                  <c:v>146</c:v>
                </c:pt>
                <c:pt idx="13">
                  <c:v>152</c:v>
                </c:pt>
                <c:pt idx="14">
                  <c:v>192</c:v>
                </c:pt>
                <c:pt idx="1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09-4A82-B1B3-35372D61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824"/>
        <c:axId val="51319008"/>
      </c:lineChart>
      <c:catAx>
        <c:axId val="513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ó</a:t>
                </a:r>
                <a:r>
                  <a:rPr lang="en-US"/>
                  <a:t>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08"/>
        <c:crosses val="autoZero"/>
        <c:auto val="1"/>
        <c:lblAlgn val="ctr"/>
        <c:lblOffset val="100"/>
        <c:noMultiLvlLbl val="0"/>
      </c:catAx>
      <c:valAx>
        <c:axId val="513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 de 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S2</c:v>
                </c:pt>
              </c:strCache>
            </c:strRef>
          </c:tx>
          <c:spPr>
            <a:pattFill prst="pct50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Sheet2!$B$3:$C$31</c:f>
              <c:multiLvlStrCache>
                <c:ptCount val="29"/>
                <c:lvl>
                  <c:pt idx="0">
                    <c:v>Lichinga</c:v>
                  </c:pt>
                  <c:pt idx="1">
                    <c:v>Majune</c:v>
                  </c:pt>
                  <c:pt idx="2">
                    <c:v>Chimbonila</c:v>
                  </c:pt>
                  <c:pt idx="3">
                    <c:v>Zumbo</c:v>
                  </c:pt>
                  <c:pt idx="4">
                    <c:v>Magoe</c:v>
                  </c:pt>
                  <c:pt idx="5">
                    <c:v>Tsangano</c:v>
                  </c:pt>
                  <c:pt idx="6">
                    <c:v>Marara</c:v>
                  </c:pt>
                  <c:pt idx="7">
                    <c:v>Guro</c:v>
                  </c:pt>
                  <c:pt idx="8">
                    <c:v>Vanduzi</c:v>
                  </c:pt>
                  <c:pt idx="9">
                    <c:v>Chimoio</c:v>
                  </c:pt>
                  <c:pt idx="10">
                    <c:v>Gurue</c:v>
                  </c:pt>
                  <c:pt idx="11">
                    <c:v>Mocuba</c:v>
                  </c:pt>
                  <c:pt idx="12">
                    <c:v>Alto Molocue</c:v>
                  </c:pt>
                  <c:pt idx="13">
                    <c:v>Gile</c:v>
                  </c:pt>
                  <c:pt idx="14">
                    <c:v>Montepuez</c:v>
                  </c:pt>
                  <c:pt idx="15">
                    <c:v>Chiure</c:v>
                  </c:pt>
                  <c:pt idx="16">
                    <c:v>Balama</c:v>
                  </c:pt>
                  <c:pt idx="17">
                    <c:v>Ancuabe</c:v>
                  </c:pt>
                  <c:pt idx="18">
                    <c:v>Namuno</c:v>
                  </c:pt>
                  <c:pt idx="19">
                    <c:v>Metuge</c:v>
                  </c:pt>
                  <c:pt idx="20">
                    <c:v>Cidade de Nampula</c:v>
                  </c:pt>
                  <c:pt idx="21">
                    <c:v>Erati</c:v>
                  </c:pt>
                  <c:pt idx="22">
                    <c:v>Malema</c:v>
                  </c:pt>
                  <c:pt idx="23">
                    <c:v>Mecuburi</c:v>
                  </c:pt>
                  <c:pt idx="24">
                    <c:v>Nacaroa</c:v>
                  </c:pt>
                  <c:pt idx="25">
                    <c:v>Meconta</c:v>
                  </c:pt>
                  <c:pt idx="26">
                    <c:v>Maringue</c:v>
                  </c:pt>
                  <c:pt idx="27">
                    <c:v>Caia</c:v>
                  </c:pt>
                  <c:pt idx="28">
                    <c:v>Cheringoma</c:v>
                  </c:pt>
                </c:lvl>
                <c:lvl>
                  <c:pt idx="0">
                    <c:v>Niassa</c:v>
                  </c:pt>
                  <c:pt idx="3">
                    <c:v>Tete</c:v>
                  </c:pt>
                  <c:pt idx="7">
                    <c:v>Manica</c:v>
                  </c:pt>
                  <c:pt idx="10">
                    <c:v>Zambézia</c:v>
                  </c:pt>
                  <c:pt idx="14">
                    <c:v>Cabo Delgado</c:v>
                  </c:pt>
                  <c:pt idx="20">
                    <c:v>Nampula</c:v>
                  </c:pt>
                  <c:pt idx="26">
                    <c:v>Sofala</c:v>
                  </c:pt>
                </c:lvl>
              </c:multiLvlStrCache>
            </c:multiLvlStrRef>
          </c:cat>
          <c:val>
            <c:numRef>
              <c:f>Sheet2!$D$3:$D$31</c:f>
              <c:numCache>
                <c:formatCode>General</c:formatCode>
                <c:ptCount val="29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16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19</c:v>
                </c:pt>
                <c:pt idx="11">
                  <c:v>29</c:v>
                </c:pt>
                <c:pt idx="12">
                  <c:v>7</c:v>
                </c:pt>
                <c:pt idx="13">
                  <c:v>7</c:v>
                </c:pt>
                <c:pt idx="14">
                  <c:v>26</c:v>
                </c:pt>
                <c:pt idx="15">
                  <c:v>33</c:v>
                </c:pt>
                <c:pt idx="16">
                  <c:v>3</c:v>
                </c:pt>
                <c:pt idx="17">
                  <c:v>64</c:v>
                </c:pt>
                <c:pt idx="18">
                  <c:v>106</c:v>
                </c:pt>
                <c:pt idx="19">
                  <c:v>2</c:v>
                </c:pt>
                <c:pt idx="20">
                  <c:v>104</c:v>
                </c:pt>
                <c:pt idx="21">
                  <c:v>21</c:v>
                </c:pt>
                <c:pt idx="22">
                  <c:v>1</c:v>
                </c:pt>
                <c:pt idx="23">
                  <c:v>47</c:v>
                </c:pt>
                <c:pt idx="24">
                  <c:v>19</c:v>
                </c:pt>
                <c:pt idx="25">
                  <c:v>0</c:v>
                </c:pt>
                <c:pt idx="26">
                  <c:v>26</c:v>
                </c:pt>
                <c:pt idx="27">
                  <c:v>59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C-4A97-840E-CA2D71734CBE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S3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Sheet2!$B$3:$C$31</c:f>
              <c:multiLvlStrCache>
                <c:ptCount val="29"/>
                <c:lvl>
                  <c:pt idx="0">
                    <c:v>Lichinga</c:v>
                  </c:pt>
                  <c:pt idx="1">
                    <c:v>Majune</c:v>
                  </c:pt>
                  <c:pt idx="2">
                    <c:v>Chimbonila</c:v>
                  </c:pt>
                  <c:pt idx="3">
                    <c:v>Zumbo</c:v>
                  </c:pt>
                  <c:pt idx="4">
                    <c:v>Magoe</c:v>
                  </c:pt>
                  <c:pt idx="5">
                    <c:v>Tsangano</c:v>
                  </c:pt>
                  <c:pt idx="6">
                    <c:v>Marara</c:v>
                  </c:pt>
                  <c:pt idx="7">
                    <c:v>Guro</c:v>
                  </c:pt>
                  <c:pt idx="8">
                    <c:v>Vanduzi</c:v>
                  </c:pt>
                  <c:pt idx="9">
                    <c:v>Chimoio</c:v>
                  </c:pt>
                  <c:pt idx="10">
                    <c:v>Gurue</c:v>
                  </c:pt>
                  <c:pt idx="11">
                    <c:v>Mocuba</c:v>
                  </c:pt>
                  <c:pt idx="12">
                    <c:v>Alto Molocue</c:v>
                  </c:pt>
                  <c:pt idx="13">
                    <c:v>Gile</c:v>
                  </c:pt>
                  <c:pt idx="14">
                    <c:v>Montepuez</c:v>
                  </c:pt>
                  <c:pt idx="15">
                    <c:v>Chiure</c:v>
                  </c:pt>
                  <c:pt idx="16">
                    <c:v>Balama</c:v>
                  </c:pt>
                  <c:pt idx="17">
                    <c:v>Ancuabe</c:v>
                  </c:pt>
                  <c:pt idx="18">
                    <c:v>Namuno</c:v>
                  </c:pt>
                  <c:pt idx="19">
                    <c:v>Metuge</c:v>
                  </c:pt>
                  <c:pt idx="20">
                    <c:v>Cidade de Nampula</c:v>
                  </c:pt>
                  <c:pt idx="21">
                    <c:v>Erati</c:v>
                  </c:pt>
                  <c:pt idx="22">
                    <c:v>Malema</c:v>
                  </c:pt>
                  <c:pt idx="23">
                    <c:v>Mecuburi</c:v>
                  </c:pt>
                  <c:pt idx="24">
                    <c:v>Nacaroa</c:v>
                  </c:pt>
                  <c:pt idx="25">
                    <c:v>Meconta</c:v>
                  </c:pt>
                  <c:pt idx="26">
                    <c:v>Maringue</c:v>
                  </c:pt>
                  <c:pt idx="27">
                    <c:v>Caia</c:v>
                  </c:pt>
                  <c:pt idx="28">
                    <c:v>Cheringoma</c:v>
                  </c:pt>
                </c:lvl>
                <c:lvl>
                  <c:pt idx="0">
                    <c:v>Niassa</c:v>
                  </c:pt>
                  <c:pt idx="3">
                    <c:v>Tete</c:v>
                  </c:pt>
                  <c:pt idx="7">
                    <c:v>Manica</c:v>
                  </c:pt>
                  <c:pt idx="10">
                    <c:v>Zambézia</c:v>
                  </c:pt>
                  <c:pt idx="14">
                    <c:v>Cabo Delgado</c:v>
                  </c:pt>
                  <c:pt idx="20">
                    <c:v>Nampula</c:v>
                  </c:pt>
                  <c:pt idx="26">
                    <c:v>Sofala</c:v>
                  </c:pt>
                </c:lvl>
              </c:multiLvlStrCache>
            </c:multiLvlStrRef>
          </c:cat>
          <c:val>
            <c:numRef>
              <c:f>Sheet2!$E$3:$E$31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4</c:v>
                </c:pt>
                <c:pt idx="8">
                  <c:v>0</c:v>
                </c:pt>
                <c:pt idx="9">
                  <c:v>17</c:v>
                </c:pt>
                <c:pt idx="10">
                  <c:v>50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13</c:v>
                </c:pt>
                <c:pt idx="15">
                  <c:v>14</c:v>
                </c:pt>
                <c:pt idx="16">
                  <c:v>8</c:v>
                </c:pt>
                <c:pt idx="17">
                  <c:v>18</c:v>
                </c:pt>
                <c:pt idx="18">
                  <c:v>104</c:v>
                </c:pt>
                <c:pt idx="19">
                  <c:v>23</c:v>
                </c:pt>
                <c:pt idx="20">
                  <c:v>93</c:v>
                </c:pt>
                <c:pt idx="21">
                  <c:v>22</c:v>
                </c:pt>
                <c:pt idx="22">
                  <c:v>0</c:v>
                </c:pt>
                <c:pt idx="23">
                  <c:v>38</c:v>
                </c:pt>
                <c:pt idx="24">
                  <c:v>11</c:v>
                </c:pt>
                <c:pt idx="25">
                  <c:v>10</c:v>
                </c:pt>
                <c:pt idx="26">
                  <c:v>17</c:v>
                </c:pt>
                <c:pt idx="27">
                  <c:v>37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C-4A97-840E-CA2D7173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7"/>
        <c:axId val="1912385968"/>
        <c:axId val="1912384720"/>
      </c:barChart>
      <c:catAx>
        <c:axId val="191238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84720"/>
        <c:crosses val="autoZero"/>
        <c:auto val="1"/>
        <c:lblAlgn val="ctr"/>
        <c:lblOffset val="100"/>
        <c:noMultiLvlLbl val="0"/>
      </c:catAx>
      <c:valAx>
        <c:axId val="19123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 e obitos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pct50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Sheet3!$B$2:$B$5</c:f>
              <c:strCache>
                <c:ptCount val="4"/>
                <c:pt idx="0">
                  <c:v>Óbitos</c:v>
                </c:pt>
                <c:pt idx="1">
                  <c:v>Internamentos</c:v>
                </c:pt>
                <c:pt idx="2">
                  <c:v>Altas</c:v>
                </c:pt>
                <c:pt idx="3">
                  <c:v>Casos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25</c:v>
                </c:pt>
                <c:pt idx="1">
                  <c:v>7321</c:v>
                </c:pt>
                <c:pt idx="2">
                  <c:v>9973</c:v>
                </c:pt>
                <c:pt idx="3">
                  <c:v>10061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2-4DFA-82C1-35FC5B4F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912420080"/>
        <c:axId val="1912410928"/>
      </c:barChart>
      <c:catAx>
        <c:axId val="191242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0928"/>
        <c:crosses val="autoZero"/>
        <c:auto val="1"/>
        <c:lblAlgn val="ctr"/>
        <c:lblOffset val="100"/>
        <c:noMultiLvlLbl val="0"/>
      </c:catAx>
      <c:valAx>
        <c:axId val="19124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pct50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Sheet3!$I$2:$I$8</c:f>
              <c:strCache>
                <c:ptCount val="7"/>
                <c:pt idx="0">
                  <c:v>Manica</c:v>
                </c:pt>
                <c:pt idx="1">
                  <c:v>Niassa</c:v>
                </c:pt>
                <c:pt idx="2">
                  <c:v>Sofala</c:v>
                </c:pt>
                <c:pt idx="3">
                  <c:v>Zambézia</c:v>
                </c:pt>
                <c:pt idx="4">
                  <c:v>Cabo Delgado</c:v>
                </c:pt>
                <c:pt idx="5">
                  <c:v>Tete</c:v>
                </c:pt>
                <c:pt idx="6">
                  <c:v>Nampula</c:v>
                </c:pt>
              </c:strCache>
            </c:strRef>
          </c:cat>
          <c:val>
            <c:numRef>
              <c:f>Sheet3!$J$2:$J$8</c:f>
              <c:numCache>
                <c:formatCode>0%</c:formatCode>
                <c:ptCount val="7"/>
                <c:pt idx="0">
                  <c:v>0.01</c:v>
                </c:pt>
                <c:pt idx="1">
                  <c:v>0.03</c:v>
                </c:pt>
                <c:pt idx="2">
                  <c:v>0.11</c:v>
                </c:pt>
                <c:pt idx="3">
                  <c:v>0.17</c:v>
                </c:pt>
                <c:pt idx="4">
                  <c:v>0.18</c:v>
                </c:pt>
                <c:pt idx="5">
                  <c:v>0.19</c:v>
                </c:pt>
                <c:pt idx="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452D-9025-9440DC51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912420080"/>
        <c:axId val="1912410928"/>
      </c:barChart>
      <c:catAx>
        <c:axId val="191242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0928"/>
        <c:crosses val="autoZero"/>
        <c:auto val="1"/>
        <c:lblAlgn val="ctr"/>
        <c:lblOffset val="100"/>
        <c:noMultiLvlLbl val="0"/>
      </c:catAx>
      <c:valAx>
        <c:axId val="1912410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pct50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Sheet3!$I$21:$I$27</c:f>
              <c:strCache>
                <c:ptCount val="7"/>
                <c:pt idx="0">
                  <c:v>Manica</c:v>
                </c:pt>
                <c:pt idx="1">
                  <c:v>Niassa</c:v>
                </c:pt>
                <c:pt idx="2">
                  <c:v>Zambézia</c:v>
                </c:pt>
                <c:pt idx="3">
                  <c:v>Sofala</c:v>
                </c:pt>
                <c:pt idx="4">
                  <c:v>Nampula</c:v>
                </c:pt>
                <c:pt idx="5">
                  <c:v>Tete</c:v>
                </c:pt>
                <c:pt idx="6">
                  <c:v>Cabo Delgado</c:v>
                </c:pt>
              </c:strCache>
            </c:strRef>
          </c:cat>
          <c:val>
            <c:numRef>
              <c:f>Sheet3!$K$21:$K$27</c:f>
              <c:numCache>
                <c:formatCode>0</c:formatCode>
                <c:ptCount val="7"/>
                <c:pt idx="0">
                  <c:v>2.8774737811359588</c:v>
                </c:pt>
                <c:pt idx="1">
                  <c:v>11.648679347462961</c:v>
                </c:pt>
                <c:pt idx="2">
                  <c:v>27.107854992303739</c:v>
                </c:pt>
                <c:pt idx="3">
                  <c:v>38.937950140518375</c:v>
                </c:pt>
                <c:pt idx="4">
                  <c:v>47.634148607097373</c:v>
                </c:pt>
                <c:pt idx="5">
                  <c:v>58.016401790342734</c:v>
                </c:pt>
                <c:pt idx="6">
                  <c:v>65.388154005582621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26A-B0E8-639CB861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912420080"/>
        <c:axId val="1912410928"/>
      </c:barChart>
      <c:catAx>
        <c:axId val="191242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0928"/>
        <c:crosses val="autoZero"/>
        <c:auto val="1"/>
        <c:lblAlgn val="ctr"/>
        <c:lblOffset val="100"/>
        <c:noMultiLvlLbl val="0"/>
      </c:catAx>
      <c:valAx>
        <c:axId val="19124109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Actualização situação da cólera últimas 24 horas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0874890638672"/>
          <c:y val="0.15750294464075382"/>
          <c:w val="0.75193919510061247"/>
          <c:h val="0.7906713780918728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Sheet3!$B$15:$B$19</c:f>
              <c:strCache>
                <c:ptCount val="5"/>
                <c:pt idx="0">
                  <c:v>Altas</c:v>
                </c:pt>
                <c:pt idx="1">
                  <c:v>Óbitos</c:v>
                </c:pt>
                <c:pt idx="2">
                  <c:v>Ambulatório</c:v>
                </c:pt>
                <c:pt idx="3">
                  <c:v>Internados</c:v>
                </c:pt>
                <c:pt idx="4">
                  <c:v>Casos</c:v>
                </c:pt>
              </c:strCache>
            </c:strRef>
          </c:cat>
          <c:val>
            <c:numRef>
              <c:f>Sheet3!$C$15:$C$19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D22-48FB-AB89-689123D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939375"/>
        <c:axId val="1268956431"/>
      </c:barChart>
      <c:catAx>
        <c:axId val="126893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56431"/>
        <c:crosses val="autoZero"/>
        <c:auto val="1"/>
        <c:lblAlgn val="ctr"/>
        <c:lblOffset val="100"/>
        <c:noMultiLvlLbl val="0"/>
      </c:catAx>
      <c:valAx>
        <c:axId val="1268956431"/>
        <c:scaling>
          <c:orientation val="minMax"/>
          <c:max val="8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2689393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Taxa de Ocupação de Cama por Província afectada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Sheet3!$S$18</c:f>
              <c:strCache>
                <c:ptCount val="1"/>
                <c:pt idx="0">
                  <c:v>Actualmente Internados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Sheet3!$R$19:$R$25</c:f>
              <c:strCache>
                <c:ptCount val="7"/>
                <c:pt idx="0">
                  <c:v>Niassa</c:v>
                </c:pt>
                <c:pt idx="1">
                  <c:v>Tete</c:v>
                </c:pt>
                <c:pt idx="2">
                  <c:v>Zambézia</c:v>
                </c:pt>
                <c:pt idx="3">
                  <c:v>Cabo Delgado</c:v>
                </c:pt>
                <c:pt idx="4">
                  <c:v>Manica</c:v>
                </c:pt>
                <c:pt idx="5">
                  <c:v>Nampula</c:v>
                </c:pt>
                <c:pt idx="6">
                  <c:v>Sofala</c:v>
                </c:pt>
              </c:strCache>
            </c:strRef>
          </c:cat>
          <c:val>
            <c:numRef>
              <c:f>Sheet3!$S$19:$S$25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36</c:v>
                </c:pt>
                <c:pt idx="4">
                  <c:v>2</c:v>
                </c:pt>
                <c:pt idx="5">
                  <c:v>25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FDF-B6EF-8DDC4ABECA48}"/>
            </c:ext>
          </c:extLst>
        </c:ser>
        <c:ser>
          <c:idx val="1"/>
          <c:order val="1"/>
          <c:tx>
            <c:strRef>
              <c:f>Sheet3!$T$18</c:f>
              <c:strCache>
                <c:ptCount val="1"/>
                <c:pt idx="0">
                  <c:v>Capacidade (Camas)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Sheet3!$R$19:$R$25</c:f>
              <c:strCache>
                <c:ptCount val="7"/>
                <c:pt idx="0">
                  <c:v>Niassa</c:v>
                </c:pt>
                <c:pt idx="1">
                  <c:v>Tete</c:v>
                </c:pt>
                <c:pt idx="2">
                  <c:v>Zambézia</c:v>
                </c:pt>
                <c:pt idx="3">
                  <c:v>Cabo Delgado</c:v>
                </c:pt>
                <c:pt idx="4">
                  <c:v>Manica</c:v>
                </c:pt>
                <c:pt idx="5">
                  <c:v>Nampula</c:v>
                </c:pt>
                <c:pt idx="6">
                  <c:v>Sofala</c:v>
                </c:pt>
              </c:strCache>
            </c:strRef>
          </c:cat>
          <c:val>
            <c:numRef>
              <c:f>Sheet3!$T$19:$T$25</c:f>
              <c:numCache>
                <c:formatCode>General</c:formatCode>
                <c:ptCount val="7"/>
                <c:pt idx="0">
                  <c:v>40</c:v>
                </c:pt>
                <c:pt idx="1">
                  <c:v>170</c:v>
                </c:pt>
                <c:pt idx="2">
                  <c:v>58</c:v>
                </c:pt>
                <c:pt idx="3">
                  <c:v>118</c:v>
                </c:pt>
                <c:pt idx="4">
                  <c:v>30</c:v>
                </c:pt>
                <c:pt idx="5">
                  <c:v>117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A-4FDF-B6EF-8DDC4ABE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1484543"/>
        <c:axId val="1181480799"/>
      </c:barChart>
      <c:lineChart>
        <c:grouping val="standard"/>
        <c:varyColors val="0"/>
        <c:ser>
          <c:idx val="2"/>
          <c:order val="2"/>
          <c:tx>
            <c:strRef>
              <c:f>Sheet3!$U$18</c:f>
              <c:strCache>
                <c:ptCount val="1"/>
                <c:pt idx="0">
                  <c:v>Taxa de Ocupação de camas (%)</c:v>
                </c:pt>
              </c:strCache>
            </c:strRef>
          </c:tx>
          <c:spPr>
            <a:ln w="6350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Sheet3!$R$19:$R$25</c:f>
              <c:strCache>
                <c:ptCount val="7"/>
                <c:pt idx="0">
                  <c:v>Niassa</c:v>
                </c:pt>
                <c:pt idx="1">
                  <c:v>Tete</c:v>
                </c:pt>
                <c:pt idx="2">
                  <c:v>Zambézia</c:v>
                </c:pt>
                <c:pt idx="3">
                  <c:v>Cabo Delgado</c:v>
                </c:pt>
                <c:pt idx="4">
                  <c:v>Manica</c:v>
                </c:pt>
                <c:pt idx="5">
                  <c:v>Nampula</c:v>
                </c:pt>
                <c:pt idx="6">
                  <c:v>Sofala</c:v>
                </c:pt>
              </c:strCache>
            </c:strRef>
          </c:cat>
          <c:val>
            <c:numRef>
              <c:f>Sheet3!$U$19:$U$25</c:f>
              <c:numCache>
                <c:formatCode>0%</c:formatCode>
                <c:ptCount val="7"/>
                <c:pt idx="0">
                  <c:v>7.4999999999999997E-2</c:v>
                </c:pt>
                <c:pt idx="1">
                  <c:v>0</c:v>
                </c:pt>
                <c:pt idx="2">
                  <c:v>0.22413793103448276</c:v>
                </c:pt>
                <c:pt idx="3">
                  <c:v>0.30508474576271188</c:v>
                </c:pt>
                <c:pt idx="4">
                  <c:v>6.6666666666666666E-2</c:v>
                </c:pt>
                <c:pt idx="5">
                  <c:v>0.21367521367521367</c:v>
                </c:pt>
                <c:pt idx="6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A-4FDF-B6EF-8DDC4ABE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721631"/>
        <c:axId val="1402722463"/>
      </c:lineChart>
      <c:catAx>
        <c:axId val="11814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0799"/>
        <c:crosses val="autoZero"/>
        <c:auto val="1"/>
        <c:lblAlgn val="ctr"/>
        <c:lblOffset val="100"/>
        <c:noMultiLvlLbl val="0"/>
      </c:catAx>
      <c:valAx>
        <c:axId val="1181480799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internados e camas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4543"/>
        <c:crosses val="autoZero"/>
        <c:crossBetween val="between"/>
      </c:valAx>
      <c:valAx>
        <c:axId val="1402722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21631"/>
        <c:crosses val="max"/>
        <c:crossBetween val="between"/>
      </c:valAx>
      <c:catAx>
        <c:axId val="140272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722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Sheet3!$R$32</c:f>
              <c:strCache>
                <c:ptCount val="1"/>
                <c:pt idx="0">
                  <c:v>Internamento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Sheet3!$S$30:$Y$31</c:f>
              <c:multiLvlStrCache>
                <c:ptCount val="7"/>
                <c:lvl>
                  <c:pt idx="0">
                    <c:v>S47</c:v>
                  </c:pt>
                  <c:pt idx="1">
                    <c:v>S48</c:v>
                  </c:pt>
                  <c:pt idx="2">
                    <c:v>S49</c:v>
                  </c:pt>
                  <c:pt idx="3">
                    <c:v>S50</c:v>
                  </c:pt>
                  <c:pt idx="4">
                    <c:v>S51</c:v>
                  </c:pt>
                  <c:pt idx="5">
                    <c:v>S52</c:v>
                  </c:pt>
                  <c:pt idx="6">
                    <c:v>S1</c:v>
                  </c:pt>
                </c:lvl>
                <c:lvl>
                  <c:pt idx="0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Sheet3!$S$32:$Y$32</c:f>
              <c:numCache>
                <c:formatCode>General</c:formatCode>
                <c:ptCount val="7"/>
                <c:pt idx="0">
                  <c:v>329</c:v>
                </c:pt>
                <c:pt idx="1">
                  <c:v>350</c:v>
                </c:pt>
                <c:pt idx="2">
                  <c:v>317</c:v>
                </c:pt>
                <c:pt idx="3">
                  <c:v>392</c:v>
                </c:pt>
                <c:pt idx="4">
                  <c:v>448</c:v>
                </c:pt>
                <c:pt idx="5">
                  <c:v>537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2E3-B8FC-1E0D1792E59F}"/>
            </c:ext>
          </c:extLst>
        </c:ser>
        <c:ser>
          <c:idx val="1"/>
          <c:order val="1"/>
          <c:tx>
            <c:strRef>
              <c:f>Sheet3!$R$33</c:f>
              <c:strCache>
                <c:ptCount val="1"/>
                <c:pt idx="0">
                  <c:v>Ambulatório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Sheet3!$S$30:$Y$31</c:f>
              <c:multiLvlStrCache>
                <c:ptCount val="7"/>
                <c:lvl>
                  <c:pt idx="0">
                    <c:v>S47</c:v>
                  </c:pt>
                  <c:pt idx="1">
                    <c:v>S48</c:v>
                  </c:pt>
                  <c:pt idx="2">
                    <c:v>S49</c:v>
                  </c:pt>
                  <c:pt idx="3">
                    <c:v>S50</c:v>
                  </c:pt>
                  <c:pt idx="4">
                    <c:v>S51</c:v>
                  </c:pt>
                  <c:pt idx="5">
                    <c:v>S52</c:v>
                  </c:pt>
                  <c:pt idx="6">
                    <c:v>S1</c:v>
                  </c:pt>
                </c:lvl>
                <c:lvl>
                  <c:pt idx="0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Sheet3!$S$33:$Y$33</c:f>
              <c:numCache>
                <c:formatCode>General</c:formatCode>
                <c:ptCount val="7"/>
                <c:pt idx="0">
                  <c:v>147</c:v>
                </c:pt>
                <c:pt idx="1">
                  <c:v>130</c:v>
                </c:pt>
                <c:pt idx="2">
                  <c:v>92</c:v>
                </c:pt>
                <c:pt idx="3">
                  <c:v>158</c:v>
                </c:pt>
                <c:pt idx="4">
                  <c:v>164</c:v>
                </c:pt>
                <c:pt idx="5">
                  <c:v>203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2E3-B8FC-1E0D1792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917859279"/>
        <c:axId val="1917856367"/>
      </c:barChart>
      <c:lineChart>
        <c:grouping val="standard"/>
        <c:varyColors val="0"/>
        <c:ser>
          <c:idx val="2"/>
          <c:order val="2"/>
          <c:tx>
            <c:strRef>
              <c:f>Sheet3!$R$34</c:f>
              <c:strCache>
                <c:ptCount val="1"/>
                <c:pt idx="0">
                  <c:v>Proporção de internamentos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0111111111111213E-2"/>
                  <c:y val="-5.9873362603868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A7-4B05-9D24-AAAD268B5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Sheet3!$S$31:$Y$31</c:f>
              <c:strCache>
                <c:ptCount val="7"/>
                <c:pt idx="0">
                  <c:v>S47</c:v>
                </c:pt>
                <c:pt idx="1">
                  <c:v>S48</c:v>
                </c:pt>
                <c:pt idx="2">
                  <c:v>S49</c:v>
                </c:pt>
                <c:pt idx="3">
                  <c:v>S50</c:v>
                </c:pt>
                <c:pt idx="4">
                  <c:v>S51</c:v>
                </c:pt>
                <c:pt idx="5">
                  <c:v>S52</c:v>
                </c:pt>
                <c:pt idx="6">
                  <c:v>S1</c:v>
                </c:pt>
              </c:strCache>
            </c:strRef>
          </c:cat>
          <c:val>
            <c:numRef>
              <c:f>Sheet3!$S$34:$Y$34</c:f>
              <c:numCache>
                <c:formatCode>0%</c:formatCode>
                <c:ptCount val="7"/>
                <c:pt idx="0">
                  <c:v>0.69117647058823528</c:v>
                </c:pt>
                <c:pt idx="1">
                  <c:v>0.72916666666666663</c:v>
                </c:pt>
                <c:pt idx="2">
                  <c:v>0.77506112469437649</c:v>
                </c:pt>
                <c:pt idx="3">
                  <c:v>0.71272727272727276</c:v>
                </c:pt>
                <c:pt idx="4">
                  <c:v>0.73202614379084963</c:v>
                </c:pt>
                <c:pt idx="5">
                  <c:v>0.7256756756756757</c:v>
                </c:pt>
                <c:pt idx="6">
                  <c:v>0.79316239316239312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4-42E3-B8FC-1E0D1792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48047"/>
        <c:axId val="1917842639"/>
      </c:lineChart>
      <c:catAx>
        <c:axId val="191785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6367"/>
        <c:crosses val="autoZero"/>
        <c:auto val="1"/>
        <c:lblAlgn val="ctr"/>
        <c:lblOffset val="100"/>
        <c:noMultiLvlLbl val="0"/>
      </c:catAx>
      <c:valAx>
        <c:axId val="1917856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accent1">
                        <a:lumMod val="50000"/>
                      </a:schemeClr>
                    </a:solidFill>
                  </a:rPr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9279"/>
        <c:crosses val="autoZero"/>
        <c:crossBetween val="between"/>
      </c:valAx>
      <c:valAx>
        <c:axId val="191784263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Proporcao de internamentos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48047"/>
        <c:crosses val="max"/>
        <c:crossBetween val="between"/>
        <c:majorUnit val="0.30000000000000004"/>
      </c:valAx>
      <c:catAx>
        <c:axId val="191784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84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Cases!$B$7</c:f>
              <c:strCache>
                <c:ptCount val="1"/>
                <c:pt idx="0">
                  <c:v>Macanga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Cases!$C$7:$R$7</c:f>
              <c:numCache>
                <c:formatCode>General</c:formatCode>
                <c:ptCount val="16"/>
                <c:pt idx="0">
                  <c:v>32</c:v>
                </c:pt>
                <c:pt idx="1">
                  <c:v>22</c:v>
                </c:pt>
                <c:pt idx="2">
                  <c:v>17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8-4778-8367-C3744A095F3A}"/>
            </c:ext>
          </c:extLst>
        </c:ser>
        <c:ser>
          <c:idx val="2"/>
          <c:order val="1"/>
          <c:tx>
            <c:strRef>
              <c:f>Cases!$B$8</c:f>
              <c:strCache>
                <c:ptCount val="1"/>
                <c:pt idx="0">
                  <c:v>Zumbo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286</c:v>
                </c:pt>
                <c:pt idx="4">
                  <c:v>203</c:v>
                </c:pt>
                <c:pt idx="5">
                  <c:v>127</c:v>
                </c:pt>
                <c:pt idx="6">
                  <c:v>19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42</c:v>
                </c:pt>
                <c:pt idx="11">
                  <c:v>24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8-4778-8367-C3744A095F3A}"/>
            </c:ext>
          </c:extLst>
        </c:ser>
        <c:ser>
          <c:idx val="3"/>
          <c:order val="2"/>
          <c:tx>
            <c:strRef>
              <c:f>Cases!$B$9</c:f>
              <c:strCache>
                <c:ptCount val="1"/>
                <c:pt idx="0">
                  <c:v>Maravia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8-4778-8367-C3744A095F3A}"/>
            </c:ext>
          </c:extLst>
        </c:ser>
        <c:ser>
          <c:idx val="4"/>
          <c:order val="3"/>
          <c:tx>
            <c:strRef>
              <c:f>Cases!$B$10</c:f>
              <c:strCache>
                <c:ptCount val="1"/>
                <c:pt idx="0">
                  <c:v>Magoe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</c:v>
                </c:pt>
                <c:pt idx="8">
                  <c:v>39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34</c:v>
                </c:pt>
                <c:pt idx="13">
                  <c:v>35</c:v>
                </c:pt>
                <c:pt idx="14">
                  <c:v>16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8-4778-8367-C3744A095F3A}"/>
            </c:ext>
          </c:extLst>
        </c:ser>
        <c:ser>
          <c:idx val="5"/>
          <c:order val="4"/>
          <c:tx>
            <c:strRef>
              <c:f>Cases!$B$11</c:f>
              <c:strCache>
                <c:ptCount val="1"/>
                <c:pt idx="0">
                  <c:v>Cidade de Tete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8-4778-8367-C3744A095F3A}"/>
            </c:ext>
          </c:extLst>
        </c:ser>
        <c:ser>
          <c:idx val="6"/>
          <c:order val="5"/>
          <c:tx>
            <c:strRef>
              <c:f>Cases!$B$12</c:f>
              <c:strCache>
                <c:ptCount val="1"/>
                <c:pt idx="0">
                  <c:v>Angónia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D8-4778-8367-C3744A095F3A}"/>
            </c:ext>
          </c:extLst>
        </c:ser>
        <c:ser>
          <c:idx val="7"/>
          <c:order val="6"/>
          <c:tx>
            <c:strRef>
              <c:f>Cases!$B$13</c:f>
              <c:strCache>
                <c:ptCount val="1"/>
                <c:pt idx="0">
                  <c:v>Tsangano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D8-4778-8367-C3744A095F3A}"/>
            </c:ext>
          </c:extLst>
        </c:ser>
        <c:ser>
          <c:idx val="8"/>
          <c:order val="7"/>
          <c:tx>
            <c:strRef>
              <c:f>Cases!$B$14</c:f>
              <c:strCache>
                <c:ptCount val="1"/>
                <c:pt idx="0">
                  <c:v>Marara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10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  <c:pt idx="13">
                  <c:v>30</c:v>
                </c:pt>
                <c:pt idx="14">
                  <c:v>9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D8-4778-8367-C3744A095F3A}"/>
            </c:ext>
          </c:extLst>
        </c:ser>
        <c:ser>
          <c:idx val="0"/>
          <c:order val="8"/>
          <c:tx>
            <c:strRef>
              <c:f>Cases!$B$15</c:f>
              <c:strCache>
                <c:ptCount val="1"/>
                <c:pt idx="0">
                  <c:v>Changara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Cases!$C$15:$R$15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D8-4778-8367-C3744A09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42720"/>
        <c:axId val="1918065600"/>
      </c:lineChart>
      <c:catAx>
        <c:axId val="19180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600"/>
        <c:crosses val="autoZero"/>
        <c:auto val="1"/>
        <c:lblAlgn val="ctr"/>
        <c:lblOffset val="100"/>
        <c:noMultiLvlLbl val="0"/>
      </c:catAx>
      <c:valAx>
        <c:axId val="19180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853237095363078E-2"/>
          <c:y val="0.74016049133840356"/>
          <c:w val="0.91462664041994746"/>
          <c:h val="0.1811358336483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64825863853197E-2"/>
          <c:y val="4.6296296296296294E-2"/>
          <c:w val="0.88721955829008281"/>
          <c:h val="0.6978548021607085"/>
        </c:manualLayout>
      </c:layout>
      <c:lineChart>
        <c:grouping val="standard"/>
        <c:varyColors val="0"/>
        <c:ser>
          <c:idx val="0"/>
          <c:order val="0"/>
          <c:tx>
            <c:strRef>
              <c:f>Cases!$B$16</c:f>
              <c:strCache>
                <c:ptCount val="1"/>
                <c:pt idx="0">
                  <c:v>Gurue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Cases!$C$1:$R$2</c15:sqref>
                  </c15:fullRef>
                </c:ext>
              </c:extLst>
              <c:f>Cases!$C$1:$R$2</c:f>
              <c:multiLvlStrCache>
                <c:ptCount val="15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S44</c:v>
                  </c:pt>
                  <c:pt idx="4">
                    <c:v>S45</c:v>
                  </c:pt>
                  <c:pt idx="5">
                    <c:v>S46</c:v>
                  </c:pt>
                  <c:pt idx="6">
                    <c:v>S47</c:v>
                  </c:pt>
                  <c:pt idx="7">
                    <c:v>S48</c:v>
                  </c:pt>
                  <c:pt idx="8">
                    <c:v>S49</c:v>
                  </c:pt>
                  <c:pt idx="9">
                    <c:v>S50</c:v>
                  </c:pt>
                  <c:pt idx="10">
                    <c:v>S51</c:v>
                  </c:pt>
                  <c:pt idx="11">
                    <c:v>S52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Cases!$C$16:$R$16</c15:sqref>
                  </c15:fullRef>
                </c:ext>
              </c:extLst>
              <c:f>(Cases!$C$16:$E$16,Cases!$G$16:$R$16)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</c:v>
                </c:pt>
                <c:pt idx="5">
                  <c:v>96</c:v>
                </c:pt>
                <c:pt idx="6">
                  <c:v>62</c:v>
                </c:pt>
                <c:pt idx="7">
                  <c:v>79</c:v>
                </c:pt>
                <c:pt idx="8">
                  <c:v>36</c:v>
                </c:pt>
                <c:pt idx="9">
                  <c:v>21</c:v>
                </c:pt>
                <c:pt idx="10">
                  <c:v>46</c:v>
                </c:pt>
                <c:pt idx="11">
                  <c:v>37</c:v>
                </c:pt>
                <c:pt idx="12">
                  <c:v>24</c:v>
                </c:pt>
                <c:pt idx="13">
                  <c:v>19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A0C-8602-77312FD878EA}"/>
            </c:ext>
          </c:extLst>
        </c:ser>
        <c:ser>
          <c:idx val="1"/>
          <c:order val="1"/>
          <c:tx>
            <c:strRef>
              <c:f>Cases!$B$17</c:f>
              <c:strCache>
                <c:ptCount val="1"/>
                <c:pt idx="0">
                  <c:v>Mocuba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Cases!$C$1:$R$2</c15:sqref>
                  </c15:fullRef>
                </c:ext>
              </c:extLst>
              <c:f>Cases!$C$1:$R$2</c:f>
              <c:multiLvlStrCache>
                <c:ptCount val="15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S44</c:v>
                  </c:pt>
                  <c:pt idx="4">
                    <c:v>S45</c:v>
                  </c:pt>
                  <c:pt idx="5">
                    <c:v>S46</c:v>
                  </c:pt>
                  <c:pt idx="6">
                    <c:v>S47</c:v>
                  </c:pt>
                  <c:pt idx="7">
                    <c:v>S48</c:v>
                  </c:pt>
                  <c:pt idx="8">
                    <c:v>S49</c:v>
                  </c:pt>
                  <c:pt idx="9">
                    <c:v>S50</c:v>
                  </c:pt>
                  <c:pt idx="10">
                    <c:v>S51</c:v>
                  </c:pt>
                  <c:pt idx="11">
                    <c:v>S52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Cases!$C$17:$R$17</c15:sqref>
                  </c15:fullRef>
                </c:ext>
              </c:extLst>
              <c:f>(Cases!$C$17:$E$17,Cases!$G$17:$R$17)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73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19</c:v>
                </c:pt>
                <c:pt idx="12">
                  <c:v>15</c:v>
                </c:pt>
                <c:pt idx="13">
                  <c:v>29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4-4A0C-8602-77312FD878EA}"/>
            </c:ext>
          </c:extLst>
        </c:ser>
        <c:ser>
          <c:idx val="2"/>
          <c:order val="2"/>
          <c:tx>
            <c:strRef>
              <c:f>Cases!$B$18</c:f>
              <c:strCache>
                <c:ptCount val="1"/>
                <c:pt idx="0">
                  <c:v>Alto Molocue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Cases!$C$1:$R$2</c15:sqref>
                  </c15:fullRef>
                </c:ext>
              </c:extLst>
              <c:f>Cases!$C$1:$R$2</c:f>
              <c:multiLvlStrCache>
                <c:ptCount val="15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S44</c:v>
                  </c:pt>
                  <c:pt idx="4">
                    <c:v>S45</c:v>
                  </c:pt>
                  <c:pt idx="5">
                    <c:v>S46</c:v>
                  </c:pt>
                  <c:pt idx="6">
                    <c:v>S47</c:v>
                  </c:pt>
                  <c:pt idx="7">
                    <c:v>S48</c:v>
                  </c:pt>
                  <c:pt idx="8">
                    <c:v>S49</c:v>
                  </c:pt>
                  <c:pt idx="9">
                    <c:v>S50</c:v>
                  </c:pt>
                  <c:pt idx="10">
                    <c:v>S51</c:v>
                  </c:pt>
                  <c:pt idx="11">
                    <c:v>S52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Cases!$C$18:$R$18</c15:sqref>
                  </c15:fullRef>
                </c:ext>
              </c:extLst>
              <c:f>(Cases!$C$18:$E$18,Cases!$G$18:$R$18)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4-4A0C-8602-77312FD878EA}"/>
            </c:ext>
          </c:extLst>
        </c:ser>
        <c:ser>
          <c:idx val="3"/>
          <c:order val="3"/>
          <c:tx>
            <c:strRef>
              <c:f>Cases!$B$19</c:f>
              <c:strCache>
                <c:ptCount val="1"/>
                <c:pt idx="0">
                  <c:v>Gile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Cases!$C$1:$R$2</c15:sqref>
                  </c15:fullRef>
                </c:ext>
              </c:extLst>
              <c:f>Cases!$C$1:$R$2</c:f>
              <c:multiLvlStrCache>
                <c:ptCount val="15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S44</c:v>
                  </c:pt>
                  <c:pt idx="4">
                    <c:v>S45</c:v>
                  </c:pt>
                  <c:pt idx="5">
                    <c:v>S46</c:v>
                  </c:pt>
                  <c:pt idx="6">
                    <c:v>S47</c:v>
                  </c:pt>
                  <c:pt idx="7">
                    <c:v>S48</c:v>
                  </c:pt>
                  <c:pt idx="8">
                    <c:v>S49</c:v>
                  </c:pt>
                  <c:pt idx="9">
                    <c:v>S50</c:v>
                  </c:pt>
                  <c:pt idx="10">
                    <c:v>S51</c:v>
                  </c:pt>
                  <c:pt idx="11">
                    <c:v>S52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Cases!$C$19:$R$19</c15:sqref>
                  </c15:fullRef>
                </c:ext>
              </c:extLst>
              <c:f>(Cases!$C$19:$E$19,Cases!$G$19:$R$19)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</c:v>
                </c:pt>
                <c:pt idx="5">
                  <c:v>24</c:v>
                </c:pt>
                <c:pt idx="6">
                  <c:v>36</c:v>
                </c:pt>
                <c:pt idx="7">
                  <c:v>13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4-4A0C-8602-77312FD8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42720"/>
        <c:axId val="1918065600"/>
      </c:lineChart>
      <c:catAx>
        <c:axId val="19180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600"/>
        <c:crosses val="autoZero"/>
        <c:auto val="1"/>
        <c:lblAlgn val="ctr"/>
        <c:lblOffset val="100"/>
        <c:noMultiLvlLbl val="0"/>
      </c:catAx>
      <c:valAx>
        <c:axId val="19180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Sheet1!$B$11:$Q$11</c:f>
              <c:numCache>
                <c:formatCode>General</c:formatCode>
                <c:ptCount val="16"/>
                <c:pt idx="0">
                  <c:v>140</c:v>
                </c:pt>
                <c:pt idx="1">
                  <c:v>152</c:v>
                </c:pt>
                <c:pt idx="2">
                  <c:v>147</c:v>
                </c:pt>
                <c:pt idx="3">
                  <c:v>396</c:v>
                </c:pt>
                <c:pt idx="4">
                  <c:v>338</c:v>
                </c:pt>
                <c:pt idx="5">
                  <c:v>505</c:v>
                </c:pt>
                <c:pt idx="6">
                  <c:v>384</c:v>
                </c:pt>
                <c:pt idx="7">
                  <c:v>476</c:v>
                </c:pt>
                <c:pt idx="8">
                  <c:v>480</c:v>
                </c:pt>
                <c:pt idx="9">
                  <c:v>462</c:v>
                </c:pt>
                <c:pt idx="10">
                  <c:v>550</c:v>
                </c:pt>
                <c:pt idx="11">
                  <c:v>612</c:v>
                </c:pt>
                <c:pt idx="12">
                  <c:v>740</c:v>
                </c:pt>
                <c:pt idx="13">
                  <c:v>585</c:v>
                </c:pt>
                <c:pt idx="14">
                  <c:v>637</c:v>
                </c:pt>
                <c:pt idx="15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F-4CAD-9F97-C30FEF3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285424"/>
        <c:axId val="1704285840"/>
      </c:bar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Cases!$B$26</c:f>
              <c:strCache>
                <c:ptCount val="1"/>
                <c:pt idx="0">
                  <c:v>Cidade de Nampula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Cases!$C$26:$R$26</c:f>
              <c:numCache>
                <c:formatCode>General</c:formatCode>
                <c:ptCount val="16"/>
                <c:pt idx="0">
                  <c:v>101</c:v>
                </c:pt>
                <c:pt idx="1">
                  <c:v>87</c:v>
                </c:pt>
                <c:pt idx="2">
                  <c:v>37</c:v>
                </c:pt>
                <c:pt idx="3">
                  <c:v>30</c:v>
                </c:pt>
                <c:pt idx="4">
                  <c:v>28</c:v>
                </c:pt>
                <c:pt idx="5">
                  <c:v>12</c:v>
                </c:pt>
                <c:pt idx="6">
                  <c:v>16</c:v>
                </c:pt>
                <c:pt idx="7">
                  <c:v>23</c:v>
                </c:pt>
                <c:pt idx="8">
                  <c:v>23</c:v>
                </c:pt>
                <c:pt idx="9">
                  <c:v>13</c:v>
                </c:pt>
                <c:pt idx="10">
                  <c:v>21</c:v>
                </c:pt>
                <c:pt idx="11">
                  <c:v>22</c:v>
                </c:pt>
                <c:pt idx="12">
                  <c:v>30</c:v>
                </c:pt>
                <c:pt idx="13">
                  <c:v>65</c:v>
                </c:pt>
                <c:pt idx="14">
                  <c:v>104</c:v>
                </c:pt>
                <c:pt idx="1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771-9F47-F919170B160F}"/>
            </c:ext>
          </c:extLst>
        </c:ser>
        <c:ser>
          <c:idx val="1"/>
          <c:order val="1"/>
          <c:tx>
            <c:strRef>
              <c:f>Cases!$B$27</c:f>
              <c:strCache>
                <c:ptCount val="1"/>
                <c:pt idx="0">
                  <c:v>Erati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Cases!$C$27:$R$27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59</c:v>
                </c:pt>
                <c:pt idx="9">
                  <c:v>60</c:v>
                </c:pt>
                <c:pt idx="10">
                  <c:v>37</c:v>
                </c:pt>
                <c:pt idx="11">
                  <c:v>41</c:v>
                </c:pt>
                <c:pt idx="12">
                  <c:v>34</c:v>
                </c:pt>
                <c:pt idx="13">
                  <c:v>29</c:v>
                </c:pt>
                <c:pt idx="14">
                  <c:v>21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771-9F47-F919170B160F}"/>
            </c:ext>
          </c:extLst>
        </c:ser>
        <c:ser>
          <c:idx val="2"/>
          <c:order val="2"/>
          <c:tx>
            <c:strRef>
              <c:f>Cases!$B$28</c:f>
              <c:strCache>
                <c:ptCount val="1"/>
                <c:pt idx="0">
                  <c:v>Malema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Cases!$C$28:$R$28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771-9F47-F919170B160F}"/>
            </c:ext>
          </c:extLst>
        </c:ser>
        <c:ser>
          <c:idx val="3"/>
          <c:order val="3"/>
          <c:tx>
            <c:strRef>
              <c:f>Cases!$B$29</c:f>
              <c:strCache>
                <c:ptCount val="1"/>
                <c:pt idx="0">
                  <c:v>Mecuburi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Cases!$C$29:$R$29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28</c:v>
                </c:pt>
                <c:pt idx="9">
                  <c:v>33</c:v>
                </c:pt>
                <c:pt idx="10">
                  <c:v>40</c:v>
                </c:pt>
                <c:pt idx="11">
                  <c:v>55</c:v>
                </c:pt>
                <c:pt idx="12">
                  <c:v>48</c:v>
                </c:pt>
                <c:pt idx="13">
                  <c:v>31</c:v>
                </c:pt>
                <c:pt idx="14">
                  <c:v>47</c:v>
                </c:pt>
                <c:pt idx="1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771-9F47-F919170B160F}"/>
            </c:ext>
          </c:extLst>
        </c:ser>
        <c:ser>
          <c:idx val="4"/>
          <c:order val="4"/>
          <c:tx>
            <c:strRef>
              <c:f>Cases!$B$31</c:f>
              <c:strCache>
                <c:ptCount val="1"/>
                <c:pt idx="0">
                  <c:v>Meconta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Cases!$C$31:$R$31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0A2-BD82-1DF386C6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42720"/>
        <c:axId val="1918065600"/>
      </c:lineChart>
      <c:catAx>
        <c:axId val="19180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600"/>
        <c:crosses val="autoZero"/>
        <c:auto val="1"/>
        <c:lblAlgn val="ctr"/>
        <c:lblOffset val="100"/>
        <c:noMultiLvlLbl val="0"/>
      </c:catAx>
      <c:valAx>
        <c:axId val="19180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Cases!$B$35</c:f>
              <c:strCache>
                <c:ptCount val="1"/>
                <c:pt idx="0">
                  <c:v>Maringue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Cases!$C$35:$R$35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98</c:v>
                </c:pt>
                <c:pt idx="9">
                  <c:v>93</c:v>
                </c:pt>
                <c:pt idx="10">
                  <c:v>107</c:v>
                </c:pt>
                <c:pt idx="11">
                  <c:v>71</c:v>
                </c:pt>
                <c:pt idx="12">
                  <c:v>42</c:v>
                </c:pt>
                <c:pt idx="13">
                  <c:v>36</c:v>
                </c:pt>
                <c:pt idx="14">
                  <c:v>26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9B6-AA6C-6B73DEA9C0F2}"/>
            </c:ext>
          </c:extLst>
        </c:ser>
        <c:ser>
          <c:idx val="1"/>
          <c:order val="1"/>
          <c:tx>
            <c:strRef>
              <c:f>Cases!$B$36</c:f>
              <c:strCache>
                <c:ptCount val="1"/>
                <c:pt idx="0">
                  <c:v>Caia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Cases!$C$36:$R$36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</c:v>
                </c:pt>
                <c:pt idx="10">
                  <c:v>41</c:v>
                </c:pt>
                <c:pt idx="11">
                  <c:v>19</c:v>
                </c:pt>
                <c:pt idx="12">
                  <c:v>84</c:v>
                </c:pt>
                <c:pt idx="13">
                  <c:v>72</c:v>
                </c:pt>
                <c:pt idx="14">
                  <c:v>59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9B6-AA6C-6B73DEA9C0F2}"/>
            </c:ext>
          </c:extLst>
        </c:ser>
        <c:ser>
          <c:idx val="2"/>
          <c:order val="2"/>
          <c:tx>
            <c:strRef>
              <c:f>Cases!$B$38</c:f>
              <c:strCache>
                <c:ptCount val="1"/>
                <c:pt idx="0">
                  <c:v>Cheringoma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Cases!$C$38:$R$38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F-49B6-AA6C-6B73DEA9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42720"/>
        <c:axId val="1918065600"/>
      </c:lineChart>
      <c:catAx>
        <c:axId val="19180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600"/>
        <c:crosses val="autoZero"/>
        <c:auto val="1"/>
        <c:lblAlgn val="ctr"/>
        <c:lblOffset val="100"/>
        <c:noMultiLvlLbl val="0"/>
      </c:catAx>
      <c:valAx>
        <c:axId val="19180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Cases!$B$32</c:f>
              <c:strCache>
                <c:ptCount val="1"/>
                <c:pt idx="0">
                  <c:v>Guro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Cases!$C$32:$R$32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3-448B-9BE4-ADFD95AE4976}"/>
            </c:ext>
          </c:extLst>
        </c:ser>
        <c:ser>
          <c:idx val="1"/>
          <c:order val="1"/>
          <c:tx>
            <c:strRef>
              <c:f>Cases!$B$33</c:f>
              <c:strCache>
                <c:ptCount val="1"/>
                <c:pt idx="0">
                  <c:v>Vanduzi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Cases!$C$33:$R$33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3-448B-9BE4-ADFD95AE4976}"/>
            </c:ext>
          </c:extLst>
        </c:ser>
        <c:ser>
          <c:idx val="2"/>
          <c:order val="2"/>
          <c:tx>
            <c:strRef>
              <c:f>Cases!$B$34</c:f>
              <c:strCache>
                <c:ptCount val="1"/>
                <c:pt idx="0">
                  <c:v>Chimoio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Cases!$C$34:$R$34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11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3-448B-9BE4-ADFD95AE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42720"/>
        <c:axId val="1918065600"/>
      </c:lineChart>
      <c:catAx>
        <c:axId val="19180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600"/>
        <c:crosses val="autoZero"/>
        <c:auto val="1"/>
        <c:lblAlgn val="ctr"/>
        <c:lblOffset val="100"/>
        <c:noMultiLvlLbl val="0"/>
      </c:catAx>
      <c:valAx>
        <c:axId val="19180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Cases!$B$20</c:f>
              <c:strCache>
                <c:ptCount val="1"/>
                <c:pt idx="0">
                  <c:v>Montepuez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Cases!$C$20:$R$20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53</c:v>
                </c:pt>
                <c:pt idx="3">
                  <c:v>52</c:v>
                </c:pt>
                <c:pt idx="4">
                  <c:v>70</c:v>
                </c:pt>
                <c:pt idx="5">
                  <c:v>64</c:v>
                </c:pt>
                <c:pt idx="6">
                  <c:v>61</c:v>
                </c:pt>
                <c:pt idx="7">
                  <c:v>55</c:v>
                </c:pt>
                <c:pt idx="8">
                  <c:v>16</c:v>
                </c:pt>
                <c:pt idx="9">
                  <c:v>27</c:v>
                </c:pt>
                <c:pt idx="10">
                  <c:v>24</c:v>
                </c:pt>
                <c:pt idx="11">
                  <c:v>55</c:v>
                </c:pt>
                <c:pt idx="12">
                  <c:v>32</c:v>
                </c:pt>
                <c:pt idx="13">
                  <c:v>22</c:v>
                </c:pt>
                <c:pt idx="14">
                  <c:v>26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0-4C15-B706-19951411B268}"/>
            </c:ext>
          </c:extLst>
        </c:ser>
        <c:ser>
          <c:idx val="1"/>
          <c:order val="1"/>
          <c:tx>
            <c:strRef>
              <c:f>Cases!$B$21</c:f>
              <c:strCache>
                <c:ptCount val="1"/>
                <c:pt idx="0">
                  <c:v>Chiure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64</c:v>
                </c:pt>
                <c:pt idx="7">
                  <c:v>68</c:v>
                </c:pt>
                <c:pt idx="8">
                  <c:v>45</c:v>
                </c:pt>
                <c:pt idx="9">
                  <c:v>28</c:v>
                </c:pt>
                <c:pt idx="10">
                  <c:v>26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33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0-4C15-B706-19951411B268}"/>
            </c:ext>
          </c:extLst>
        </c:ser>
        <c:ser>
          <c:idx val="2"/>
          <c:order val="2"/>
          <c:tx>
            <c:strRef>
              <c:f>Cases!$B$22</c:f>
              <c:strCache>
                <c:ptCount val="1"/>
                <c:pt idx="0">
                  <c:v>Balama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Cases!$C$22:$R$22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15</c:v>
                </c:pt>
                <c:pt idx="9">
                  <c:v>4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0-4C15-B706-19951411B268}"/>
            </c:ext>
          </c:extLst>
        </c:ser>
        <c:ser>
          <c:idx val="3"/>
          <c:order val="3"/>
          <c:tx>
            <c:strRef>
              <c:f>Cases!$B$23</c:f>
              <c:strCache>
                <c:ptCount val="1"/>
                <c:pt idx="0">
                  <c:v>Ancuabe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Cases!$C$23:$R$23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98</c:v>
                </c:pt>
                <c:pt idx="13">
                  <c:v>66</c:v>
                </c:pt>
                <c:pt idx="14">
                  <c:v>64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0-4C15-B706-19951411B268}"/>
            </c:ext>
          </c:extLst>
        </c:ser>
        <c:ser>
          <c:idx val="4"/>
          <c:order val="4"/>
          <c:tx>
            <c:strRef>
              <c:f>Cases!$B$24</c:f>
              <c:strCache>
                <c:ptCount val="1"/>
                <c:pt idx="0">
                  <c:v>Namuno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Cases!$C$24:$R$24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29</c:v>
                </c:pt>
                <c:pt idx="14">
                  <c:v>106</c:v>
                </c:pt>
                <c:pt idx="1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0-4C15-B706-19951411B268}"/>
            </c:ext>
          </c:extLst>
        </c:ser>
        <c:ser>
          <c:idx val="5"/>
          <c:order val="5"/>
          <c:tx>
            <c:strRef>
              <c:f>Cases!$B$25</c:f>
              <c:strCache>
                <c:ptCount val="1"/>
                <c:pt idx="0">
                  <c:v>Metuge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Cases!$C$25:$R$25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0-4C15-B706-19951411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4047"/>
        <c:axId val="126843935"/>
      </c:lineChart>
      <c:catAx>
        <c:axId val="1393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935"/>
        <c:crosses val="autoZero"/>
        <c:auto val="1"/>
        <c:lblAlgn val="ctr"/>
        <c:lblOffset val="100"/>
        <c:noMultiLvlLbl val="0"/>
      </c:catAx>
      <c:valAx>
        <c:axId val="1268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Cases!$B$3</c:f>
              <c:strCache>
                <c:ptCount val="1"/>
                <c:pt idx="0">
                  <c:v>Lichinga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Cases!$C$3:$R$3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17</c:v>
                </c:pt>
                <c:pt idx="11">
                  <c:v>30</c:v>
                </c:pt>
                <c:pt idx="12">
                  <c:v>28</c:v>
                </c:pt>
                <c:pt idx="13">
                  <c:v>23</c:v>
                </c:pt>
                <c:pt idx="14">
                  <c:v>15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7C6-9B63-9CFAAD374EB0}"/>
            </c:ext>
          </c:extLst>
        </c:ser>
        <c:ser>
          <c:idx val="1"/>
          <c:order val="1"/>
          <c:tx>
            <c:strRef>
              <c:f>Cases!$B$4</c:f>
              <c:strCache>
                <c:ptCount val="1"/>
                <c:pt idx="0">
                  <c:v>Majune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Cases!$C$4:$R$4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47C6-9B63-9CFAAD374EB0}"/>
            </c:ext>
          </c:extLst>
        </c:ser>
        <c:ser>
          <c:idx val="2"/>
          <c:order val="2"/>
          <c:tx>
            <c:strRef>
              <c:f>Cases!$B$5</c:f>
              <c:strCache>
                <c:ptCount val="1"/>
                <c:pt idx="0">
                  <c:v>Chimbonila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Cases!$C$1:$R$2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Cases!$C$5:$R$5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0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E-47C6-9B63-9CFAAD37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08335"/>
        <c:axId val="715267775"/>
      </c:lineChart>
      <c:catAx>
        <c:axId val="2781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67775"/>
        <c:crosses val="autoZero"/>
        <c:auto val="1"/>
        <c:lblAlgn val="ctr"/>
        <c:lblOffset val="100"/>
        <c:noMultiLvlLbl val="0"/>
      </c:catAx>
      <c:valAx>
        <c:axId val="7152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75000"/>
                  </a:schemeClr>
                </a:solidFill>
              </a:rPr>
              <a:t>Distribuicao</a:t>
            </a: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</a:rPr>
              <a:t> dos obitos por distrito (N=24)</a:t>
            </a:r>
            <a:endParaRPr lang="en-US" sz="1800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9794872056687921"/>
          <c:y val="2.708139975578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Deaths!$A$3:$B$12</c:f>
              <c:multiLvlStrCache>
                <c:ptCount val="10"/>
                <c:lvl>
                  <c:pt idx="0">
                    <c:v>Majune</c:v>
                  </c:pt>
                  <c:pt idx="1">
                    <c:v>Macanga</c:v>
                  </c:pt>
                  <c:pt idx="2">
                    <c:v>Zumbo</c:v>
                  </c:pt>
                  <c:pt idx="3">
                    <c:v>Magoe</c:v>
                  </c:pt>
                  <c:pt idx="4">
                    <c:v>Maringue</c:v>
                  </c:pt>
                  <c:pt idx="5">
                    <c:v>Gurue</c:v>
                  </c:pt>
                  <c:pt idx="6">
                    <c:v>Montepuez</c:v>
                  </c:pt>
                  <c:pt idx="7">
                    <c:v>Guro</c:v>
                  </c:pt>
                  <c:pt idx="8">
                    <c:v>Cidade de Nampula</c:v>
                  </c:pt>
                  <c:pt idx="9">
                    <c:v>Mecuburi</c:v>
                  </c:pt>
                </c:lvl>
                <c:lvl>
                  <c:pt idx="0">
                    <c:v>Niassa</c:v>
                  </c:pt>
                  <c:pt idx="1">
                    <c:v>Tete</c:v>
                  </c:pt>
                  <c:pt idx="4">
                    <c:v>Sofala</c:v>
                  </c:pt>
                  <c:pt idx="5">
                    <c:v>Zambézia</c:v>
                  </c:pt>
                  <c:pt idx="6">
                    <c:v>Cabo Delgado</c:v>
                  </c:pt>
                  <c:pt idx="7">
                    <c:v>Manica</c:v>
                  </c:pt>
                  <c:pt idx="8">
                    <c:v>Nampula</c:v>
                  </c:pt>
                </c:lvl>
              </c:multiLvlStrCache>
            </c:multiLvlStrRef>
          </c:cat>
          <c:val>
            <c:numRef>
              <c:f>Deaths!$Q$3:$Q$12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58D-BB15-94A9A8CA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744336688"/>
        <c:axId val="744337520"/>
      </c:barChart>
      <c:catAx>
        <c:axId val="74433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37520"/>
        <c:crosses val="autoZero"/>
        <c:auto val="1"/>
        <c:lblAlgn val="ctr"/>
        <c:lblOffset val="100"/>
        <c:noMultiLvlLbl val="0"/>
      </c:catAx>
      <c:valAx>
        <c:axId val="744337520"/>
        <c:scaling>
          <c:orientation val="minMax"/>
          <c:max val="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44336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Deaths!$B$3</c:f>
              <c:strCache>
                <c:ptCount val="1"/>
                <c:pt idx="0">
                  <c:v>Majune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2C6-4D32-9E17-02FC31524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Deaths!$C$3:$O$3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D32-9E17-02FC31524F59}"/>
            </c:ext>
          </c:extLst>
        </c:ser>
        <c:ser>
          <c:idx val="1"/>
          <c:order val="1"/>
          <c:tx>
            <c:strRef>
              <c:f>Deaths!$B$4</c:f>
              <c:strCache>
                <c:ptCount val="1"/>
                <c:pt idx="0">
                  <c:v>Macanga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Deaths!$C$4:$O$4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6-4D32-9E17-02FC31524F59}"/>
            </c:ext>
          </c:extLst>
        </c:ser>
        <c:ser>
          <c:idx val="2"/>
          <c:order val="2"/>
          <c:tx>
            <c:strRef>
              <c:f>Deaths!$B$5</c:f>
              <c:strCache>
                <c:ptCount val="1"/>
                <c:pt idx="0">
                  <c:v>Zumbo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2C6-4D32-9E17-02FC31524F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2C6-4D32-9E17-02FC31524F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2C6-4D32-9E17-02FC31524F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C6-4D32-9E17-02FC31524F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C6-4D32-9E17-02FC31524F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C6-4D32-9E17-02FC31524F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C6-4D32-9E17-02FC31524F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C6-4D32-9E17-02FC31524F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C6-4D32-9E17-02FC31524F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C6-4D32-9E17-02FC31524F5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D2-4CF3-B443-E6FD095099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6-49B4-B838-1BCB8DDCE1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6-4D32-9E17-02FC31524F59}"/>
            </c:ext>
          </c:extLst>
        </c:ser>
        <c:ser>
          <c:idx val="3"/>
          <c:order val="3"/>
          <c:tx>
            <c:strRef>
              <c:f>Deaths!$B$6</c:f>
              <c:strCache>
                <c:ptCount val="1"/>
                <c:pt idx="0">
                  <c:v>Magoe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C6-4D32-9E17-02FC31524F59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C6-4D32-9E17-02FC31524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Deaths!$C$6:$O$6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6-4D32-9E17-02FC31524F59}"/>
            </c:ext>
          </c:extLst>
        </c:ser>
        <c:ser>
          <c:idx val="4"/>
          <c:order val="4"/>
          <c:tx>
            <c:strRef>
              <c:f>Deaths!$B$8</c:f>
              <c:strCache>
                <c:ptCount val="1"/>
                <c:pt idx="0">
                  <c:v>Gurue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2C6-4D32-9E17-02FC31524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Deaths!$C$8:$O$8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6-4D32-9E17-02FC31524F59}"/>
            </c:ext>
          </c:extLst>
        </c:ser>
        <c:ser>
          <c:idx val="5"/>
          <c:order val="5"/>
          <c:tx>
            <c:strRef>
              <c:f>Deaths!$B$9</c:f>
              <c:strCache>
                <c:ptCount val="1"/>
                <c:pt idx="0">
                  <c:v>Montepuez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C6-4D32-9E17-02FC31524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Deaths!$C$9:$O$9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6-4D32-9E17-02FC31524F59}"/>
            </c:ext>
          </c:extLst>
        </c:ser>
        <c:ser>
          <c:idx val="6"/>
          <c:order val="6"/>
          <c:tx>
            <c:strRef>
              <c:f>Deaths!$B$11</c:f>
              <c:strCache>
                <c:ptCount val="1"/>
                <c:pt idx="0">
                  <c:v>Cidade de Nampula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Deaths!$C$11:$O$11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6-4D32-9E17-02FC31524F59}"/>
            </c:ext>
          </c:extLst>
        </c:ser>
        <c:ser>
          <c:idx val="7"/>
          <c:order val="7"/>
          <c:tx>
            <c:strRef>
              <c:f>Deaths!$B$12</c:f>
              <c:strCache>
                <c:ptCount val="1"/>
                <c:pt idx="0">
                  <c:v>Mecuburi</c:v>
                </c:pt>
              </c:strCache>
            </c:strRef>
          </c:tx>
          <c:spPr>
            <a:pattFill prst="pct50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2C6-4D32-9E17-02FC31524F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2C6-4D32-9E17-02FC31524F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2C6-4D32-9E17-02FC31524F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2C6-4D32-9E17-02FC31524F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2C6-4D32-9E17-02FC31524F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2C6-4D32-9E17-02FC31524F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2C6-4D32-9E17-02FC31524F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2C6-4D32-9E17-02FC31524F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2C6-4D32-9E17-02FC31524F5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DF-4A9B-A2D5-86D79F62D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Deaths!$C$12:$O$12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6-4D32-9E17-02FC31524F59}"/>
            </c:ext>
          </c:extLst>
        </c:ser>
        <c:ser>
          <c:idx val="8"/>
          <c:order val="8"/>
          <c:tx>
            <c:strRef>
              <c:f>Deaths!$B$7</c:f>
              <c:strCache>
                <c:ptCount val="1"/>
                <c:pt idx="0">
                  <c:v>Maringue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Deaths!$C$7:$O$7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C9E-9E10-0345ABAC63BA}"/>
            </c:ext>
          </c:extLst>
        </c:ser>
        <c:ser>
          <c:idx val="9"/>
          <c:order val="9"/>
          <c:tx>
            <c:strRef>
              <c:f>Deaths!$B$10</c:f>
              <c:strCache>
                <c:ptCount val="1"/>
                <c:pt idx="0">
                  <c:v>Guro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Deaths!$C$1:$O$2</c:f>
              <c:multiLvlStrCache>
                <c:ptCount val="13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Deaths!$C$10:$O$10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D-4A22-9D93-01C07493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469894800"/>
        <c:axId val="469886064"/>
      </c:barChart>
      <c:catAx>
        <c:axId val="4698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86064"/>
        <c:crosses val="autoZero"/>
        <c:auto val="1"/>
        <c:lblAlgn val="ctr"/>
        <c:lblOffset val="100"/>
        <c:noMultiLvlLbl val="0"/>
      </c:catAx>
      <c:valAx>
        <c:axId val="4698860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obitos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4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Sheet1!$B$3:$Q$3</c:f>
              <c:numCache>
                <c:formatCode>General</c:formatCode>
                <c:ptCount val="16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314</c:v>
                </c:pt>
                <c:pt idx="4">
                  <c:v>240</c:v>
                </c:pt>
                <c:pt idx="5">
                  <c:v>170</c:v>
                </c:pt>
                <c:pt idx="6">
                  <c:v>50</c:v>
                </c:pt>
                <c:pt idx="7">
                  <c:v>88</c:v>
                </c:pt>
                <c:pt idx="8">
                  <c:v>81</c:v>
                </c:pt>
                <c:pt idx="9">
                  <c:v>70</c:v>
                </c:pt>
                <c:pt idx="10">
                  <c:v>129</c:v>
                </c:pt>
                <c:pt idx="11">
                  <c:v>102</c:v>
                </c:pt>
                <c:pt idx="12">
                  <c:v>116</c:v>
                </c:pt>
                <c:pt idx="13">
                  <c:v>71</c:v>
                </c:pt>
                <c:pt idx="14">
                  <c:v>27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8-4770-9AA3-FFB33D78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  <a:r>
                  <a:rPr lang="en-US" baseline="0"/>
                  <a:t> epidemiologicas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98</c:v>
                </c:pt>
                <c:pt idx="9">
                  <c:v>119</c:v>
                </c:pt>
                <c:pt idx="10">
                  <c:v>148</c:v>
                </c:pt>
                <c:pt idx="11">
                  <c:v>90</c:v>
                </c:pt>
                <c:pt idx="12">
                  <c:v>126</c:v>
                </c:pt>
                <c:pt idx="13">
                  <c:v>108</c:v>
                </c:pt>
                <c:pt idx="14">
                  <c:v>85</c:v>
                </c:pt>
                <c:pt idx="1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8-42DA-85DA-C7EAAA59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7856519754278"/>
          <c:y val="6.6265142037624958E-2"/>
          <c:w val="0.79889346613130308"/>
          <c:h val="0.666245138032444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232</c:v>
                </c:pt>
                <c:pt idx="6">
                  <c:v>193</c:v>
                </c:pt>
                <c:pt idx="7">
                  <c:v>116</c:v>
                </c:pt>
                <c:pt idx="8">
                  <c:v>110</c:v>
                </c:pt>
                <c:pt idx="9">
                  <c:v>61</c:v>
                </c:pt>
                <c:pt idx="10">
                  <c:v>82</c:v>
                </c:pt>
                <c:pt idx="11">
                  <c:v>100</c:v>
                </c:pt>
                <c:pt idx="12">
                  <c:v>88</c:v>
                </c:pt>
                <c:pt idx="13">
                  <c:v>70</c:v>
                </c:pt>
                <c:pt idx="14">
                  <c:v>62</c:v>
                </c:pt>
                <c:pt idx="1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4F0-9A54-C2635FBF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9848778312677"/>
          <c:y val="5.1496950363132753E-2"/>
          <c:w val="0.82742873686374852"/>
          <c:h val="0.662453525568954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53</c:v>
                </c:pt>
                <c:pt idx="3">
                  <c:v>52</c:v>
                </c:pt>
                <c:pt idx="4">
                  <c:v>70</c:v>
                </c:pt>
                <c:pt idx="5">
                  <c:v>91</c:v>
                </c:pt>
                <c:pt idx="6">
                  <c:v>125</c:v>
                </c:pt>
                <c:pt idx="7">
                  <c:v>145</c:v>
                </c:pt>
                <c:pt idx="8">
                  <c:v>76</c:v>
                </c:pt>
                <c:pt idx="9">
                  <c:v>59</c:v>
                </c:pt>
                <c:pt idx="10">
                  <c:v>50</c:v>
                </c:pt>
                <c:pt idx="11">
                  <c:v>157</c:v>
                </c:pt>
                <c:pt idx="12">
                  <c:v>229</c:v>
                </c:pt>
                <c:pt idx="13">
                  <c:v>139</c:v>
                </c:pt>
                <c:pt idx="14">
                  <c:v>234</c:v>
                </c:pt>
                <c:pt idx="1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A69-929A-48F18208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Sheet1!$B$9:$Q$9</c:f>
              <c:numCache>
                <c:formatCode>General</c:formatCode>
                <c:ptCount val="16"/>
                <c:pt idx="0">
                  <c:v>101</c:v>
                </c:pt>
                <c:pt idx="1">
                  <c:v>87</c:v>
                </c:pt>
                <c:pt idx="2">
                  <c:v>37</c:v>
                </c:pt>
                <c:pt idx="3">
                  <c:v>30</c:v>
                </c:pt>
                <c:pt idx="4">
                  <c:v>28</c:v>
                </c:pt>
                <c:pt idx="5">
                  <c:v>12</c:v>
                </c:pt>
                <c:pt idx="6">
                  <c:v>16</c:v>
                </c:pt>
                <c:pt idx="7">
                  <c:v>79</c:v>
                </c:pt>
                <c:pt idx="8">
                  <c:v>115</c:v>
                </c:pt>
                <c:pt idx="9">
                  <c:v>112</c:v>
                </c:pt>
                <c:pt idx="10">
                  <c:v>100</c:v>
                </c:pt>
                <c:pt idx="11">
                  <c:v>127</c:v>
                </c:pt>
                <c:pt idx="12">
                  <c:v>146</c:v>
                </c:pt>
                <c:pt idx="13">
                  <c:v>152</c:v>
                </c:pt>
                <c:pt idx="14">
                  <c:v>192</c:v>
                </c:pt>
                <c:pt idx="1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A-4719-AD87-66A96F8A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41</c:v>
                </c:pt>
                <c:pt idx="11">
                  <c:v>36</c:v>
                </c:pt>
                <c:pt idx="12">
                  <c:v>35</c:v>
                </c:pt>
                <c:pt idx="13">
                  <c:v>32</c:v>
                </c:pt>
                <c:pt idx="14">
                  <c:v>26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6-4BC5-9B9F-F0E30905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Sheet1!$B$1:$Q$2</c:f>
              <c:multiLvlStrCache>
                <c:ptCount val="16"/>
                <c:lvl>
                  <c:pt idx="0">
                    <c:v>S40</c:v>
                  </c:pt>
                  <c:pt idx="1">
                    <c:v>S41</c:v>
                  </c:pt>
                  <c:pt idx="2">
                    <c:v>S42</c:v>
                  </c:pt>
                  <c:pt idx="3">
                    <c:v>S43</c:v>
                  </c:pt>
                  <c:pt idx="4">
                    <c:v>S44</c:v>
                  </c:pt>
                  <c:pt idx="5">
                    <c:v>S45</c:v>
                  </c:pt>
                  <c:pt idx="6">
                    <c:v>S46</c:v>
                  </c:pt>
                  <c:pt idx="7">
                    <c:v>S47</c:v>
                  </c:pt>
                  <c:pt idx="8">
                    <c:v>S48</c:v>
                  </c:pt>
                  <c:pt idx="9">
                    <c:v>S49</c:v>
                  </c:pt>
                  <c:pt idx="10">
                    <c:v>S50</c:v>
                  </c:pt>
                  <c:pt idx="11">
                    <c:v>S51</c:v>
                  </c:pt>
                  <c:pt idx="12">
                    <c:v>S52</c:v>
                  </c:pt>
                  <c:pt idx="13">
                    <c:v>S1</c:v>
                  </c:pt>
                  <c:pt idx="14">
                    <c:v>S2</c:v>
                  </c:pt>
                  <c:pt idx="15">
                    <c:v>S3</c:v>
                  </c:pt>
                </c:lvl>
                <c:lvl>
                  <c:pt idx="0">
                    <c:v>2023</c:v>
                  </c:pt>
                  <c:pt idx="13">
                    <c:v>2024</c:v>
                  </c:pt>
                </c:lvl>
              </c:multiLvlStrCache>
            </c:multiLvlStr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11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3-4077-8C03-71A34487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85424"/>
        <c:axId val="1704285840"/>
      </c:lineChart>
      <c:catAx>
        <c:axId val="1704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840"/>
        <c:crosses val="autoZero"/>
        <c:auto val="1"/>
        <c:lblAlgn val="ctr"/>
        <c:lblOffset val="100"/>
        <c:noMultiLvlLbl val="0"/>
      </c:catAx>
      <c:valAx>
        <c:axId val="17042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592636</xdr:colOff>
      <xdr:row>8</xdr:row>
      <xdr:rowOff>45190</xdr:rowOff>
    </xdr:from>
    <xdr:to>
      <xdr:col>39</xdr:col>
      <xdr:colOff>42882</xdr:colOff>
      <xdr:row>24</xdr:row>
      <xdr:rowOff>26140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26B0-5930-9CEA-CCA8-A2975561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391439</xdr:colOff>
      <xdr:row>0</xdr:row>
      <xdr:rowOff>44146</xdr:rowOff>
    </xdr:from>
    <xdr:to>
      <xdr:col>25</xdr:col>
      <xdr:colOff>83247</xdr:colOff>
      <xdr:row>15</xdr:row>
      <xdr:rowOff>25096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F7E65-B517-C6DE-583F-B74E7A24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46320</xdr:colOff>
      <xdr:row>27</xdr:row>
      <xdr:rowOff>51540</xdr:rowOff>
    </xdr:from>
    <xdr:to>
      <xdr:col>7</xdr:col>
      <xdr:colOff>103470</xdr:colOff>
      <xdr:row>42</xdr:row>
      <xdr:rowOff>32491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F652F-D0E6-4ECB-96A2-FE10B9D9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162403</xdr:colOff>
      <xdr:row>12</xdr:row>
      <xdr:rowOff>49408</xdr:rowOff>
    </xdr:from>
    <xdr:to>
      <xdr:col>16</xdr:col>
      <xdr:colOff>540706</xdr:colOff>
      <xdr:row>26</xdr:row>
      <xdr:rowOff>130479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8929A-72B3-4D02-A087-E7C01304F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125565</xdr:colOff>
      <xdr:row>27</xdr:row>
      <xdr:rowOff>68414</xdr:rowOff>
    </xdr:from>
    <xdr:to>
      <xdr:col>16</xdr:col>
      <xdr:colOff>587157</xdr:colOff>
      <xdr:row>42</xdr:row>
      <xdr:rowOff>39144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FDF0A-0268-4039-BC07-38C0D15C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26096</xdr:colOff>
      <xdr:row>12</xdr:row>
      <xdr:rowOff>0</xdr:rowOff>
    </xdr:from>
    <xdr:to>
      <xdr:col>6</xdr:col>
      <xdr:colOff>570934</xdr:colOff>
      <xdr:row>26</xdr:row>
      <xdr:rowOff>142179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0E282-9261-494B-BD79-89F5C7F5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45537</xdr:colOff>
      <xdr:row>42</xdr:row>
      <xdr:rowOff>91728</xdr:rowOff>
    </xdr:from>
    <xdr:to>
      <xdr:col>7</xdr:col>
      <xdr:colOff>102687</xdr:colOff>
      <xdr:row>57</xdr:row>
      <xdr:rowOff>72677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6B049-433B-43A2-9724-DBF645316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208766</xdr:colOff>
      <xdr:row>42</xdr:row>
      <xdr:rowOff>156576</xdr:rowOff>
    </xdr:from>
    <xdr:to>
      <xdr:col>14</xdr:col>
      <xdr:colOff>599292</xdr:colOff>
      <xdr:row>53</xdr:row>
      <xdr:rowOff>107559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BA4CD1-3CDE-4713-9119-589FD8EE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574110</xdr:colOff>
      <xdr:row>33</xdr:row>
      <xdr:rowOff>104383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B6EB15-86DE-49D5-A948-09F3484E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219572</xdr:colOff>
      <xdr:row>11</xdr:row>
      <xdr:rowOff>5509</xdr:rowOff>
    </xdr:from>
    <xdr:to>
      <xdr:col>33</xdr:col>
      <xdr:colOff>507235</xdr:colOff>
      <xdr:row>25</xdr:row>
      <xdr:rowOff>178107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4B412B-0094-EA82-7988-DAF74968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46043</xdr:colOff>
      <xdr:row>2</xdr:row>
      <xdr:rowOff>200021</xdr:rowOff>
    </xdr:from>
    <xdr:to>
      <xdr:col>27</xdr:col>
      <xdr:colOff>476250</xdr:colOff>
      <xdr:row>21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B061-5038-C5EB-5F48-F09EAB07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392391</xdr:colOff>
      <xdr:row>5</xdr:row>
      <xdr:rowOff>164289</xdr:rowOff>
    </xdr:from>
    <xdr:to>
      <xdr:col>7</xdr:col>
      <xdr:colOff>216833</xdr:colOff>
      <xdr:row>15</xdr:row>
      <xdr:rowOff>1493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B0CAE-B3D7-6C89-BBFF-A3F58240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115942</xdr:colOff>
      <xdr:row>5</xdr:row>
      <xdr:rowOff>19946</xdr:rowOff>
    </xdr:from>
    <xdr:to>
      <xdr:col>14</xdr:col>
      <xdr:colOff>186293</xdr:colOff>
      <xdr:row>15</xdr:row>
      <xdr:rowOff>64159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4B613-74F0-402A-ABCC-EF04C387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340895</xdr:colOff>
      <xdr:row>34</xdr:row>
      <xdr:rowOff>83886</xdr:rowOff>
    </xdr:from>
    <xdr:to>
      <xdr:col>14</xdr:col>
      <xdr:colOff>407570</xdr:colOff>
      <xdr:row>46</xdr:row>
      <xdr:rowOff>92910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53EC8-9CF2-4B01-975B-02BE4549C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20</xdr:row>
      <xdr:rowOff>47625</xdr:rowOff>
    </xdr:from>
    <xdr:to>
      <xdr:col>7</xdr:col>
      <xdr:colOff>203200</xdr:colOff>
      <xdr:row>35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BFA3A-D45F-3C85-1422-151CF0E8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219074</xdr:colOff>
      <xdr:row>2</xdr:row>
      <xdr:rowOff>34925</xdr:rowOff>
    </xdr:from>
    <xdr:to>
      <xdr:col>25</xdr:col>
      <xdr:colOff>241299</xdr:colOff>
      <xdr:row>17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A8415E-707F-A191-838D-53088748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123825</xdr:colOff>
      <xdr:row>14</xdr:row>
      <xdr:rowOff>36512</xdr:rowOff>
    </xdr:from>
    <xdr:to>
      <xdr:col>32</xdr:col>
      <xdr:colOff>209550</xdr:colOff>
      <xdr:row>27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1E20C-63D0-BD77-5728-B52B5701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0.22503</cdr:x>
      <cdr:y>0.80671</cdr:y>
    </cdr:from>
    <cdr:to>
      <cdr:x>0.8169</cdr:x>
      <cdr:y>0.92708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8A1DBEE-0D6D-E21C-9152-1A6BA8FACA4D}"/>
            </a:ext>
          </a:extLst>
        </cdr:cNvPr>
        <cdr:cNvSpPr/>
      </cdr:nvSpPr>
      <cdr:spPr>
        <a:xfrm xmlns:a="http://schemas.openxmlformats.org/drawingml/2006/main">
          <a:off x="1028848" y="2212968"/>
          <a:ext cx="2706031" cy="330199"/>
        </a:xfrm>
        <a:prstGeom xmlns:a="http://schemas.openxmlformats.org/drawingml/2006/main" prst="rect">
          <a:avLst/>
        </a:prstGeom>
        <a:solidFill xmlns:a="http://schemas.openxmlformats.org/drawingml/2006/main">
          <a:srgbClr val="9ED3D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0.42639</cdr:x>
      <cdr:y>0.80208</cdr:y>
    </cdr:from>
    <cdr:to>
      <cdr:x>0.53833</cdr:x>
      <cdr:y>0.90625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4B00216-FF37-5E91-44A2-AAC54283F181}"/>
            </a:ext>
          </a:extLst>
        </cdr:cNvPr>
        <cdr:cNvSpPr txBox="1"/>
      </cdr:nvSpPr>
      <cdr:spPr>
        <a:xfrm xmlns:a="http://schemas.openxmlformats.org/drawingml/2006/main">
          <a:off x="2048733" y="2174800"/>
          <a:ext cx="537834" cy="282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77</a:t>
          </a:r>
        </a:p>
      </cdr:txBody>
    </cdr:sp>
  </cdr:relSizeAnchor>
  <cdr:relSizeAnchor xmlns:cdr="http://schemas.openxmlformats.org/drawingml/2006/chartDrawing">
    <cdr:from>
      <cdr:x>0.28522</cdr:x>
      <cdr:y>0.18518</cdr:y>
    </cdr:from>
    <cdr:to>
      <cdr:x>0.74033</cdr:x>
      <cdr:y>0.30555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EF587059-7276-9D11-3675-BC09CE9D9DC7}"/>
            </a:ext>
          </a:extLst>
        </cdr:cNvPr>
        <cdr:cNvSpPr/>
      </cdr:nvSpPr>
      <cdr:spPr>
        <a:xfrm xmlns:a="http://schemas.openxmlformats.org/drawingml/2006/main">
          <a:off x="1304017" y="507986"/>
          <a:ext cx="2080786" cy="330199"/>
        </a:xfrm>
        <a:prstGeom xmlns:a="http://schemas.openxmlformats.org/drawingml/2006/main" prst="rect">
          <a:avLst/>
        </a:prstGeom>
        <a:solidFill xmlns:a="http://schemas.openxmlformats.org/drawingml/2006/main">
          <a:srgbClr val="9ED3D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0.34021</cdr:x>
      <cdr:y>0.33333</cdr:y>
    </cdr:from>
    <cdr:to>
      <cdr:x>0.65127</cdr:x>
      <cdr:y>0.4537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F587059-7276-9D11-3675-BC09CE9D9DC7}"/>
            </a:ext>
          </a:extLst>
        </cdr:cNvPr>
        <cdr:cNvSpPr/>
      </cdr:nvSpPr>
      <cdr:spPr>
        <a:xfrm xmlns:a="http://schemas.openxmlformats.org/drawingml/2006/main">
          <a:off x="1555425" y="914391"/>
          <a:ext cx="1422166" cy="330199"/>
        </a:xfrm>
        <a:prstGeom xmlns:a="http://schemas.openxmlformats.org/drawingml/2006/main" prst="rect">
          <a:avLst/>
        </a:prstGeom>
        <a:solidFill xmlns:a="http://schemas.openxmlformats.org/drawingml/2006/main">
          <a:srgbClr val="9ED3D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0.43633</cdr:x>
      <cdr:y>0.48611</cdr:y>
    </cdr:from>
    <cdr:to>
      <cdr:x>0.49896</cdr:x>
      <cdr:y>0.60648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F587059-7276-9D11-3675-BC09CE9D9DC7}"/>
            </a:ext>
          </a:extLst>
        </cdr:cNvPr>
        <cdr:cNvSpPr/>
      </cdr:nvSpPr>
      <cdr:spPr>
        <a:xfrm xmlns:a="http://schemas.openxmlformats.org/drawingml/2006/main">
          <a:off x="1990725" y="1310346"/>
          <a:ext cx="285750" cy="324466"/>
        </a:xfrm>
        <a:prstGeom xmlns:a="http://schemas.openxmlformats.org/drawingml/2006/main" prst="rect">
          <a:avLst/>
        </a:prstGeom>
        <a:solidFill xmlns:a="http://schemas.openxmlformats.org/drawingml/2006/main">
          <a:srgbClr val="9ED3D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0.4375</cdr:x>
      <cdr:y>0.16667</cdr:y>
    </cdr:from>
    <cdr:to>
      <cdr:x>0.5533</cdr:x>
      <cdr:y>0.27083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A334574-C585-9041-0920-719BF4AC90CA}"/>
            </a:ext>
          </a:extLst>
        </cdr:cNvPr>
        <cdr:cNvSpPr txBox="1"/>
      </cdr:nvSpPr>
      <cdr:spPr>
        <a:xfrm xmlns:a="http://schemas.openxmlformats.org/drawingml/2006/main">
          <a:off x="2102113" y="451917"/>
          <a:ext cx="556419" cy="28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51</a:t>
          </a:r>
        </a:p>
      </cdr:txBody>
    </cdr:sp>
  </cdr:relSizeAnchor>
  <cdr:relSizeAnchor xmlns:cdr="http://schemas.openxmlformats.org/drawingml/2006/chartDrawing">
    <cdr:from>
      <cdr:x>0.43194</cdr:x>
      <cdr:y>0.32407</cdr:y>
    </cdr:from>
    <cdr:to>
      <cdr:x>0.52778</cdr:x>
      <cdr:y>0.42824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A334574-C585-9041-0920-719BF4AC90CA}"/>
            </a:ext>
          </a:extLst>
        </cdr:cNvPr>
        <cdr:cNvSpPr txBox="1"/>
      </cdr:nvSpPr>
      <cdr:spPr>
        <a:xfrm xmlns:a="http://schemas.openxmlformats.org/drawingml/2006/main">
          <a:off x="1974850" y="889000"/>
          <a:ext cx="438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41</a:t>
          </a:r>
        </a:p>
      </cdr:txBody>
    </cdr:sp>
  </cdr:relSizeAnchor>
  <cdr:relSizeAnchor xmlns:cdr="http://schemas.openxmlformats.org/drawingml/2006/chartDrawing">
    <cdr:from>
      <cdr:x>0.42778</cdr:x>
      <cdr:y>0.48843</cdr:y>
    </cdr:from>
    <cdr:to>
      <cdr:x>0.52361</cdr:x>
      <cdr:y>0.59259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A334574-C585-9041-0920-719BF4AC90CA}"/>
            </a:ext>
          </a:extLst>
        </cdr:cNvPr>
        <cdr:cNvSpPr txBox="1"/>
      </cdr:nvSpPr>
      <cdr:spPr>
        <a:xfrm xmlns:a="http://schemas.openxmlformats.org/drawingml/2006/main">
          <a:off x="1955800" y="1339850"/>
          <a:ext cx="438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0.4375</cdr:x>
      <cdr:y>0.64571</cdr:y>
    </cdr:from>
    <cdr:to>
      <cdr:x>0.53333</cdr:x>
      <cdr:y>0.74987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A334574-C585-9041-0920-719BF4AC90CA}"/>
            </a:ext>
          </a:extLst>
        </cdr:cNvPr>
        <cdr:cNvSpPr txBox="1"/>
      </cdr:nvSpPr>
      <cdr:spPr>
        <a:xfrm xmlns:a="http://schemas.openxmlformats.org/drawingml/2006/main">
          <a:off x="1996093" y="1740562"/>
          <a:ext cx="437222" cy="280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106078</xdr:colOff>
      <xdr:row>38</xdr:row>
      <xdr:rowOff>41213</xdr:rowOff>
    </xdr:from>
    <xdr:to>
      <xdr:col>6</xdr:col>
      <xdr:colOff>454538</xdr:colOff>
      <xdr:row>53</xdr:row>
      <xdr:rowOff>19092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9B060-D138-494D-8524-36E30721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418781</xdr:colOff>
      <xdr:row>17</xdr:row>
      <xdr:rowOff>7066</xdr:rowOff>
    </xdr:from>
    <xdr:to>
      <xdr:col>28</xdr:col>
      <xdr:colOff>116075</xdr:colOff>
      <xdr:row>35</xdr:row>
      <xdr:rowOff>34140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A5EE6-882B-4C44-8D15-9F06CEB33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143388</xdr:rowOff>
    </xdr:from>
    <xdr:to>
      <xdr:col>5</xdr:col>
      <xdr:colOff>652310</xdr:colOff>
      <xdr:row>68</xdr:row>
      <xdr:rowOff>118090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56B4-9BCF-4566-9E6E-9BA854A5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96729</xdr:colOff>
      <xdr:row>69</xdr:row>
      <xdr:rowOff>2514</xdr:rowOff>
    </xdr:from>
    <xdr:to>
      <xdr:col>5</xdr:col>
      <xdr:colOff>332499</xdr:colOff>
      <xdr:row>83</xdr:row>
      <xdr:rowOff>167920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4E8912-8A8D-4A33-9CD4-B91212041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143387</xdr:colOff>
      <xdr:row>55</xdr:row>
      <xdr:rowOff>30726</xdr:rowOff>
    </xdr:from>
    <xdr:to>
      <xdr:col>14</xdr:col>
      <xdr:colOff>58277</xdr:colOff>
      <xdr:row>70</xdr:row>
      <xdr:rowOff>8603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E80432-184A-4697-B7F6-D2A2AA54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468380</xdr:colOff>
      <xdr:row>38</xdr:row>
      <xdr:rowOff>43584</xdr:rowOff>
    </xdr:from>
    <xdr:to>
      <xdr:col>12</xdr:col>
      <xdr:colOff>643176</xdr:colOff>
      <xdr:row>54</xdr:row>
      <xdr:rowOff>46076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26F52A-4282-E1A6-98DA-3A7AFD94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413098</xdr:colOff>
      <xdr:row>1</xdr:row>
      <xdr:rowOff>78528</xdr:rowOff>
    </xdr:from>
    <xdr:to>
      <xdr:col>25</xdr:col>
      <xdr:colOff>584719</xdr:colOff>
      <xdr:row>16</xdr:row>
      <xdr:rowOff>90545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4F9E1C-D2AB-786C-8883-4EE52ACB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601369</xdr:colOff>
      <xdr:row>9</xdr:row>
      <xdr:rowOff>30967</xdr:rowOff>
    </xdr:from>
    <xdr:to>
      <xdr:col>34</xdr:col>
      <xdr:colOff>34966</xdr:colOff>
      <xdr:row>35</xdr:row>
      <xdr:rowOff>17825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BF0CF-8755-DCE5-4867-DBFE5161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118818</xdr:colOff>
      <xdr:row>23</xdr:row>
      <xdr:rowOff>98131</xdr:rowOff>
    </xdr:from>
    <xdr:to>
      <xdr:col>17</xdr:col>
      <xdr:colOff>96587</xdr:colOff>
      <xdr:row>39</xdr:row>
      <xdr:rowOff>164266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ED230-46E0-3845-E792-869602C5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S/Desktop/Listagem_colera_vaz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D_%20OBITOS_COVID19_FEV_MAR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angar/Downloads/BD%20Internamentos%2027-01-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letim%20diario%20COLERA/New%20approach/Tabela%20resumo_c&#243;lera_Week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alise"/>
      <sheetName val="MZ"/>
      <sheetName val="dominio"/>
    </sheetNames>
    <sheetDataSet>
      <sheetData sheetId="0"/>
      <sheetData sheetId="1"/>
      <sheetData sheetId="2"/>
      <sheetData sheetId="3">
        <row r="1">
          <cell r="B1" t="str">
            <v>Idade</v>
          </cell>
          <cell r="J1" t="str">
            <v>Cabo_Delgado</v>
          </cell>
          <cell r="K1" t="str">
            <v>Niassa</v>
          </cell>
          <cell r="L1" t="str">
            <v>Nampula</v>
          </cell>
          <cell r="M1" t="str">
            <v>Zambezia</v>
          </cell>
          <cell r="N1" t="str">
            <v>Tete</v>
          </cell>
          <cell r="O1" t="str">
            <v>Manica</v>
          </cell>
          <cell r="P1" t="str">
            <v>Sofala</v>
          </cell>
          <cell r="Q1" t="str">
            <v>Inhambane</v>
          </cell>
          <cell r="R1" t="str">
            <v>Gaza</v>
          </cell>
          <cell r="S1" t="str">
            <v>Maputo_Provincia</v>
          </cell>
          <cell r="T1" t="str">
            <v>Maputo_Cidade</v>
          </cell>
        </row>
        <row r="2">
          <cell r="A2" t="str">
            <v>M</v>
          </cell>
          <cell r="D2">
            <v>0</v>
          </cell>
          <cell r="G2">
            <v>0</v>
          </cell>
          <cell r="H2">
            <v>1</v>
          </cell>
          <cell r="I2">
            <v>1</v>
          </cell>
        </row>
        <row r="3">
          <cell r="A3" t="str">
            <v>F</v>
          </cell>
          <cell r="D3">
            <v>1</v>
          </cell>
          <cell r="G3">
            <v>1</v>
          </cell>
          <cell r="H3">
            <v>2</v>
          </cell>
          <cell r="I3">
            <v>2</v>
          </cell>
        </row>
        <row r="4">
          <cell r="D4">
            <v>2</v>
          </cell>
          <cell r="G4">
            <v>2</v>
          </cell>
          <cell r="H4">
            <v>3</v>
          </cell>
          <cell r="I4">
            <v>9</v>
          </cell>
        </row>
        <row r="5">
          <cell r="D5">
            <v>3</v>
          </cell>
          <cell r="G5">
            <v>3</v>
          </cell>
          <cell r="H5">
            <v>4</v>
          </cell>
        </row>
        <row r="6">
          <cell r="D6">
            <v>4</v>
          </cell>
          <cell r="G6">
            <v>4</v>
          </cell>
          <cell r="H6">
            <v>1.2</v>
          </cell>
        </row>
        <row r="7">
          <cell r="D7">
            <v>5</v>
          </cell>
          <cell r="G7">
            <v>1.2</v>
          </cell>
          <cell r="H7">
            <v>1.3</v>
          </cell>
        </row>
        <row r="8">
          <cell r="D8">
            <v>6</v>
          </cell>
          <cell r="G8">
            <v>1.3</v>
          </cell>
          <cell r="H8">
            <v>2.2999999999999998</v>
          </cell>
        </row>
        <row r="9">
          <cell r="D9">
            <v>7</v>
          </cell>
          <cell r="G9">
            <v>1.4</v>
          </cell>
          <cell r="H9" t="str">
            <v>1,2,3</v>
          </cell>
        </row>
        <row r="10">
          <cell r="D10">
            <v>8</v>
          </cell>
          <cell r="G10">
            <v>2.2999999999999998</v>
          </cell>
        </row>
        <row r="11">
          <cell r="D11">
            <v>9</v>
          </cell>
          <cell r="G11">
            <v>2.4</v>
          </cell>
        </row>
        <row r="12">
          <cell r="D12">
            <v>10</v>
          </cell>
          <cell r="G12">
            <v>3.4</v>
          </cell>
        </row>
        <row r="13">
          <cell r="D13">
            <v>11</v>
          </cell>
          <cell r="G13" t="str">
            <v>1,2,3</v>
          </cell>
        </row>
        <row r="14">
          <cell r="D14">
            <v>12</v>
          </cell>
          <cell r="G14" t="str">
            <v>1,2,4</v>
          </cell>
        </row>
        <row r="15">
          <cell r="D15">
            <v>13</v>
          </cell>
          <cell r="G15" t="str">
            <v>1,3,4</v>
          </cell>
        </row>
        <row r="16">
          <cell r="D16">
            <v>14</v>
          </cell>
        </row>
        <row r="17">
          <cell r="D17">
            <v>15</v>
          </cell>
        </row>
        <row r="18">
          <cell r="D18">
            <v>16</v>
          </cell>
        </row>
        <row r="19">
          <cell r="D19">
            <v>17</v>
          </cell>
        </row>
        <row r="20">
          <cell r="D20">
            <v>18</v>
          </cell>
        </row>
        <row r="21">
          <cell r="D21">
            <v>19</v>
          </cell>
        </row>
        <row r="22">
          <cell r="D22">
            <v>20</v>
          </cell>
        </row>
        <row r="23">
          <cell r="D23">
            <v>21</v>
          </cell>
        </row>
        <row r="24">
          <cell r="D24">
            <v>22</v>
          </cell>
        </row>
        <row r="25">
          <cell r="D25">
            <v>23</v>
          </cell>
        </row>
        <row r="26">
          <cell r="D26">
            <v>24</v>
          </cell>
        </row>
        <row r="27">
          <cell r="D27">
            <v>25</v>
          </cell>
        </row>
        <row r="28">
          <cell r="D28">
            <v>26</v>
          </cell>
        </row>
        <row r="29">
          <cell r="D29">
            <v>27</v>
          </cell>
        </row>
        <row r="30">
          <cell r="D30">
            <v>28</v>
          </cell>
        </row>
        <row r="31">
          <cell r="D31">
            <v>29</v>
          </cell>
        </row>
        <row r="32">
          <cell r="D32">
            <v>30</v>
          </cell>
        </row>
        <row r="33">
          <cell r="D33">
            <v>31</v>
          </cell>
        </row>
        <row r="34">
          <cell r="D34">
            <v>32</v>
          </cell>
        </row>
        <row r="35">
          <cell r="D35">
            <v>33</v>
          </cell>
        </row>
        <row r="36">
          <cell r="D36">
            <v>34</v>
          </cell>
        </row>
        <row r="37">
          <cell r="D37">
            <v>35</v>
          </cell>
        </row>
        <row r="38">
          <cell r="D38">
            <v>36</v>
          </cell>
        </row>
        <row r="39">
          <cell r="D39">
            <v>37</v>
          </cell>
        </row>
        <row r="40">
          <cell r="D40">
            <v>38</v>
          </cell>
        </row>
        <row r="41">
          <cell r="D41">
            <v>39</v>
          </cell>
        </row>
        <row r="42">
          <cell r="D42">
            <v>40</v>
          </cell>
        </row>
        <row r="43">
          <cell r="D43">
            <v>41</v>
          </cell>
        </row>
        <row r="44">
          <cell r="D44">
            <v>42</v>
          </cell>
        </row>
        <row r="45">
          <cell r="D45">
            <v>43</v>
          </cell>
        </row>
        <row r="46">
          <cell r="D46">
            <v>44</v>
          </cell>
        </row>
        <row r="47">
          <cell r="D47">
            <v>45</v>
          </cell>
        </row>
        <row r="48">
          <cell r="D48">
            <v>46</v>
          </cell>
        </row>
        <row r="49">
          <cell r="D49">
            <v>47</v>
          </cell>
        </row>
        <row r="50">
          <cell r="D50">
            <v>48</v>
          </cell>
        </row>
        <row r="51">
          <cell r="D51">
            <v>49</v>
          </cell>
        </row>
        <row r="52">
          <cell r="D52">
            <v>50</v>
          </cell>
        </row>
        <row r="53">
          <cell r="D53">
            <v>51</v>
          </cell>
        </row>
        <row r="54">
          <cell r="D54">
            <v>52</v>
          </cell>
        </row>
        <row r="55">
          <cell r="D55">
            <v>53</v>
          </cell>
        </row>
        <row r="56">
          <cell r="D56">
            <v>54</v>
          </cell>
        </row>
        <row r="57">
          <cell r="D57">
            <v>55</v>
          </cell>
        </row>
        <row r="58">
          <cell r="D58">
            <v>56</v>
          </cell>
        </row>
        <row r="59">
          <cell r="D59">
            <v>57</v>
          </cell>
        </row>
        <row r="60">
          <cell r="D60">
            <v>58</v>
          </cell>
        </row>
        <row r="61">
          <cell r="D61">
            <v>59</v>
          </cell>
        </row>
        <row r="62">
          <cell r="D62">
            <v>60</v>
          </cell>
        </row>
        <row r="63">
          <cell r="D63">
            <v>61</v>
          </cell>
        </row>
        <row r="64">
          <cell r="D64">
            <v>62</v>
          </cell>
        </row>
        <row r="65">
          <cell r="D65">
            <v>63</v>
          </cell>
        </row>
        <row r="66">
          <cell r="D66">
            <v>64</v>
          </cell>
        </row>
        <row r="67">
          <cell r="D67">
            <v>65</v>
          </cell>
        </row>
        <row r="68">
          <cell r="D68">
            <v>66</v>
          </cell>
        </row>
        <row r="69">
          <cell r="D69">
            <v>67</v>
          </cell>
        </row>
        <row r="70">
          <cell r="D70">
            <v>68</v>
          </cell>
        </row>
        <row r="71">
          <cell r="D71">
            <v>69</v>
          </cell>
        </row>
        <row r="72">
          <cell r="D72">
            <v>70</v>
          </cell>
        </row>
        <row r="73">
          <cell r="D73">
            <v>71</v>
          </cell>
        </row>
        <row r="74">
          <cell r="D74">
            <v>72</v>
          </cell>
        </row>
        <row r="75">
          <cell r="D75">
            <v>73</v>
          </cell>
        </row>
        <row r="76">
          <cell r="D76">
            <v>74</v>
          </cell>
        </row>
        <row r="77">
          <cell r="D77">
            <v>75</v>
          </cell>
        </row>
        <row r="78">
          <cell r="D78">
            <v>76</v>
          </cell>
        </row>
        <row r="79">
          <cell r="D79">
            <v>77</v>
          </cell>
        </row>
        <row r="80">
          <cell r="D80">
            <v>78</v>
          </cell>
        </row>
        <row r="81">
          <cell r="D81">
            <v>79</v>
          </cell>
        </row>
        <row r="82">
          <cell r="D82">
            <v>80</v>
          </cell>
        </row>
        <row r="83">
          <cell r="D83">
            <v>81</v>
          </cell>
        </row>
        <row r="84">
          <cell r="D84">
            <v>82</v>
          </cell>
        </row>
        <row r="85">
          <cell r="D85">
            <v>83</v>
          </cell>
        </row>
        <row r="86">
          <cell r="D86">
            <v>84</v>
          </cell>
        </row>
        <row r="87">
          <cell r="D87">
            <v>85</v>
          </cell>
        </row>
        <row r="88">
          <cell r="D88">
            <v>86</v>
          </cell>
        </row>
        <row r="89">
          <cell r="D89">
            <v>87</v>
          </cell>
        </row>
        <row r="90">
          <cell r="D90">
            <v>88</v>
          </cell>
        </row>
        <row r="91">
          <cell r="D91">
            <v>89</v>
          </cell>
        </row>
        <row r="92">
          <cell r="D92">
            <v>90</v>
          </cell>
        </row>
        <row r="93">
          <cell r="D93">
            <v>91</v>
          </cell>
        </row>
        <row r="94">
          <cell r="D94">
            <v>92</v>
          </cell>
        </row>
        <row r="95">
          <cell r="D95">
            <v>93</v>
          </cell>
        </row>
        <row r="96">
          <cell r="D96">
            <v>94</v>
          </cell>
        </row>
        <row r="97">
          <cell r="D97">
            <v>95</v>
          </cell>
        </row>
        <row r="98">
          <cell r="D98">
            <v>96</v>
          </cell>
        </row>
        <row r="99">
          <cell r="D99">
            <v>97</v>
          </cell>
        </row>
        <row r="100">
          <cell r="D100">
            <v>98</v>
          </cell>
        </row>
        <row r="101">
          <cell r="D101">
            <v>99</v>
          </cell>
        </row>
        <row r="102">
          <cell r="D102">
            <v>100</v>
          </cell>
        </row>
        <row r="103">
          <cell r="D103">
            <v>101</v>
          </cell>
        </row>
        <row r="104">
          <cell r="D104">
            <v>102</v>
          </cell>
        </row>
        <row r="105">
          <cell r="D105">
            <v>103</v>
          </cell>
        </row>
        <row r="106">
          <cell r="D106">
            <v>104</v>
          </cell>
        </row>
        <row r="107">
          <cell r="D107">
            <v>105</v>
          </cell>
        </row>
        <row r="108">
          <cell r="D108">
            <v>106</v>
          </cell>
        </row>
        <row r="109">
          <cell r="D109">
            <v>107</v>
          </cell>
        </row>
        <row r="110">
          <cell r="D110">
            <v>108</v>
          </cell>
        </row>
        <row r="111">
          <cell r="D111">
            <v>109</v>
          </cell>
        </row>
        <row r="112">
          <cell r="D112">
            <v>110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naEpidemiológica"/>
      <sheetName val="Comorbidades_Niassa"/>
      <sheetName val="Obitos_Idade_Niassa"/>
      <sheetName val="Sheet1"/>
      <sheetName val="Dominios"/>
      <sheetName val="Sofala"/>
      <sheetName val="Gaza"/>
      <sheetName val="pivot"/>
      <sheetName val="Folha1"/>
      <sheetName val="Folha3"/>
      <sheetName val="Base de dados de obitos"/>
      <sheetName val="Sheet7"/>
      <sheetName val="Folha2"/>
      <sheetName val="Folha4"/>
    </sheetNames>
    <sheetDataSet>
      <sheetData sheetId="0"/>
      <sheetData sheetId="1"/>
      <sheetData sheetId="2"/>
      <sheetData sheetId="3"/>
      <sheetData sheetId="4">
        <row r="1">
          <cell r="F1" t="str">
            <v>Cabo_Delgado</v>
          </cell>
        </row>
        <row r="2">
          <cell r="AF2" t="str">
            <v>Normal</v>
          </cell>
          <cell r="AH2" t="str">
            <v>Normal</v>
          </cell>
          <cell r="AJ2" t="str">
            <v>Sim</v>
          </cell>
          <cell r="AV2" t="str">
            <v>10◦ CONGRESSO</v>
          </cell>
          <cell r="BD2" t="str">
            <v>Parcial</v>
          </cell>
        </row>
        <row r="3">
          <cell r="AF3" t="str">
            <v>Infiltrado Alveolar</v>
          </cell>
          <cell r="AH3" t="str">
            <v>Alterado</v>
          </cell>
          <cell r="AJ3" t="str">
            <v>Não</v>
          </cell>
          <cell r="AV3" t="str">
            <v>CENTRO DE ANETNDIMENTO DE EPIDEMIAS</v>
          </cell>
          <cell r="BD3" t="str">
            <v>Completa</v>
          </cell>
        </row>
        <row r="4">
          <cell r="AF4" t="str">
            <v>Infiltrado Intersticial</v>
          </cell>
          <cell r="AH4" t="str">
            <v>Não feito</v>
          </cell>
          <cell r="AJ4" t="str">
            <v>Não sabe</v>
          </cell>
          <cell r="AV4" t="str">
            <v>CENTRO DE TRÂNSITO DE MARRUPA</v>
          </cell>
        </row>
        <row r="5">
          <cell r="AF5" t="str">
            <v>Espessamento Bronquico</v>
          </cell>
          <cell r="AV5" t="str">
            <v>CENTRO TRANSITÓRIO NO HCN</v>
          </cell>
        </row>
        <row r="6">
          <cell r="AF6" t="str">
            <v>Derrame Pleural</v>
          </cell>
          <cell r="AV6" t="str">
            <v>CS 18 DE OUTUBRO</v>
          </cell>
        </row>
        <row r="7">
          <cell r="AF7" t="str">
            <v>Pneumotorax</v>
          </cell>
          <cell r="AV7" t="str">
            <v>CS 3◦BAIRRO CHÓKWÈ</v>
          </cell>
        </row>
        <row r="8">
          <cell r="AF8" t="str">
            <v>Alargamento Mediastinico</v>
          </cell>
          <cell r="AV8" t="str">
            <v>CS CHANICA - MANDIMBA</v>
          </cell>
        </row>
        <row r="9">
          <cell r="AF9" t="str">
            <v>Outros</v>
          </cell>
          <cell r="AV9" t="str">
            <v>CS Marracuene</v>
          </cell>
        </row>
        <row r="10">
          <cell r="AF10" t="str">
            <v>Não feito</v>
          </cell>
          <cell r="AV10" t="str">
            <v>CS Matola 1</v>
          </cell>
        </row>
        <row r="11">
          <cell r="AV11" t="str">
            <v>CS N◦ 2</v>
          </cell>
        </row>
        <row r="12">
          <cell r="AV12" t="str">
            <v>CS NHAMINIMBUA</v>
          </cell>
        </row>
        <row r="13">
          <cell r="AV13" t="str">
            <v>CS Nacala Porto</v>
          </cell>
        </row>
        <row r="14">
          <cell r="AV14" t="str">
            <v>HD Alto Mulocue</v>
          </cell>
        </row>
        <row r="15">
          <cell r="AV15" t="str">
            <v>CS Maciene</v>
          </cell>
        </row>
        <row r="16">
          <cell r="AV16" t="str">
            <v>HCM</v>
          </cell>
        </row>
        <row r="17">
          <cell r="AV17" t="str">
            <v>HD JANGAMO</v>
          </cell>
        </row>
        <row r="18">
          <cell r="AV18" t="str">
            <v>HD MOCUBA</v>
          </cell>
        </row>
        <row r="19">
          <cell r="AV19" t="str">
            <v>HD VILANKULO</v>
          </cell>
        </row>
        <row r="20">
          <cell r="AV20" t="str">
            <v>HG Polana Caniço</v>
          </cell>
        </row>
        <row r="21">
          <cell r="AV21" t="str">
            <v>HG QUELIMANE</v>
          </cell>
        </row>
        <row r="22">
          <cell r="AV22" t="str">
            <v>HM MAPUTO</v>
          </cell>
        </row>
        <row r="23">
          <cell r="AV23" t="str">
            <v>HOSPITAL DA GRAÇA</v>
          </cell>
        </row>
        <row r="24">
          <cell r="AV24" t="str">
            <v>HOSPITAL PRIVADO DE MAPUTO</v>
          </cell>
        </row>
        <row r="25">
          <cell r="AV25" t="str">
            <v>HOSPITAL PSIQUIÁTRICO DE CHISSUI</v>
          </cell>
        </row>
        <row r="26">
          <cell r="AV26" t="str">
            <v>HOSPITAL PSIQUIÁTRICO DE NAMPULA</v>
          </cell>
        </row>
        <row r="27">
          <cell r="AV27" t="str">
            <v>HOSPITAL PSIQUIÁTRICO DO INFULENE</v>
          </cell>
        </row>
        <row r="28">
          <cell r="AV28" t="str">
            <v>ICOR</v>
          </cell>
        </row>
        <row r="29">
          <cell r="AV29" t="str">
            <v>MATERNIDADE DO CS INHAMIZUA</v>
          </cell>
        </row>
        <row r="30">
          <cell r="AV30" t="str">
            <v>MATERNIDADE DO CS MADACUA - MASSINGA</v>
          </cell>
        </row>
        <row r="31">
          <cell r="AV31" t="str">
            <v>PS 1 DE JUNHO</v>
          </cell>
        </row>
        <row r="32">
          <cell r="AV32" t="str">
            <v>PS Imbondeiro</v>
          </cell>
        </row>
        <row r="33">
          <cell r="AV33" t="str">
            <v>SHIFAA HOSPITAL, LDA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naEpidemiológica"/>
      <sheetName val="Dominios"/>
      <sheetName val="Sheet1"/>
      <sheetName val="Profissionais Saude"/>
      <sheetName val="Comunicado"/>
      <sheetName val="Tabelas_&amp;_BD"/>
      <sheetName val="Dashboard"/>
      <sheetName val="Base de dados internamentos"/>
    </sheetNames>
    <sheetDataSet>
      <sheetData sheetId="0">
        <row r="1">
          <cell r="F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3)"/>
      <sheetName val="Week 03"/>
      <sheetName val="Provincia"/>
      <sheetName val="Taxa Ocup Camas"/>
      <sheetName val="Iminencia"/>
      <sheetName val="Sheet1"/>
    </sheetNames>
    <sheetDataSet>
      <sheetData sheetId="0"/>
      <sheetData sheetId="1">
        <row r="1">
          <cell r="D1" t="str">
            <v>Casos</v>
          </cell>
          <cell r="K1" t="str">
            <v>Obitos</v>
          </cell>
          <cell r="R1" t="str">
            <v>Total casos</v>
          </cell>
        </row>
        <row r="2">
          <cell r="C2" t="str">
            <v>Distrito</v>
          </cell>
          <cell r="D2">
            <v>45306</v>
          </cell>
          <cell r="E2">
            <v>45307</v>
          </cell>
          <cell r="F2">
            <v>45308</v>
          </cell>
          <cell r="G2">
            <v>45309</v>
          </cell>
          <cell r="H2">
            <v>45310</v>
          </cell>
          <cell r="I2">
            <v>45311</v>
          </cell>
          <cell r="J2">
            <v>45312</v>
          </cell>
          <cell r="K2">
            <v>45306</v>
          </cell>
          <cell r="L2">
            <v>45307</v>
          </cell>
          <cell r="M2">
            <v>45308</v>
          </cell>
          <cell r="N2">
            <v>45309</v>
          </cell>
          <cell r="O2">
            <v>45310</v>
          </cell>
          <cell r="P2">
            <v>45311</v>
          </cell>
          <cell r="Q2">
            <v>45312</v>
          </cell>
        </row>
        <row r="3">
          <cell r="C3" t="str">
            <v>Lichinga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  <cell r="I3">
            <v>0</v>
          </cell>
          <cell r="J3">
            <v>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4</v>
          </cell>
        </row>
        <row r="4">
          <cell r="C4" t="str">
            <v>Majune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C5" t="str">
            <v>Chimbonila</v>
          </cell>
          <cell r="D5">
            <v>1</v>
          </cell>
          <cell r="E5">
            <v>0</v>
          </cell>
          <cell r="F5">
            <v>0</v>
          </cell>
          <cell r="G5">
            <v>3</v>
          </cell>
          <cell r="H5">
            <v>4</v>
          </cell>
          <cell r="I5">
            <v>4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13</v>
          </cell>
        </row>
        <row r="6">
          <cell r="C6" t="str">
            <v>Moatize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C7" t="str">
            <v>Macanga*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C8" t="str">
            <v>Zumbo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C9" t="str">
            <v>Maravia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C10" t="str">
            <v>Magoe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C11" t="str">
            <v>Angonia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C12" t="str">
            <v>Cidade de Tete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C13" t="str">
            <v>Tsangano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</row>
        <row r="14">
          <cell r="C14" t="str">
            <v>Marara</v>
          </cell>
          <cell r="D14">
            <v>2</v>
          </cell>
          <cell r="E14">
            <v>3</v>
          </cell>
          <cell r="F14">
            <v>1</v>
          </cell>
          <cell r="G14">
            <v>4</v>
          </cell>
          <cell r="H14">
            <v>3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16</v>
          </cell>
        </row>
        <row r="15">
          <cell r="C15" t="str">
            <v>Changara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C16" t="str">
            <v>Gurue</v>
          </cell>
          <cell r="D16">
            <v>5</v>
          </cell>
          <cell r="E16">
            <v>5</v>
          </cell>
          <cell r="F16">
            <v>11</v>
          </cell>
          <cell r="G16">
            <v>9</v>
          </cell>
          <cell r="H16">
            <v>6</v>
          </cell>
          <cell r="I16">
            <v>9</v>
          </cell>
          <cell r="J16">
            <v>5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50</v>
          </cell>
        </row>
        <row r="17">
          <cell r="C17" t="str">
            <v>Mocuba</v>
          </cell>
          <cell r="D17">
            <v>1</v>
          </cell>
          <cell r="E17">
            <v>0</v>
          </cell>
          <cell r="F17">
            <v>0</v>
          </cell>
          <cell r="G17">
            <v>1</v>
          </cell>
          <cell r="H17">
            <v>1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4</v>
          </cell>
        </row>
        <row r="18">
          <cell r="C18" t="str">
            <v>Alto Molocue</v>
          </cell>
          <cell r="D18">
            <v>0</v>
          </cell>
          <cell r="E18">
            <v>1</v>
          </cell>
          <cell r="F18">
            <v>0</v>
          </cell>
          <cell r="G18">
            <v>3</v>
          </cell>
          <cell r="H18">
            <v>0</v>
          </cell>
          <cell r="I18">
            <v>2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7</v>
          </cell>
        </row>
        <row r="19">
          <cell r="C19" t="str">
            <v>Gile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3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5</v>
          </cell>
        </row>
        <row r="20">
          <cell r="C20" t="str">
            <v>Montepuez</v>
          </cell>
          <cell r="D20">
            <v>1</v>
          </cell>
          <cell r="E20">
            <v>1</v>
          </cell>
          <cell r="F20">
            <v>0</v>
          </cell>
          <cell r="G20">
            <v>4</v>
          </cell>
          <cell r="H20">
            <v>4</v>
          </cell>
          <cell r="I20">
            <v>1</v>
          </cell>
          <cell r="J20">
            <v>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13</v>
          </cell>
        </row>
        <row r="21">
          <cell r="C21" t="str">
            <v>Chiure</v>
          </cell>
          <cell r="D21">
            <v>3</v>
          </cell>
          <cell r="E21">
            <v>0</v>
          </cell>
          <cell r="F21">
            <v>2</v>
          </cell>
          <cell r="G21">
            <v>3</v>
          </cell>
          <cell r="H21">
            <v>3</v>
          </cell>
          <cell r="I21">
            <v>2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14</v>
          </cell>
        </row>
        <row r="22">
          <cell r="C22" t="str">
            <v>Balama</v>
          </cell>
          <cell r="D22">
            <v>3</v>
          </cell>
          <cell r="E22">
            <v>2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8</v>
          </cell>
        </row>
        <row r="23">
          <cell r="C23" t="str">
            <v>Ancuabe</v>
          </cell>
          <cell r="D23">
            <v>1</v>
          </cell>
          <cell r="E23">
            <v>5</v>
          </cell>
          <cell r="F23">
            <v>3</v>
          </cell>
          <cell r="G23">
            <v>2</v>
          </cell>
          <cell r="H23">
            <v>2</v>
          </cell>
          <cell r="I23">
            <v>3</v>
          </cell>
          <cell r="J23">
            <v>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18</v>
          </cell>
        </row>
        <row r="24">
          <cell r="C24" t="str">
            <v>Namuno</v>
          </cell>
          <cell r="D24">
            <v>24</v>
          </cell>
          <cell r="E24">
            <v>25</v>
          </cell>
          <cell r="F24">
            <v>17</v>
          </cell>
          <cell r="G24">
            <v>17</v>
          </cell>
          <cell r="H24">
            <v>8</v>
          </cell>
          <cell r="I24">
            <v>7</v>
          </cell>
          <cell r="J24">
            <v>6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104</v>
          </cell>
        </row>
        <row r="25">
          <cell r="C25" t="str">
            <v>Metuge</v>
          </cell>
          <cell r="D25">
            <v>1</v>
          </cell>
          <cell r="E25">
            <v>0</v>
          </cell>
          <cell r="F25">
            <v>8</v>
          </cell>
          <cell r="G25">
            <v>7</v>
          </cell>
          <cell r="H25">
            <v>5</v>
          </cell>
          <cell r="I25">
            <v>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23</v>
          </cell>
        </row>
        <row r="26">
          <cell r="C26" t="str">
            <v>Cidade de Nampula</v>
          </cell>
          <cell r="D26">
            <v>8</v>
          </cell>
          <cell r="E26">
            <v>11</v>
          </cell>
          <cell r="F26">
            <v>10</v>
          </cell>
          <cell r="G26">
            <v>11</v>
          </cell>
          <cell r="H26">
            <v>21</v>
          </cell>
          <cell r="I26">
            <v>20</v>
          </cell>
          <cell r="J26">
            <v>12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93</v>
          </cell>
        </row>
        <row r="27">
          <cell r="C27" t="str">
            <v>Erati</v>
          </cell>
          <cell r="D27">
            <v>1</v>
          </cell>
          <cell r="E27">
            <v>3</v>
          </cell>
          <cell r="F27">
            <v>4</v>
          </cell>
          <cell r="G27">
            <v>2</v>
          </cell>
          <cell r="H27">
            <v>0</v>
          </cell>
          <cell r="I27">
            <v>10</v>
          </cell>
          <cell r="J27">
            <v>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22</v>
          </cell>
        </row>
        <row r="28">
          <cell r="C28" t="str">
            <v>Malema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C29" t="str">
            <v>Mecuburi</v>
          </cell>
          <cell r="D29">
            <v>7</v>
          </cell>
          <cell r="E29">
            <v>7</v>
          </cell>
          <cell r="F29">
            <v>6</v>
          </cell>
          <cell r="G29">
            <v>5</v>
          </cell>
          <cell r="H29">
            <v>3</v>
          </cell>
          <cell r="I29">
            <v>5</v>
          </cell>
          <cell r="J29">
            <v>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38</v>
          </cell>
        </row>
        <row r="30">
          <cell r="C30" t="str">
            <v>Nacaroa</v>
          </cell>
          <cell r="D30">
            <v>3</v>
          </cell>
          <cell r="E30">
            <v>3</v>
          </cell>
          <cell r="F30">
            <v>0</v>
          </cell>
          <cell r="G30">
            <v>2</v>
          </cell>
          <cell r="H30">
            <v>2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11</v>
          </cell>
        </row>
        <row r="31">
          <cell r="C31" t="str">
            <v>Meconta</v>
          </cell>
          <cell r="D31">
            <v>0</v>
          </cell>
          <cell r="E31">
            <v>0</v>
          </cell>
          <cell r="F31">
            <v>2</v>
          </cell>
          <cell r="G31">
            <v>3</v>
          </cell>
          <cell r="H31">
            <v>2</v>
          </cell>
          <cell r="I31">
            <v>2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10</v>
          </cell>
        </row>
        <row r="32">
          <cell r="C32" t="str">
            <v>Maringue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1</v>
          </cell>
          <cell r="I32">
            <v>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17</v>
          </cell>
        </row>
        <row r="33">
          <cell r="C33" t="str">
            <v>Caia</v>
          </cell>
          <cell r="D33">
            <v>9</v>
          </cell>
          <cell r="E33">
            <v>5</v>
          </cell>
          <cell r="F33">
            <v>9</v>
          </cell>
          <cell r="G33">
            <v>4</v>
          </cell>
          <cell r="H33">
            <v>4</v>
          </cell>
          <cell r="I33">
            <v>4</v>
          </cell>
          <cell r="J33">
            <v>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37</v>
          </cell>
        </row>
        <row r="34">
          <cell r="C34" t="str">
            <v>Buzi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 t="str">
            <v>Cheringoma</v>
          </cell>
          <cell r="D35">
            <v>0</v>
          </cell>
          <cell r="E35">
            <v>3</v>
          </cell>
          <cell r="F35">
            <v>6</v>
          </cell>
          <cell r="G35">
            <v>1</v>
          </cell>
          <cell r="H35">
            <v>2</v>
          </cell>
          <cell r="I35">
            <v>2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15</v>
          </cell>
        </row>
        <row r="36">
          <cell r="C36" t="str">
            <v>Guro</v>
          </cell>
          <cell r="D36">
            <v>0</v>
          </cell>
          <cell r="E36">
            <v>0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4</v>
          </cell>
        </row>
        <row r="37">
          <cell r="C37" t="str">
            <v>Vanduzi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C38" t="str">
            <v>Chimoio</v>
          </cell>
          <cell r="D38">
            <v>0</v>
          </cell>
          <cell r="E38">
            <v>1</v>
          </cell>
          <cell r="F38">
            <v>6</v>
          </cell>
          <cell r="G38">
            <v>5</v>
          </cell>
          <cell r="H38">
            <v>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17</v>
          </cell>
        </row>
        <row r="39">
          <cell r="C39" t="str">
            <v>Total</v>
          </cell>
          <cell r="D39">
            <v>74</v>
          </cell>
          <cell r="E39">
            <v>78</v>
          </cell>
          <cell r="F39">
            <v>92</v>
          </cell>
          <cell r="G39">
            <v>92</v>
          </cell>
          <cell r="H39">
            <v>81</v>
          </cell>
          <cell r="I39">
            <v>76</v>
          </cell>
          <cell r="J39">
            <v>51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544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5501-6F73-4BFB-ADBA-69C938CFA02C}">
  <dimension ref="A1:AA12"/>
  <sheetViews>
    <sheetView topLeftCell="A31" zoomScale="83" zoomScaleNormal="83" workbookViewId="0">
      <selection activeCell="A3" activeCellId="1" sqref="B1:Q9 A3:A9"/>
    </sheetView>
  </sheetViews>
  <sheetFormatPr defaultRowHeight="14.5" x14ac:dyDescent="0.35"/>
  <cols>
    <col min="1" max="1" width="12.36328125" bestFit="1" customWidth="1"/>
  </cols>
  <sheetData>
    <row r="1" spans="1:27" x14ac:dyDescent="0.35">
      <c r="A1" t="s">
        <v>13</v>
      </c>
      <c r="B1" s="1">
        <v>2023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>
        <v>2024</v>
      </c>
      <c r="P1" s="1"/>
    </row>
    <row r="2" spans="1:27" x14ac:dyDescent="0.35"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50</v>
      </c>
      <c r="K2" s="1" t="s">
        <v>51</v>
      </c>
      <c r="L2" s="1" t="s">
        <v>61</v>
      </c>
      <c r="M2" s="1" t="s">
        <v>70</v>
      </c>
      <c r="N2" s="1" t="s">
        <v>73</v>
      </c>
      <c r="O2" s="1" t="s">
        <v>76</v>
      </c>
      <c r="P2" s="1" t="s">
        <v>81</v>
      </c>
      <c r="Q2" s="1" t="s">
        <v>83</v>
      </c>
    </row>
    <row r="3" spans="1:27" x14ac:dyDescent="0.35">
      <c r="A3" t="s">
        <v>12</v>
      </c>
      <c r="B3" s="1">
        <v>34</v>
      </c>
      <c r="C3" s="1">
        <v>46</v>
      </c>
      <c r="D3" s="1">
        <v>57</v>
      </c>
      <c r="E3" s="1">
        <v>314</v>
      </c>
      <c r="F3" s="1">
        <v>240</v>
      </c>
      <c r="G3" s="1">
        <v>170</v>
      </c>
      <c r="H3" s="1">
        <v>50</v>
      </c>
      <c r="I3" s="1">
        <v>88</v>
      </c>
      <c r="J3" s="1">
        <v>81</v>
      </c>
      <c r="K3" s="1">
        <v>70</v>
      </c>
      <c r="L3" s="1">
        <v>129</v>
      </c>
      <c r="M3" s="1">
        <v>102</v>
      </c>
      <c r="N3" s="1">
        <v>116</v>
      </c>
      <c r="O3" s="1">
        <v>71</v>
      </c>
      <c r="P3" s="1">
        <v>27</v>
      </c>
      <c r="Q3" s="1">
        <v>17</v>
      </c>
    </row>
    <row r="4" spans="1:27" x14ac:dyDescent="0.35">
      <c r="A4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48</v>
      </c>
      <c r="J4" s="1">
        <v>98</v>
      </c>
      <c r="K4" s="1">
        <v>119</v>
      </c>
      <c r="L4" s="1">
        <v>148</v>
      </c>
      <c r="M4" s="1">
        <v>90</v>
      </c>
      <c r="N4" s="1">
        <v>126</v>
      </c>
      <c r="O4" s="1">
        <v>108</v>
      </c>
      <c r="P4" s="1">
        <v>85</v>
      </c>
      <c r="Q4" s="1">
        <v>69</v>
      </c>
    </row>
    <row r="5" spans="1:27" x14ac:dyDescent="0.35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232</v>
      </c>
      <c r="H5" s="1">
        <v>193</v>
      </c>
      <c r="I5" s="1">
        <v>116</v>
      </c>
      <c r="J5" s="1">
        <v>110</v>
      </c>
      <c r="K5" s="1">
        <v>61</v>
      </c>
      <c r="L5" s="1">
        <v>82</v>
      </c>
      <c r="M5" s="1">
        <v>100</v>
      </c>
      <c r="N5" s="1">
        <v>88</v>
      </c>
      <c r="O5" s="1">
        <v>70</v>
      </c>
      <c r="P5" s="1">
        <v>62</v>
      </c>
      <c r="Q5" s="1">
        <v>66</v>
      </c>
    </row>
    <row r="6" spans="1:27" x14ac:dyDescent="0.35">
      <c r="A6" t="s">
        <v>11</v>
      </c>
      <c r="B6" s="1">
        <v>5</v>
      </c>
      <c r="C6" s="1">
        <v>19</v>
      </c>
      <c r="D6" s="1">
        <v>53</v>
      </c>
      <c r="E6" s="1">
        <v>52</v>
      </c>
      <c r="F6" s="1">
        <v>70</v>
      </c>
      <c r="G6" s="1">
        <v>91</v>
      </c>
      <c r="H6" s="1">
        <v>125</v>
      </c>
      <c r="I6" s="1">
        <v>145</v>
      </c>
      <c r="J6" s="1">
        <v>76</v>
      </c>
      <c r="K6" s="1">
        <v>59</v>
      </c>
      <c r="L6" s="1">
        <v>50</v>
      </c>
      <c r="M6" s="1">
        <v>157</v>
      </c>
      <c r="N6" s="1">
        <v>229</v>
      </c>
      <c r="O6" s="1">
        <v>139</v>
      </c>
      <c r="P6" s="1">
        <v>234</v>
      </c>
      <c r="Q6" s="1">
        <v>180</v>
      </c>
      <c r="AA6" s="21">
        <f>3/612</f>
        <v>4.9019607843137254E-3</v>
      </c>
    </row>
    <row r="7" spans="1:27" x14ac:dyDescent="0.35">
      <c r="A7" t="s">
        <v>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41</v>
      </c>
      <c r="L7" s="1">
        <v>41</v>
      </c>
      <c r="M7" s="1">
        <v>36</v>
      </c>
      <c r="N7" s="1">
        <v>35</v>
      </c>
      <c r="O7" s="1">
        <v>32</v>
      </c>
      <c r="P7" s="1">
        <v>26</v>
      </c>
      <c r="Q7" s="1">
        <v>17</v>
      </c>
    </row>
    <row r="8" spans="1:27" x14ac:dyDescent="0.35">
      <c r="A8" t="s">
        <v>77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13</v>
      </c>
      <c r="P8" s="1">
        <v>11</v>
      </c>
      <c r="Q8" s="1">
        <v>21</v>
      </c>
    </row>
    <row r="9" spans="1:27" x14ac:dyDescent="0.35">
      <c r="A9" t="s">
        <v>10</v>
      </c>
      <c r="B9" s="1">
        <v>101</v>
      </c>
      <c r="C9" s="1">
        <v>87</v>
      </c>
      <c r="D9" s="1">
        <v>37</v>
      </c>
      <c r="E9" s="1">
        <v>30</v>
      </c>
      <c r="F9" s="1">
        <v>28</v>
      </c>
      <c r="G9" s="1">
        <v>12</v>
      </c>
      <c r="H9" s="1">
        <v>16</v>
      </c>
      <c r="I9" s="1">
        <v>79</v>
      </c>
      <c r="J9" s="1">
        <v>115</v>
      </c>
      <c r="K9" s="1">
        <v>112</v>
      </c>
      <c r="L9" s="1">
        <v>100</v>
      </c>
      <c r="M9" s="1">
        <v>127</v>
      </c>
      <c r="N9" s="1">
        <v>146</v>
      </c>
      <c r="O9" s="1">
        <v>152</v>
      </c>
      <c r="P9" s="1">
        <v>192</v>
      </c>
      <c r="Q9" s="1">
        <v>174</v>
      </c>
      <c r="AA9">
        <f>3/511</f>
        <v>5.8708414872798431E-3</v>
      </c>
    </row>
    <row r="10" spans="1:27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7" x14ac:dyDescent="0.35">
      <c r="A11" t="s">
        <v>16</v>
      </c>
      <c r="B11" s="1">
        <v>140</v>
      </c>
      <c r="C11" s="1">
        <v>152</v>
      </c>
      <c r="D11" s="1">
        <v>147</v>
      </c>
      <c r="E11" s="1">
        <v>396</v>
      </c>
      <c r="F11" s="1">
        <v>338</v>
      </c>
      <c r="G11" s="1">
        <v>505</v>
      </c>
      <c r="H11" s="1">
        <v>384</v>
      </c>
      <c r="I11" s="1">
        <v>476</v>
      </c>
      <c r="J11" s="1">
        <f t="shared" ref="J11:Q11" si="0">SUM(J3:J9)</f>
        <v>480</v>
      </c>
      <c r="K11" s="1">
        <f t="shared" si="0"/>
        <v>462</v>
      </c>
      <c r="L11" s="1">
        <f t="shared" si="0"/>
        <v>550</v>
      </c>
      <c r="M11" s="1">
        <f t="shared" si="0"/>
        <v>612</v>
      </c>
      <c r="N11" s="1">
        <f t="shared" si="0"/>
        <v>740</v>
      </c>
      <c r="O11" s="1">
        <f t="shared" si="0"/>
        <v>585</v>
      </c>
      <c r="P11" s="1">
        <f t="shared" si="0"/>
        <v>637</v>
      </c>
      <c r="Q11" s="1">
        <f t="shared" si="0"/>
        <v>544</v>
      </c>
    </row>
    <row r="12" spans="1:27" x14ac:dyDescent="0.35">
      <c r="A12" t="s">
        <v>17</v>
      </c>
      <c r="B12" s="1">
        <v>0</v>
      </c>
      <c r="C12" s="1">
        <v>2</v>
      </c>
      <c r="D12" s="1">
        <v>1</v>
      </c>
      <c r="E12" s="1">
        <v>3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0</v>
      </c>
      <c r="L12" s="1">
        <v>2</v>
      </c>
      <c r="M12" s="1">
        <v>6</v>
      </c>
      <c r="N12" s="1">
        <v>0</v>
      </c>
      <c r="O12" s="1">
        <v>4</v>
      </c>
      <c r="P12" s="1">
        <v>1</v>
      </c>
      <c r="Q12" s="1"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F412-692B-471B-B0D8-A94A4B8309C7}">
  <dimension ref="B2:N34"/>
  <sheetViews>
    <sheetView tabSelected="1" zoomScale="64" zoomScaleNormal="6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2" sqref="B2:F32"/>
    </sheetView>
  </sheetViews>
  <sheetFormatPr defaultRowHeight="14.5" x14ac:dyDescent="0.35"/>
  <cols>
    <col min="2" max="2" width="22.453125" customWidth="1"/>
    <col min="3" max="3" width="31.6328125" customWidth="1"/>
    <col min="4" max="5" width="18.54296875" customWidth="1"/>
    <col min="6" max="6" width="19.36328125" customWidth="1"/>
  </cols>
  <sheetData>
    <row r="2" spans="2:6" ht="46" x14ac:dyDescent="0.35">
      <c r="B2" s="4" t="s">
        <v>26</v>
      </c>
      <c r="C2" s="4" t="s">
        <v>27</v>
      </c>
      <c r="D2" s="4" t="s">
        <v>81</v>
      </c>
      <c r="E2" s="4" t="s">
        <v>83</v>
      </c>
      <c r="F2" s="4" t="s">
        <v>28</v>
      </c>
    </row>
    <row r="3" spans="2:6" ht="22.5" x14ac:dyDescent="0.45">
      <c r="B3" s="2" t="s">
        <v>52</v>
      </c>
      <c r="C3" s="2" t="s">
        <v>55</v>
      </c>
      <c r="D3" s="3">
        <v>15</v>
      </c>
      <c r="E3" s="3">
        <f>VLOOKUP(C3,'[4]Week 03'!$C:$R,16,0)</f>
        <v>4</v>
      </c>
      <c r="F3" s="6">
        <f>IFERROR(E3/D3-1,0)</f>
        <v>-0.73333333333333339</v>
      </c>
    </row>
    <row r="4" spans="2:6" ht="23" x14ac:dyDescent="0.45">
      <c r="B4" s="2"/>
      <c r="C4" s="2" t="s">
        <v>62</v>
      </c>
      <c r="D4" s="3">
        <v>8</v>
      </c>
      <c r="E4" s="3">
        <f>VLOOKUP(C4,'[4]Week 03'!$C:$R,16,0)</f>
        <v>0</v>
      </c>
      <c r="F4" s="6">
        <f t="shared" ref="F4:F31" si="0">IFERROR(E4/D4-1,0)</f>
        <v>-1</v>
      </c>
    </row>
    <row r="5" spans="2:6" ht="23" x14ac:dyDescent="0.45">
      <c r="B5" s="2"/>
      <c r="C5" s="2" t="s">
        <v>56</v>
      </c>
      <c r="D5" s="3">
        <v>3</v>
      </c>
      <c r="E5" s="3">
        <f>VLOOKUP(C5,'[4]Week 03'!$C:$R,16,0)</f>
        <v>13</v>
      </c>
      <c r="F5" s="6">
        <f t="shared" si="0"/>
        <v>3.333333333333333</v>
      </c>
    </row>
    <row r="6" spans="2:6" ht="22.5" x14ac:dyDescent="0.45">
      <c r="B6" s="2" t="s">
        <v>12</v>
      </c>
      <c r="C6" s="2" t="s">
        <v>8</v>
      </c>
      <c r="D6" s="3">
        <v>0</v>
      </c>
      <c r="E6" s="3">
        <f>VLOOKUP(C6,'[4]Week 03'!$C:$R,16,0)</f>
        <v>0</v>
      </c>
      <c r="F6" s="6">
        <f t="shared" si="0"/>
        <v>0</v>
      </c>
    </row>
    <row r="7" spans="2:6" ht="23" x14ac:dyDescent="0.45">
      <c r="B7" s="2"/>
      <c r="C7" s="2" t="s">
        <v>30</v>
      </c>
      <c r="D7" s="3">
        <v>16</v>
      </c>
      <c r="E7" s="3">
        <f>VLOOKUP(C7,'[4]Week 03'!$C:$R,16,0)</f>
        <v>0</v>
      </c>
      <c r="F7" s="6">
        <f t="shared" si="0"/>
        <v>-1</v>
      </c>
    </row>
    <row r="8" spans="2:6" ht="23" x14ac:dyDescent="0.45">
      <c r="B8" s="2"/>
      <c r="C8" s="2" t="s">
        <v>48</v>
      </c>
      <c r="D8" s="3">
        <v>2</v>
      </c>
      <c r="E8" s="3">
        <f>VLOOKUP(C8,'[4]Week 03'!$C:$R,16,0)</f>
        <v>1</v>
      </c>
      <c r="F8" s="6">
        <f t="shared" si="0"/>
        <v>-0.5</v>
      </c>
    </row>
    <row r="9" spans="2:6" ht="23" x14ac:dyDescent="0.45">
      <c r="B9" s="2"/>
      <c r="C9" s="2" t="s">
        <v>49</v>
      </c>
      <c r="D9" s="3">
        <v>9</v>
      </c>
      <c r="E9" s="3">
        <f>VLOOKUP(C9,'[4]Week 03'!$C:$R,16,0)</f>
        <v>16</v>
      </c>
      <c r="F9" s="6">
        <f t="shared" si="0"/>
        <v>0.77777777777777768</v>
      </c>
    </row>
    <row r="10" spans="2:6" ht="23" x14ac:dyDescent="0.45">
      <c r="B10" s="2" t="s">
        <v>77</v>
      </c>
      <c r="C10" s="2" t="s">
        <v>78</v>
      </c>
      <c r="D10" s="3">
        <v>0</v>
      </c>
      <c r="E10" s="3">
        <f>VLOOKUP(C10,'[4]Week 03'!$C:$R,16,0)</f>
        <v>4</v>
      </c>
      <c r="F10" s="6" t="s">
        <v>75</v>
      </c>
    </row>
    <row r="11" spans="2:6" ht="22.5" x14ac:dyDescent="0.45">
      <c r="B11" s="2"/>
      <c r="C11" s="2" t="s">
        <v>79</v>
      </c>
      <c r="D11" s="3">
        <v>0</v>
      </c>
      <c r="E11" s="3">
        <f>VLOOKUP(C11,'[4]Week 03'!$C:$R,16,0)</f>
        <v>0</v>
      </c>
      <c r="F11" s="6">
        <f t="shared" si="0"/>
        <v>0</v>
      </c>
    </row>
    <row r="12" spans="2:6" ht="23" x14ac:dyDescent="0.45">
      <c r="B12" s="2"/>
      <c r="C12" s="2" t="s">
        <v>80</v>
      </c>
      <c r="D12" s="3">
        <v>11</v>
      </c>
      <c r="E12" s="3">
        <f>VLOOKUP(C12,'[4]Week 03'!$C:$R,16,0)</f>
        <v>17</v>
      </c>
      <c r="F12" s="6">
        <f t="shared" si="0"/>
        <v>0.54545454545454541</v>
      </c>
    </row>
    <row r="13" spans="2:6" ht="23" x14ac:dyDescent="0.45">
      <c r="B13" s="2" t="s">
        <v>15</v>
      </c>
      <c r="C13" s="2" t="s">
        <v>4</v>
      </c>
      <c r="D13" s="3">
        <v>19</v>
      </c>
      <c r="E13" s="3">
        <f>VLOOKUP(C13,'[4]Week 03'!$C:$R,16,0)</f>
        <v>50</v>
      </c>
      <c r="F13" s="6">
        <f t="shared" si="0"/>
        <v>1.6315789473684212</v>
      </c>
    </row>
    <row r="14" spans="2:6" ht="23" x14ac:dyDescent="0.45">
      <c r="B14" s="2"/>
      <c r="C14" s="2" t="s">
        <v>3</v>
      </c>
      <c r="D14" s="3">
        <v>29</v>
      </c>
      <c r="E14" s="3">
        <f>VLOOKUP(C14,'[4]Week 03'!$C:$R,16,0)</f>
        <v>4</v>
      </c>
      <c r="F14" s="6">
        <f t="shared" si="0"/>
        <v>-0.86206896551724133</v>
      </c>
    </row>
    <row r="15" spans="2:6" ht="23" x14ac:dyDescent="0.45">
      <c r="B15" s="2"/>
      <c r="C15" s="2" t="s">
        <v>63</v>
      </c>
      <c r="D15" s="3">
        <v>7</v>
      </c>
      <c r="E15" s="3">
        <f>VLOOKUP(C15,'[4]Week 03'!$C:$R,16,0)</f>
        <v>7</v>
      </c>
      <c r="F15" s="6">
        <f t="shared" si="0"/>
        <v>0</v>
      </c>
    </row>
    <row r="16" spans="2:6" ht="23" x14ac:dyDescent="0.45">
      <c r="B16" s="2"/>
      <c r="C16" s="2" t="s">
        <v>5</v>
      </c>
      <c r="D16" s="3">
        <v>7</v>
      </c>
      <c r="E16" s="3">
        <f>VLOOKUP(C16,'[4]Week 03'!$C:$R,16,0)</f>
        <v>5</v>
      </c>
      <c r="F16" s="6">
        <f t="shared" si="0"/>
        <v>-0.2857142857142857</v>
      </c>
    </row>
    <row r="17" spans="2:6" ht="21.5" customHeight="1" x14ac:dyDescent="0.45">
      <c r="B17" s="2" t="s">
        <v>11</v>
      </c>
      <c r="C17" s="2" t="s">
        <v>1</v>
      </c>
      <c r="D17" s="3">
        <v>26</v>
      </c>
      <c r="E17" s="3">
        <f>VLOOKUP(C17,'[4]Week 03'!$C:$R,16,0)</f>
        <v>13</v>
      </c>
      <c r="F17" s="6">
        <f t="shared" si="0"/>
        <v>-0.5</v>
      </c>
    </row>
    <row r="18" spans="2:6" ht="23" x14ac:dyDescent="0.45">
      <c r="B18" s="2"/>
      <c r="C18" s="2" t="s">
        <v>2</v>
      </c>
      <c r="D18" s="3">
        <v>33</v>
      </c>
      <c r="E18" s="3">
        <f>VLOOKUP(C18,'[4]Week 03'!$C:$R,16,0)</f>
        <v>14</v>
      </c>
      <c r="F18" s="6">
        <f t="shared" si="0"/>
        <v>-0.57575757575757569</v>
      </c>
    </row>
    <row r="19" spans="2:6" ht="23" x14ac:dyDescent="0.45">
      <c r="B19" s="2"/>
      <c r="C19" s="2" t="s">
        <v>36</v>
      </c>
      <c r="D19" s="3">
        <v>3</v>
      </c>
      <c r="E19" s="3">
        <f>VLOOKUP(C19,'[4]Week 03'!$C:$R,16,0)</f>
        <v>8</v>
      </c>
      <c r="F19" s="6">
        <f t="shared" si="0"/>
        <v>1.6666666666666665</v>
      </c>
    </row>
    <row r="20" spans="2:6" ht="23" x14ac:dyDescent="0.45">
      <c r="B20" s="2"/>
      <c r="C20" s="2" t="s">
        <v>71</v>
      </c>
      <c r="D20" s="3">
        <v>64</v>
      </c>
      <c r="E20" s="3">
        <f>VLOOKUP(C20,'[4]Week 03'!$C:$R,16,0)</f>
        <v>18</v>
      </c>
      <c r="F20" s="6">
        <f t="shared" si="0"/>
        <v>-0.71875</v>
      </c>
    </row>
    <row r="21" spans="2:6" ht="23" x14ac:dyDescent="0.45">
      <c r="B21" s="2"/>
      <c r="C21" s="2" t="s">
        <v>74</v>
      </c>
      <c r="D21" s="3">
        <v>106</v>
      </c>
      <c r="E21" s="3">
        <f>VLOOKUP(C21,'[4]Week 03'!$C:$R,16,0)</f>
        <v>104</v>
      </c>
      <c r="F21" s="6">
        <f t="shared" si="0"/>
        <v>-1.8867924528301883E-2</v>
      </c>
    </row>
    <row r="22" spans="2:6" ht="23" x14ac:dyDescent="0.45">
      <c r="B22" s="2"/>
      <c r="C22" s="2" t="s">
        <v>82</v>
      </c>
      <c r="D22" s="3">
        <v>2</v>
      </c>
      <c r="E22" s="3">
        <f>VLOOKUP(C22,'[4]Week 03'!$C:$R,16,0)</f>
        <v>23</v>
      </c>
      <c r="F22" s="6">
        <f t="shared" si="0"/>
        <v>10.5</v>
      </c>
    </row>
    <row r="23" spans="2:6" ht="23" x14ac:dyDescent="0.45">
      <c r="B23" s="2" t="s">
        <v>10</v>
      </c>
      <c r="C23" s="2" t="s">
        <v>0</v>
      </c>
      <c r="D23" s="3">
        <v>104</v>
      </c>
      <c r="E23" s="3">
        <f>VLOOKUP(C23,'[4]Week 03'!$C:$R,16,0)</f>
        <v>93</v>
      </c>
      <c r="F23" s="6">
        <f t="shared" si="0"/>
        <v>-0.10576923076923073</v>
      </c>
    </row>
    <row r="24" spans="2:6" ht="23" x14ac:dyDescent="0.45">
      <c r="B24" s="2"/>
      <c r="C24" s="2" t="s">
        <v>32</v>
      </c>
      <c r="D24" s="3">
        <v>21</v>
      </c>
      <c r="E24" s="3">
        <f>VLOOKUP(C24,'[4]Week 03'!$C:$R,16,0)</f>
        <v>22</v>
      </c>
      <c r="F24" s="6">
        <f t="shared" si="0"/>
        <v>4.7619047619047672E-2</v>
      </c>
    </row>
    <row r="25" spans="2:6" ht="23" x14ac:dyDescent="0.45">
      <c r="B25" s="2"/>
      <c r="C25" s="2" t="s">
        <v>33</v>
      </c>
      <c r="D25" s="3">
        <v>1</v>
      </c>
      <c r="E25" s="3">
        <f>VLOOKUP(C25,'[4]Week 03'!$C:$R,16,0)</f>
        <v>0</v>
      </c>
      <c r="F25" s="6">
        <f t="shared" si="0"/>
        <v>-1</v>
      </c>
    </row>
    <row r="26" spans="2:6" ht="23" x14ac:dyDescent="0.45">
      <c r="B26" s="2"/>
      <c r="C26" s="2" t="s">
        <v>34</v>
      </c>
      <c r="D26" s="3">
        <v>47</v>
      </c>
      <c r="E26" s="3">
        <f>VLOOKUP(C26,'[4]Week 03'!$C:$R,16,0)</f>
        <v>38</v>
      </c>
      <c r="F26" s="6">
        <f t="shared" si="0"/>
        <v>-0.19148936170212771</v>
      </c>
    </row>
    <row r="27" spans="2:6" ht="23" x14ac:dyDescent="0.45">
      <c r="B27" s="2"/>
      <c r="C27" s="2" t="s">
        <v>72</v>
      </c>
      <c r="D27" s="3">
        <v>19</v>
      </c>
      <c r="E27" s="3">
        <f>VLOOKUP(C27,'[4]Week 03'!$C:$R,16,0)</f>
        <v>11</v>
      </c>
      <c r="F27" s="6">
        <f t="shared" si="0"/>
        <v>-0.42105263157894735</v>
      </c>
    </row>
    <row r="28" spans="2:6" ht="23" x14ac:dyDescent="0.45">
      <c r="B28" s="2"/>
      <c r="C28" s="2" t="s">
        <v>84</v>
      </c>
      <c r="D28" s="3">
        <v>0</v>
      </c>
      <c r="E28" s="3">
        <f>VLOOKUP(C28,'[4]Week 03'!$C:$R,16,0)</f>
        <v>10</v>
      </c>
      <c r="F28" s="6" t="s">
        <v>75</v>
      </c>
    </row>
    <row r="29" spans="2:6" ht="23" x14ac:dyDescent="0.45">
      <c r="B29" s="2" t="s">
        <v>14</v>
      </c>
      <c r="C29" s="2" t="s">
        <v>35</v>
      </c>
      <c r="D29" s="3">
        <v>26</v>
      </c>
      <c r="E29" s="3">
        <f>VLOOKUP(C29,'[4]Week 03'!$C:$R,16,0)</f>
        <v>17</v>
      </c>
      <c r="F29" s="6">
        <f t="shared" si="0"/>
        <v>-0.34615384615384615</v>
      </c>
    </row>
    <row r="30" spans="2:6" ht="23" x14ac:dyDescent="0.45">
      <c r="B30" s="2"/>
      <c r="C30" s="2" t="s">
        <v>54</v>
      </c>
      <c r="D30" s="3">
        <v>59</v>
      </c>
      <c r="E30" s="3">
        <f>VLOOKUP(C30,'[4]Week 03'!$C:$R,16,0)</f>
        <v>37</v>
      </c>
      <c r="F30" s="6">
        <f t="shared" si="0"/>
        <v>-0.3728813559322034</v>
      </c>
    </row>
    <row r="31" spans="2:6" ht="22.5" x14ac:dyDescent="0.45">
      <c r="B31" s="2"/>
      <c r="C31" s="2" t="s">
        <v>85</v>
      </c>
      <c r="D31" s="3">
        <v>0</v>
      </c>
      <c r="E31" s="3">
        <f>VLOOKUP(C31,'[4]Week 03'!$C:$R,16,0)</f>
        <v>15</v>
      </c>
      <c r="F31" s="6" t="s">
        <v>75</v>
      </c>
    </row>
    <row r="32" spans="2:6" ht="29" customHeight="1" x14ac:dyDescent="0.65">
      <c r="B32" s="24" t="s">
        <v>37</v>
      </c>
      <c r="C32" s="24"/>
      <c r="D32" s="5">
        <f>SUM(D3:D31)</f>
        <v>637</v>
      </c>
      <c r="E32" s="5">
        <f>SUM(E3:E31)</f>
        <v>544</v>
      </c>
      <c r="F32" s="7">
        <f t="shared" ref="F32" si="1">E32/D32-1</f>
        <v>-0.14599686028257453</v>
      </c>
    </row>
    <row r="34" spans="12:14" x14ac:dyDescent="0.35">
      <c r="L34">
        <v>8719</v>
      </c>
      <c r="M34">
        <v>9382</v>
      </c>
      <c r="N34" s="23">
        <f>M34/L34-1</f>
        <v>7.6040830370455392E-2</v>
      </c>
    </row>
  </sheetData>
  <mergeCells count="1">
    <mergeCell ref="B32:C32"/>
  </mergeCells>
  <conditionalFormatting sqref="F3:F31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938E-F88A-44D7-818A-660BA51F4DAB}">
  <dimension ref="B1:Y34"/>
  <sheetViews>
    <sheetView topLeftCell="C16" zoomScale="95" zoomScaleNormal="95" workbookViewId="0">
      <selection activeCell="N29" sqref="N29"/>
    </sheetView>
  </sheetViews>
  <sheetFormatPr defaultRowHeight="14.5" x14ac:dyDescent="0.35"/>
  <cols>
    <col min="2" max="2" width="13.26953125" bestFit="1" customWidth="1"/>
    <col min="9" max="9" width="15.54296875" bestFit="1" customWidth="1"/>
    <col min="10" max="10" width="11.6328125" bestFit="1" customWidth="1"/>
    <col min="18" max="18" width="12.81640625" bestFit="1" customWidth="1"/>
    <col min="19" max="21" width="11.54296875" customWidth="1"/>
  </cols>
  <sheetData>
    <row r="1" spans="2:10" x14ac:dyDescent="0.35">
      <c r="I1" t="s">
        <v>42</v>
      </c>
      <c r="J1" t="s">
        <v>43</v>
      </c>
    </row>
    <row r="2" spans="2:10" x14ac:dyDescent="0.35">
      <c r="B2" s="8" t="s">
        <v>38</v>
      </c>
      <c r="C2" s="1">
        <v>25</v>
      </c>
      <c r="I2" s="8" t="s">
        <v>77</v>
      </c>
      <c r="J2" s="10">
        <v>0.01</v>
      </c>
    </row>
    <row r="3" spans="2:10" x14ac:dyDescent="0.35">
      <c r="B3" s="8" t="s">
        <v>39</v>
      </c>
      <c r="C3" s="1">
        <v>7321</v>
      </c>
      <c r="I3" s="8" t="s">
        <v>52</v>
      </c>
      <c r="J3" s="10">
        <v>0.03</v>
      </c>
    </row>
    <row r="4" spans="2:10" x14ac:dyDescent="0.35">
      <c r="B4" s="8" t="s">
        <v>40</v>
      </c>
      <c r="C4" s="1">
        <v>9973</v>
      </c>
      <c r="I4" s="8" t="s">
        <v>14</v>
      </c>
      <c r="J4" s="10">
        <v>0.11</v>
      </c>
    </row>
    <row r="5" spans="2:10" x14ac:dyDescent="0.35">
      <c r="B5" s="8" t="s">
        <v>41</v>
      </c>
      <c r="C5" s="1">
        <v>10061</v>
      </c>
      <c r="I5" s="8" t="s">
        <v>15</v>
      </c>
      <c r="J5" s="10">
        <v>0.17</v>
      </c>
    </row>
    <row r="6" spans="2:10" x14ac:dyDescent="0.35">
      <c r="C6" s="1"/>
      <c r="I6" s="8" t="s">
        <v>11</v>
      </c>
      <c r="J6" s="10">
        <v>0.18</v>
      </c>
    </row>
    <row r="7" spans="2:10" x14ac:dyDescent="0.35">
      <c r="I7" s="8" t="s">
        <v>12</v>
      </c>
      <c r="J7" s="10">
        <v>0.19</v>
      </c>
    </row>
    <row r="8" spans="2:10" x14ac:dyDescent="0.35">
      <c r="I8" s="8" t="s">
        <v>10</v>
      </c>
      <c r="J8" s="10">
        <v>0.32</v>
      </c>
    </row>
    <row r="9" spans="2:10" x14ac:dyDescent="0.35">
      <c r="I9" s="8"/>
      <c r="J9" s="9"/>
    </row>
    <row r="10" spans="2:10" x14ac:dyDescent="0.35">
      <c r="I10" s="8"/>
      <c r="J10" s="9"/>
    </row>
    <row r="11" spans="2:10" x14ac:dyDescent="0.35">
      <c r="I11" s="8"/>
      <c r="J11" s="11"/>
    </row>
    <row r="15" spans="2:10" x14ac:dyDescent="0.35">
      <c r="B15" s="8" t="s">
        <v>40</v>
      </c>
      <c r="C15" s="1"/>
      <c r="D15">
        <v>77</v>
      </c>
    </row>
    <row r="16" spans="2:10" x14ac:dyDescent="0.35">
      <c r="B16" s="8" t="s">
        <v>38</v>
      </c>
      <c r="C16" s="1"/>
      <c r="D16">
        <v>0</v>
      </c>
    </row>
    <row r="17" spans="2:25" x14ac:dyDescent="0.35">
      <c r="B17" s="8" t="s">
        <v>57</v>
      </c>
      <c r="C17" s="1"/>
      <c r="D17">
        <v>10</v>
      </c>
    </row>
    <row r="18" spans="2:25" ht="45.5" customHeight="1" x14ac:dyDescent="0.35">
      <c r="B18" s="8" t="s">
        <v>9</v>
      </c>
      <c r="C18" s="1"/>
      <c r="D18">
        <v>41</v>
      </c>
      <c r="R18" s="13" t="s">
        <v>13</v>
      </c>
      <c r="S18" s="14" t="s">
        <v>58</v>
      </c>
      <c r="T18" s="14" t="s">
        <v>59</v>
      </c>
      <c r="U18" s="14" t="s">
        <v>60</v>
      </c>
    </row>
    <row r="19" spans="2:25" x14ac:dyDescent="0.35">
      <c r="B19" s="8" t="s">
        <v>41</v>
      </c>
      <c r="C19" s="1"/>
      <c r="D19">
        <v>51</v>
      </c>
      <c r="R19" t="s">
        <v>52</v>
      </c>
      <c r="S19" s="1">
        <v>3</v>
      </c>
      <c r="T19" s="1">
        <v>40</v>
      </c>
      <c r="U19" s="10">
        <f>S19/T19</f>
        <v>7.4999999999999997E-2</v>
      </c>
    </row>
    <row r="20" spans="2:25" x14ac:dyDescent="0.35">
      <c r="I20" t="s">
        <v>13</v>
      </c>
      <c r="J20" t="s">
        <v>44</v>
      </c>
      <c r="K20" t="s">
        <v>45</v>
      </c>
      <c r="L20" t="s">
        <v>46</v>
      </c>
      <c r="R20" t="s">
        <v>12</v>
      </c>
      <c r="S20" s="1">
        <v>0</v>
      </c>
      <c r="T20" s="1">
        <v>170</v>
      </c>
      <c r="U20" s="10">
        <f t="shared" ref="U20:U25" si="0">S20/T20</f>
        <v>0</v>
      </c>
    </row>
    <row r="21" spans="2:25" x14ac:dyDescent="0.35">
      <c r="I21" t="s">
        <v>77</v>
      </c>
      <c r="J21">
        <v>68</v>
      </c>
      <c r="K21" s="12">
        <f>J21*100000/L21</f>
        <v>2.8774737811359588</v>
      </c>
      <c r="L21">
        <v>2363184</v>
      </c>
      <c r="R21" t="s">
        <v>15</v>
      </c>
      <c r="S21" s="1">
        <v>13</v>
      </c>
      <c r="T21" s="1">
        <v>58</v>
      </c>
      <c r="U21" s="10">
        <f t="shared" si="0"/>
        <v>0.22413793103448276</v>
      </c>
    </row>
    <row r="22" spans="2:25" x14ac:dyDescent="0.35">
      <c r="I22" t="s">
        <v>52</v>
      </c>
      <c r="J22">
        <v>265</v>
      </c>
      <c r="K22" s="12">
        <f>J22*100000/L22</f>
        <v>11.648679347462961</v>
      </c>
      <c r="L22">
        <v>2274936</v>
      </c>
      <c r="R22" t="s">
        <v>11</v>
      </c>
      <c r="S22" s="1">
        <v>36</v>
      </c>
      <c r="T22" s="1">
        <v>118</v>
      </c>
      <c r="U22" s="10">
        <f t="shared" si="0"/>
        <v>0.30508474576271188</v>
      </c>
    </row>
    <row r="23" spans="2:25" x14ac:dyDescent="0.35">
      <c r="I23" t="s">
        <v>47</v>
      </c>
      <c r="J23">
        <v>1669</v>
      </c>
      <c r="K23" s="12">
        <f>J23*100000/L23</f>
        <v>27.107854992303739</v>
      </c>
      <c r="L23">
        <v>6156887</v>
      </c>
      <c r="R23" t="s">
        <v>77</v>
      </c>
      <c r="S23" s="1">
        <v>2</v>
      </c>
      <c r="T23" s="1">
        <v>30</v>
      </c>
      <c r="U23" s="10">
        <f t="shared" si="0"/>
        <v>6.6666666666666666E-2</v>
      </c>
    </row>
    <row r="24" spans="2:25" x14ac:dyDescent="0.35">
      <c r="I24" t="s">
        <v>14</v>
      </c>
      <c r="J24">
        <v>1071</v>
      </c>
      <c r="K24" s="12">
        <f>J24*100000/L24</f>
        <v>38.937950140518375</v>
      </c>
      <c r="L24">
        <v>2750530</v>
      </c>
      <c r="R24" t="s">
        <v>10</v>
      </c>
      <c r="S24" s="1">
        <v>25</v>
      </c>
      <c r="T24" s="1">
        <v>117</v>
      </c>
      <c r="U24" s="10">
        <f t="shared" si="0"/>
        <v>0.21367521367521367</v>
      </c>
    </row>
    <row r="25" spans="2:25" x14ac:dyDescent="0.35">
      <c r="I25" t="s">
        <v>10</v>
      </c>
      <c r="J25">
        <v>3246</v>
      </c>
      <c r="K25" s="12">
        <f>J25*100000/L25</f>
        <v>47.634148607097373</v>
      </c>
      <c r="L25">
        <v>6814439</v>
      </c>
      <c r="R25" t="s">
        <v>14</v>
      </c>
      <c r="S25" s="1">
        <v>8</v>
      </c>
      <c r="T25" s="1">
        <v>30</v>
      </c>
      <c r="U25" s="10">
        <f t="shared" si="0"/>
        <v>0.26666666666666666</v>
      </c>
    </row>
    <row r="26" spans="2:25" x14ac:dyDescent="0.35">
      <c r="I26" t="s">
        <v>12</v>
      </c>
      <c r="J26">
        <v>1897</v>
      </c>
      <c r="K26" s="12">
        <f>J26*100000/L26</f>
        <v>58.016401790342734</v>
      </c>
      <c r="L26">
        <v>3269765</v>
      </c>
    </row>
    <row r="27" spans="2:25" x14ac:dyDescent="0.35">
      <c r="I27" t="s">
        <v>11</v>
      </c>
      <c r="J27">
        <v>1845</v>
      </c>
      <c r="K27" s="12">
        <f>J27*100000/L27</f>
        <v>65.388154005582621</v>
      </c>
      <c r="L27">
        <v>2821612</v>
      </c>
    </row>
    <row r="30" spans="2:25" x14ac:dyDescent="0.35">
      <c r="S30" s="22">
        <v>2023</v>
      </c>
      <c r="T30" s="22"/>
      <c r="U30" s="22"/>
      <c r="V30" s="22"/>
      <c r="W30" s="22"/>
      <c r="X30" s="22"/>
      <c r="Y30" s="22">
        <v>2024</v>
      </c>
    </row>
    <row r="31" spans="2:25" x14ac:dyDescent="0.35">
      <c r="R31" s="18" t="s">
        <v>68</v>
      </c>
      <c r="S31" s="19" t="s">
        <v>25</v>
      </c>
      <c r="T31" s="19" t="s">
        <v>50</v>
      </c>
      <c r="U31" s="19" t="s">
        <v>51</v>
      </c>
      <c r="V31" s="19" t="s">
        <v>61</v>
      </c>
      <c r="W31" s="19" t="s">
        <v>70</v>
      </c>
      <c r="X31" s="19" t="s">
        <v>73</v>
      </c>
      <c r="Y31" s="19" t="s">
        <v>76</v>
      </c>
    </row>
    <row r="32" spans="2:25" x14ac:dyDescent="0.35">
      <c r="R32" s="18" t="s">
        <v>67</v>
      </c>
      <c r="S32" s="19">
        <v>329</v>
      </c>
      <c r="T32" s="19">
        <v>350</v>
      </c>
      <c r="U32" s="19">
        <v>317</v>
      </c>
      <c r="V32" s="19">
        <v>392</v>
      </c>
      <c r="W32" s="19">
        <v>448</v>
      </c>
      <c r="X32" s="19">
        <v>537</v>
      </c>
      <c r="Y32" s="19">
        <v>464</v>
      </c>
    </row>
    <row r="33" spans="18:25" x14ac:dyDescent="0.35">
      <c r="R33" s="18" t="s">
        <v>57</v>
      </c>
      <c r="S33" s="19">
        <v>147</v>
      </c>
      <c r="T33" s="19">
        <v>130</v>
      </c>
      <c r="U33" s="19">
        <v>92</v>
      </c>
      <c r="V33" s="19">
        <v>158</v>
      </c>
      <c r="W33" s="19">
        <v>164</v>
      </c>
      <c r="X33" s="19">
        <v>203</v>
      </c>
      <c r="Y33" s="19">
        <v>121</v>
      </c>
    </row>
    <row r="34" spans="18:25" x14ac:dyDescent="0.35">
      <c r="R34" s="18" t="s">
        <v>69</v>
      </c>
      <c r="S34" s="20">
        <f>S32/SUM(S32:S33)</f>
        <v>0.69117647058823528</v>
      </c>
      <c r="T34" s="20">
        <f t="shared" ref="T34:U34" si="1">T32/SUM(T32:T33)</f>
        <v>0.72916666666666663</v>
      </c>
      <c r="U34" s="20">
        <f t="shared" si="1"/>
        <v>0.77506112469437649</v>
      </c>
      <c r="V34" s="20">
        <f>V32/SUM(V32:V33)</f>
        <v>0.71272727272727276</v>
      </c>
      <c r="W34" s="20">
        <f t="shared" ref="W34:Y34" si="2">W32/SUM(W32:W33)</f>
        <v>0.73202614379084963</v>
      </c>
      <c r="X34" s="20">
        <f t="shared" si="2"/>
        <v>0.7256756756756757</v>
      </c>
      <c r="Y34" s="20">
        <f t="shared" si="2"/>
        <v>0.79316239316239312</v>
      </c>
    </row>
  </sheetData>
  <autoFilter ref="I20:L20" xr:uid="{FF14938E-F88A-44D7-818A-660BA51F4DAB}">
    <sortState xmlns:xlrd2="http://schemas.microsoft.com/office/spreadsheetml/2017/richdata2" ref="I21:L27">
      <sortCondition ref="K20"/>
    </sortState>
  </autoFilter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D51F-371F-464E-B54A-994921CB9267}">
  <dimension ref="A1:R41"/>
  <sheetViews>
    <sheetView zoomScale="93" zoomScaleNormal="93" workbookViewId="0">
      <pane xSplit="2" ySplit="1" topLeftCell="D47" activePane="bottomRight" state="frozen"/>
      <selection pane="topRight" activeCell="C1" sqref="C1"/>
      <selection pane="bottomLeft" activeCell="A3" sqref="A3"/>
      <selection pane="bottomRight" activeCell="U39" sqref="U39"/>
    </sheetView>
  </sheetViews>
  <sheetFormatPr defaultColWidth="8.7265625" defaultRowHeight="14.5" x14ac:dyDescent="0.35"/>
  <cols>
    <col min="1" max="1" width="14" style="15" customWidth="1"/>
    <col min="2" max="2" width="17.90625" style="15" customWidth="1"/>
    <col min="3" max="15" width="10.1796875" style="16" customWidth="1"/>
    <col min="16" max="16384" width="8.7265625" style="15"/>
  </cols>
  <sheetData>
    <row r="1" spans="1:18" s="16" customFormat="1" x14ac:dyDescent="0.35">
      <c r="A1" s="16" t="s">
        <v>26</v>
      </c>
      <c r="C1" s="16">
        <v>2023</v>
      </c>
      <c r="P1" s="16">
        <v>2024</v>
      </c>
    </row>
    <row r="2" spans="1:18" x14ac:dyDescent="0.35"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50</v>
      </c>
      <c r="L2" s="16" t="s">
        <v>51</v>
      </c>
      <c r="M2" s="16" t="s">
        <v>61</v>
      </c>
      <c r="N2" s="16" t="s">
        <v>70</v>
      </c>
      <c r="O2" s="16" t="s">
        <v>73</v>
      </c>
      <c r="P2" s="16" t="s">
        <v>76</v>
      </c>
      <c r="Q2" s="16" t="s">
        <v>81</v>
      </c>
      <c r="R2" s="16" t="s">
        <v>83</v>
      </c>
    </row>
    <row r="3" spans="1:18" x14ac:dyDescent="0.35">
      <c r="A3" s="15" t="s">
        <v>52</v>
      </c>
      <c r="B3" s="15" t="s">
        <v>55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21</v>
      </c>
      <c r="M3" s="16">
        <v>17</v>
      </c>
      <c r="N3" s="16">
        <v>30</v>
      </c>
      <c r="O3" s="16">
        <v>28</v>
      </c>
      <c r="P3" s="16">
        <v>23</v>
      </c>
      <c r="Q3" s="16">
        <v>15</v>
      </c>
      <c r="R3" s="16">
        <v>4</v>
      </c>
    </row>
    <row r="4" spans="1:18" x14ac:dyDescent="0.35">
      <c r="A4" s="15" t="s">
        <v>52</v>
      </c>
      <c r="B4" s="15" t="s">
        <v>62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19</v>
      </c>
      <c r="N4" s="16">
        <v>6</v>
      </c>
      <c r="O4" s="16">
        <v>1</v>
      </c>
      <c r="P4" s="16">
        <v>0</v>
      </c>
      <c r="Q4" s="16">
        <v>8</v>
      </c>
      <c r="R4" s="16">
        <v>0</v>
      </c>
    </row>
    <row r="5" spans="1:18" x14ac:dyDescent="0.35">
      <c r="A5" s="15" t="s">
        <v>52</v>
      </c>
      <c r="B5" s="15" t="s">
        <v>56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20</v>
      </c>
      <c r="M5" s="16">
        <v>5</v>
      </c>
      <c r="N5" s="16">
        <v>0</v>
      </c>
      <c r="O5" s="16">
        <v>6</v>
      </c>
      <c r="P5" s="16">
        <v>9</v>
      </c>
      <c r="Q5" s="16">
        <v>3</v>
      </c>
      <c r="R5" s="16">
        <v>13</v>
      </c>
    </row>
    <row r="6" spans="1:18" x14ac:dyDescent="0.35">
      <c r="A6" s="15" t="s">
        <v>12</v>
      </c>
      <c r="B6" s="15" t="s">
        <v>6</v>
      </c>
      <c r="C6" s="16">
        <v>2</v>
      </c>
      <c r="D6" s="16">
        <v>24</v>
      </c>
      <c r="E6" s="16">
        <v>18</v>
      </c>
      <c r="F6" s="16">
        <v>14</v>
      </c>
      <c r="G6" s="16">
        <v>32</v>
      </c>
      <c r="H6" s="16">
        <v>39</v>
      </c>
      <c r="I6" s="16">
        <v>16</v>
      </c>
      <c r="J6" s="16">
        <v>18</v>
      </c>
      <c r="K6" s="16">
        <v>24</v>
      </c>
      <c r="L6" s="16">
        <v>34</v>
      </c>
      <c r="M6" s="16">
        <v>43</v>
      </c>
      <c r="N6" s="16">
        <v>44</v>
      </c>
      <c r="O6" s="16">
        <v>49</v>
      </c>
      <c r="P6" s="16">
        <v>0</v>
      </c>
      <c r="Q6" s="16">
        <v>0</v>
      </c>
      <c r="R6" s="16">
        <v>0</v>
      </c>
    </row>
    <row r="7" spans="1:18" x14ac:dyDescent="0.35">
      <c r="A7" s="15" t="s">
        <v>12</v>
      </c>
      <c r="B7" s="15" t="s">
        <v>7</v>
      </c>
      <c r="C7" s="16">
        <v>32</v>
      </c>
      <c r="D7" s="16">
        <v>22</v>
      </c>
      <c r="E7" s="16">
        <v>17</v>
      </c>
      <c r="F7" s="16">
        <v>14</v>
      </c>
      <c r="G7" s="16">
        <v>5</v>
      </c>
      <c r="H7" s="16">
        <v>4</v>
      </c>
      <c r="I7" s="16">
        <v>2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</row>
    <row r="8" spans="1:18" x14ac:dyDescent="0.35">
      <c r="A8" s="15" t="s">
        <v>12</v>
      </c>
      <c r="B8" s="15" t="s">
        <v>8</v>
      </c>
      <c r="C8" s="16">
        <v>0</v>
      </c>
      <c r="D8" s="16">
        <v>0</v>
      </c>
      <c r="E8" s="16">
        <v>22</v>
      </c>
      <c r="F8" s="16">
        <v>286</v>
      </c>
      <c r="G8" s="16">
        <v>203</v>
      </c>
      <c r="H8" s="16">
        <v>127</v>
      </c>
      <c r="I8" s="16">
        <v>19</v>
      </c>
      <c r="J8" s="16">
        <v>8</v>
      </c>
      <c r="K8" s="16">
        <v>1</v>
      </c>
      <c r="L8" s="16">
        <v>0</v>
      </c>
      <c r="M8" s="16">
        <v>42</v>
      </c>
      <c r="N8" s="16">
        <v>24</v>
      </c>
      <c r="O8" s="16">
        <v>3</v>
      </c>
      <c r="P8" s="16">
        <v>3</v>
      </c>
      <c r="Q8" s="16">
        <v>0</v>
      </c>
      <c r="R8" s="16">
        <v>0</v>
      </c>
    </row>
    <row r="9" spans="1:18" x14ac:dyDescent="0.35">
      <c r="A9" s="15" t="s">
        <v>12</v>
      </c>
      <c r="B9" s="15" t="s">
        <v>29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13</v>
      </c>
      <c r="J9" s="16">
        <v>5</v>
      </c>
      <c r="K9" s="16">
        <v>0</v>
      </c>
      <c r="L9" s="16">
        <v>0</v>
      </c>
      <c r="M9" s="16">
        <v>3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</row>
    <row r="10" spans="1:18" x14ac:dyDescent="0.35">
      <c r="A10" s="15" t="s">
        <v>12</v>
      </c>
      <c r="B10" s="15" t="s">
        <v>30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46</v>
      </c>
      <c r="K10" s="16">
        <v>39</v>
      </c>
      <c r="L10" s="16">
        <v>14</v>
      </c>
      <c r="M10" s="16">
        <v>19</v>
      </c>
      <c r="N10" s="16">
        <v>14</v>
      </c>
      <c r="O10" s="16">
        <v>34</v>
      </c>
      <c r="P10" s="16">
        <v>35</v>
      </c>
      <c r="Q10" s="16">
        <v>16</v>
      </c>
      <c r="R10" s="16">
        <v>0</v>
      </c>
    </row>
    <row r="11" spans="1:18" x14ac:dyDescent="0.35">
      <c r="A11" s="15" t="s">
        <v>12</v>
      </c>
      <c r="B11" s="15" t="s">
        <v>31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2</v>
      </c>
      <c r="K11" s="16">
        <v>1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</row>
    <row r="12" spans="1:18" x14ac:dyDescent="0.35">
      <c r="A12" s="15" t="s">
        <v>12</v>
      </c>
      <c r="B12" s="15" t="s">
        <v>64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9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</row>
    <row r="13" spans="1:18" x14ac:dyDescent="0.35">
      <c r="A13" s="15" t="s">
        <v>12</v>
      </c>
      <c r="B13" s="15" t="s">
        <v>48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1</v>
      </c>
      <c r="M13" s="16">
        <v>0</v>
      </c>
      <c r="N13" s="16">
        <v>4</v>
      </c>
      <c r="O13" s="16">
        <v>5</v>
      </c>
      <c r="P13" s="16">
        <v>0</v>
      </c>
      <c r="Q13" s="16">
        <v>2</v>
      </c>
      <c r="R13" s="16">
        <v>1</v>
      </c>
    </row>
    <row r="14" spans="1:18" x14ac:dyDescent="0.35">
      <c r="A14" s="15" t="s">
        <v>12</v>
      </c>
      <c r="B14" s="15" t="s">
        <v>49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15</v>
      </c>
      <c r="L14" s="16">
        <v>10</v>
      </c>
      <c r="M14" s="16">
        <v>16</v>
      </c>
      <c r="N14" s="16">
        <v>12</v>
      </c>
      <c r="O14" s="16">
        <v>17</v>
      </c>
      <c r="P14" s="16">
        <v>30</v>
      </c>
      <c r="Q14" s="16">
        <v>9</v>
      </c>
      <c r="R14" s="16">
        <v>16</v>
      </c>
    </row>
    <row r="15" spans="1:18" x14ac:dyDescent="0.35">
      <c r="A15" s="15" t="s">
        <v>12</v>
      </c>
      <c r="B15" s="15" t="s">
        <v>53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11</v>
      </c>
      <c r="M15" s="16">
        <v>6</v>
      </c>
      <c r="N15" s="16">
        <v>4</v>
      </c>
      <c r="O15" s="16">
        <v>8</v>
      </c>
      <c r="P15" s="16">
        <v>3</v>
      </c>
      <c r="Q15" s="16">
        <v>0</v>
      </c>
      <c r="R15" s="16">
        <v>0</v>
      </c>
    </row>
    <row r="16" spans="1:18" x14ac:dyDescent="0.35">
      <c r="A16" s="15" t="s">
        <v>15</v>
      </c>
      <c r="B16" s="15" t="s">
        <v>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106</v>
      </c>
      <c r="I16" s="16">
        <v>96</v>
      </c>
      <c r="J16" s="16">
        <v>62</v>
      </c>
      <c r="K16" s="16">
        <v>79</v>
      </c>
      <c r="L16" s="16">
        <v>36</v>
      </c>
      <c r="M16" s="16">
        <v>21</v>
      </c>
      <c r="N16" s="16">
        <v>46</v>
      </c>
      <c r="O16" s="16">
        <v>37</v>
      </c>
      <c r="P16" s="16">
        <v>24</v>
      </c>
      <c r="Q16" s="16">
        <v>19</v>
      </c>
      <c r="R16" s="16">
        <v>50</v>
      </c>
    </row>
    <row r="17" spans="1:18" x14ac:dyDescent="0.35">
      <c r="A17" s="15" t="s">
        <v>15</v>
      </c>
      <c r="B17" s="15" t="s">
        <v>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23</v>
      </c>
      <c r="I17" s="16">
        <v>73</v>
      </c>
      <c r="J17" s="16">
        <v>18</v>
      </c>
      <c r="K17" s="16">
        <v>18</v>
      </c>
      <c r="L17" s="16">
        <v>18</v>
      </c>
      <c r="M17" s="16">
        <v>22</v>
      </c>
      <c r="N17" s="16">
        <v>26</v>
      </c>
      <c r="O17" s="16">
        <v>19</v>
      </c>
      <c r="P17" s="16">
        <v>15</v>
      </c>
      <c r="Q17" s="16">
        <v>29</v>
      </c>
      <c r="R17" s="16">
        <v>4</v>
      </c>
    </row>
    <row r="18" spans="1:18" x14ac:dyDescent="0.35">
      <c r="A18" s="15" t="s">
        <v>15</v>
      </c>
      <c r="B18" s="15" t="s">
        <v>63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31</v>
      </c>
      <c r="N18" s="16">
        <v>18</v>
      </c>
      <c r="O18" s="16">
        <v>19</v>
      </c>
      <c r="P18" s="16">
        <v>20</v>
      </c>
      <c r="Q18" s="16">
        <v>7</v>
      </c>
      <c r="R18" s="16">
        <v>7</v>
      </c>
    </row>
    <row r="19" spans="1:18" x14ac:dyDescent="0.35">
      <c r="A19" s="15" t="s">
        <v>15</v>
      </c>
      <c r="B19" s="15" t="s">
        <v>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103</v>
      </c>
      <c r="I19" s="16">
        <v>24</v>
      </c>
      <c r="J19" s="16">
        <v>36</v>
      </c>
      <c r="K19" s="16">
        <v>13</v>
      </c>
      <c r="L19" s="16">
        <v>7</v>
      </c>
      <c r="M19" s="16">
        <v>8</v>
      </c>
      <c r="N19" s="16">
        <v>10</v>
      </c>
      <c r="O19" s="16">
        <v>13</v>
      </c>
      <c r="P19" s="16">
        <v>11</v>
      </c>
      <c r="Q19" s="16">
        <v>7</v>
      </c>
      <c r="R19" s="16">
        <v>5</v>
      </c>
    </row>
    <row r="20" spans="1:18" x14ac:dyDescent="0.35">
      <c r="A20" s="15" t="s">
        <v>11</v>
      </c>
      <c r="B20" s="15" t="s">
        <v>1</v>
      </c>
      <c r="C20" s="16">
        <v>5</v>
      </c>
      <c r="D20" s="16">
        <v>19</v>
      </c>
      <c r="E20" s="16">
        <v>53</v>
      </c>
      <c r="F20" s="16">
        <v>52</v>
      </c>
      <c r="G20" s="16">
        <v>70</v>
      </c>
      <c r="H20" s="16">
        <v>64</v>
      </c>
      <c r="I20" s="16">
        <v>61</v>
      </c>
      <c r="J20" s="16">
        <v>55</v>
      </c>
      <c r="K20" s="16">
        <v>16</v>
      </c>
      <c r="L20" s="16">
        <v>27</v>
      </c>
      <c r="M20" s="16">
        <v>24</v>
      </c>
      <c r="N20" s="16">
        <v>55</v>
      </c>
      <c r="O20" s="16">
        <v>32</v>
      </c>
      <c r="P20" s="16">
        <v>22</v>
      </c>
      <c r="Q20" s="16">
        <v>26</v>
      </c>
      <c r="R20" s="16">
        <v>13</v>
      </c>
    </row>
    <row r="21" spans="1:18" x14ac:dyDescent="0.35">
      <c r="A21" s="15" t="s">
        <v>11</v>
      </c>
      <c r="B21" s="15" t="s">
        <v>2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27</v>
      </c>
      <c r="I21" s="16">
        <v>64</v>
      </c>
      <c r="J21" s="16">
        <v>68</v>
      </c>
      <c r="K21" s="16">
        <v>45</v>
      </c>
      <c r="L21" s="16">
        <v>28</v>
      </c>
      <c r="M21" s="16">
        <v>26</v>
      </c>
      <c r="N21" s="16">
        <v>23</v>
      </c>
      <c r="O21" s="16">
        <v>22</v>
      </c>
      <c r="P21" s="16">
        <v>22</v>
      </c>
      <c r="Q21" s="16">
        <v>33</v>
      </c>
      <c r="R21" s="16">
        <v>14</v>
      </c>
    </row>
    <row r="22" spans="1:18" x14ac:dyDescent="0.35">
      <c r="A22" s="15" t="s">
        <v>11</v>
      </c>
      <c r="B22" s="15" t="s">
        <v>36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22</v>
      </c>
      <c r="K22" s="16">
        <v>15</v>
      </c>
      <c r="L22" s="16">
        <v>4</v>
      </c>
      <c r="M22" s="16">
        <v>0</v>
      </c>
      <c r="N22" s="16">
        <v>13</v>
      </c>
      <c r="O22" s="16">
        <v>1</v>
      </c>
      <c r="P22" s="16">
        <v>0</v>
      </c>
      <c r="Q22" s="16">
        <v>3</v>
      </c>
      <c r="R22" s="16">
        <v>8</v>
      </c>
    </row>
    <row r="23" spans="1:18" x14ac:dyDescent="0.35">
      <c r="A23" s="15" t="s">
        <v>11</v>
      </c>
      <c r="B23" s="15" t="s">
        <v>71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66</v>
      </c>
      <c r="O23" s="16">
        <v>98</v>
      </c>
      <c r="P23" s="16">
        <v>66</v>
      </c>
      <c r="Q23" s="16">
        <v>64</v>
      </c>
      <c r="R23" s="16">
        <v>18</v>
      </c>
    </row>
    <row r="24" spans="1:18" x14ac:dyDescent="0.35">
      <c r="A24" s="15" t="s">
        <v>11</v>
      </c>
      <c r="B24" s="15" t="s">
        <v>74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76</v>
      </c>
      <c r="P24" s="16">
        <v>29</v>
      </c>
      <c r="Q24" s="16">
        <v>106</v>
      </c>
      <c r="R24" s="16">
        <v>104</v>
      </c>
    </row>
    <row r="25" spans="1:18" x14ac:dyDescent="0.35">
      <c r="A25" s="15" t="s">
        <v>11</v>
      </c>
      <c r="B25" s="15" t="s">
        <v>82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2</v>
      </c>
      <c r="R25" s="16">
        <v>23</v>
      </c>
    </row>
    <row r="26" spans="1:18" x14ac:dyDescent="0.35">
      <c r="A26" s="15" t="s">
        <v>10</v>
      </c>
      <c r="B26" s="15" t="s">
        <v>0</v>
      </c>
      <c r="C26" s="16">
        <v>101</v>
      </c>
      <c r="D26" s="16">
        <v>87</v>
      </c>
      <c r="E26" s="16">
        <v>37</v>
      </c>
      <c r="F26" s="16">
        <v>30</v>
      </c>
      <c r="G26" s="16">
        <v>28</v>
      </c>
      <c r="H26" s="16">
        <v>12</v>
      </c>
      <c r="I26" s="16">
        <v>16</v>
      </c>
      <c r="J26" s="16">
        <v>23</v>
      </c>
      <c r="K26" s="16">
        <v>23</v>
      </c>
      <c r="L26" s="16">
        <v>13</v>
      </c>
      <c r="M26" s="16">
        <v>21</v>
      </c>
      <c r="N26" s="16">
        <v>22</v>
      </c>
      <c r="O26" s="16">
        <v>30</v>
      </c>
      <c r="P26" s="16">
        <v>65</v>
      </c>
      <c r="Q26" s="16">
        <v>104</v>
      </c>
      <c r="R26" s="16">
        <v>93</v>
      </c>
    </row>
    <row r="27" spans="1:18" x14ac:dyDescent="0.35">
      <c r="A27" s="15" t="s">
        <v>10</v>
      </c>
      <c r="B27" s="15" t="s">
        <v>32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38</v>
      </c>
      <c r="K27" s="16">
        <v>59</v>
      </c>
      <c r="L27" s="16">
        <v>60</v>
      </c>
      <c r="M27" s="16">
        <v>37</v>
      </c>
      <c r="N27" s="16">
        <v>41</v>
      </c>
      <c r="O27" s="16">
        <v>34</v>
      </c>
      <c r="P27" s="16">
        <v>29</v>
      </c>
      <c r="Q27" s="16">
        <v>21</v>
      </c>
      <c r="R27" s="16">
        <v>22</v>
      </c>
    </row>
    <row r="28" spans="1:18" x14ac:dyDescent="0.35">
      <c r="A28" s="15" t="s">
        <v>10</v>
      </c>
      <c r="B28" s="15" t="s">
        <v>33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2</v>
      </c>
      <c r="K28" s="16">
        <v>5</v>
      </c>
      <c r="L28" s="16">
        <v>6</v>
      </c>
      <c r="M28" s="16">
        <v>2</v>
      </c>
      <c r="N28" s="16">
        <v>2</v>
      </c>
      <c r="O28" s="16">
        <v>0</v>
      </c>
      <c r="P28" s="16">
        <v>3</v>
      </c>
      <c r="Q28" s="16">
        <v>1</v>
      </c>
      <c r="R28" s="16">
        <v>0</v>
      </c>
    </row>
    <row r="29" spans="1:18" x14ac:dyDescent="0.35">
      <c r="A29" s="15" t="s">
        <v>10</v>
      </c>
      <c r="B29" s="15" t="s">
        <v>34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16</v>
      </c>
      <c r="K29" s="16">
        <v>28</v>
      </c>
      <c r="L29" s="16">
        <v>33</v>
      </c>
      <c r="M29" s="16">
        <v>40</v>
      </c>
      <c r="N29" s="16">
        <v>55</v>
      </c>
      <c r="O29" s="16">
        <v>48</v>
      </c>
      <c r="P29" s="16">
        <v>31</v>
      </c>
      <c r="Q29" s="16">
        <v>47</v>
      </c>
      <c r="R29" s="16">
        <v>38</v>
      </c>
    </row>
    <row r="30" spans="1:18" x14ac:dyDescent="0.35">
      <c r="A30" s="15" t="s">
        <v>10</v>
      </c>
      <c r="B30" s="15" t="s">
        <v>72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7</v>
      </c>
      <c r="O30" s="16">
        <v>34</v>
      </c>
      <c r="P30" s="16">
        <v>24</v>
      </c>
      <c r="Q30" s="16">
        <v>19</v>
      </c>
      <c r="R30" s="16">
        <v>11</v>
      </c>
    </row>
    <row r="31" spans="1:18" x14ac:dyDescent="0.35">
      <c r="A31" s="15" t="s">
        <v>10</v>
      </c>
      <c r="B31" s="15" t="s">
        <v>84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10</v>
      </c>
    </row>
    <row r="32" spans="1:18" x14ac:dyDescent="0.35">
      <c r="A32" s="15" t="s">
        <v>77</v>
      </c>
      <c r="B32" s="15" t="s">
        <v>78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2</v>
      </c>
      <c r="Q32" s="16">
        <v>0</v>
      </c>
      <c r="R32" s="16">
        <v>4</v>
      </c>
    </row>
    <row r="33" spans="1:18" x14ac:dyDescent="0.35">
      <c r="A33" s="15" t="s">
        <v>77</v>
      </c>
      <c r="B33" s="15" t="s">
        <v>79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</row>
    <row r="34" spans="1:18" x14ac:dyDescent="0.35">
      <c r="A34" s="15" t="s">
        <v>77</v>
      </c>
      <c r="B34" s="15" t="s">
        <v>80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11</v>
      </c>
      <c r="Q34" s="16">
        <v>11</v>
      </c>
      <c r="R34" s="16">
        <v>17</v>
      </c>
    </row>
    <row r="35" spans="1:18" x14ac:dyDescent="0.35">
      <c r="A35" s="15" t="s">
        <v>14</v>
      </c>
      <c r="B35" s="15" t="s">
        <v>35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48</v>
      </c>
      <c r="K35" s="16">
        <v>98</v>
      </c>
      <c r="L35" s="16">
        <v>93</v>
      </c>
      <c r="M35" s="16">
        <v>107</v>
      </c>
      <c r="N35" s="16">
        <v>71</v>
      </c>
      <c r="O35" s="16">
        <v>42</v>
      </c>
      <c r="P35" s="16">
        <v>36</v>
      </c>
      <c r="Q35" s="16">
        <v>26</v>
      </c>
      <c r="R35" s="16">
        <v>17</v>
      </c>
    </row>
    <row r="36" spans="1:18" x14ac:dyDescent="0.35">
      <c r="A36" s="15" t="s">
        <v>14</v>
      </c>
      <c r="B36" s="15" t="s">
        <v>54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26</v>
      </c>
      <c r="M36" s="16">
        <v>41</v>
      </c>
      <c r="N36" s="16">
        <v>19</v>
      </c>
      <c r="O36" s="16">
        <v>84</v>
      </c>
      <c r="P36" s="16">
        <v>72</v>
      </c>
      <c r="Q36" s="16">
        <v>59</v>
      </c>
      <c r="R36" s="16">
        <v>37</v>
      </c>
    </row>
    <row r="37" spans="1:18" x14ac:dyDescent="0.35">
      <c r="A37" s="15" t="s">
        <v>14</v>
      </c>
      <c r="B37" s="15" t="s">
        <v>65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</row>
    <row r="38" spans="1:18" x14ac:dyDescent="0.35">
      <c r="A38" s="15" t="s">
        <v>14</v>
      </c>
      <c r="B38" s="15" t="s">
        <v>85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</row>
    <row r="41" spans="1:18" x14ac:dyDescent="0.35">
      <c r="C41" s="17"/>
    </row>
  </sheetData>
  <phoneticPr fontId="3" type="noConversion"/>
  <conditionalFormatting sqref="B3:B29 B38 B31:B36">
    <cfRule type="duplicateValues" dxfId="2" priority="3"/>
  </conditionalFormatting>
  <conditionalFormatting sqref="B37">
    <cfRule type="duplicateValues" dxfId="1" priority="2"/>
  </conditionalFormatting>
  <conditionalFormatting sqref="B30">
    <cfRule type="duplicateValues" dxfId="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E75C-D647-47A3-8633-8E83FAB1E961}">
  <dimension ref="A1:EA15"/>
  <sheetViews>
    <sheetView showGridLines="0" zoomScale="95" zoomScaleNormal="9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T34" sqref="T34"/>
    </sheetView>
  </sheetViews>
  <sheetFormatPr defaultColWidth="8.7265625" defaultRowHeight="14.5" x14ac:dyDescent="0.35"/>
  <cols>
    <col min="1" max="1" width="15.54296875" style="15" bestFit="1" customWidth="1"/>
    <col min="2" max="2" width="17.26953125" style="15" bestFit="1" customWidth="1"/>
    <col min="3" max="3" width="9.81640625" style="15" bestFit="1" customWidth="1"/>
    <col min="4" max="11" width="8.7265625" style="15"/>
    <col min="12" max="14" width="8.7265625" style="16"/>
    <col min="15" max="15" width="9.81640625" style="16" bestFit="1" customWidth="1"/>
    <col min="16" max="16" width="9.81640625" style="16" customWidth="1"/>
    <col min="17" max="17" width="6.7265625" style="15" customWidth="1"/>
    <col min="18" max="16384" width="8.7265625" style="15"/>
  </cols>
  <sheetData>
    <row r="1" spans="1:131" x14ac:dyDescent="0.35">
      <c r="A1" s="15" t="s">
        <v>26</v>
      </c>
      <c r="B1" s="15" t="s">
        <v>27</v>
      </c>
      <c r="C1" s="16">
        <v>2023</v>
      </c>
      <c r="D1" s="16"/>
      <c r="E1" s="16"/>
      <c r="F1" s="16"/>
      <c r="G1" s="16"/>
      <c r="H1" s="16"/>
      <c r="I1" s="16"/>
      <c r="J1" s="16"/>
      <c r="K1" s="16"/>
      <c r="O1" s="16">
        <v>2024</v>
      </c>
      <c r="Q1" s="16" t="s">
        <v>66</v>
      </c>
    </row>
    <row r="2" spans="1:131" x14ac:dyDescent="0.35"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50</v>
      </c>
      <c r="L2" s="16" t="s">
        <v>51</v>
      </c>
      <c r="M2" s="16" t="s">
        <v>61</v>
      </c>
      <c r="N2" s="16" t="s">
        <v>70</v>
      </c>
      <c r="O2" s="16" t="s">
        <v>76</v>
      </c>
      <c r="P2" s="16" t="s">
        <v>81</v>
      </c>
      <c r="Q2" s="16" t="s">
        <v>66</v>
      </c>
    </row>
    <row r="3" spans="1:131" x14ac:dyDescent="0.35">
      <c r="A3" s="15" t="s">
        <v>52</v>
      </c>
      <c r="B3" s="15" t="s">
        <v>62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</v>
      </c>
      <c r="N3" s="16">
        <v>0</v>
      </c>
      <c r="O3" s="16">
        <v>0</v>
      </c>
      <c r="P3" s="16">
        <v>0</v>
      </c>
      <c r="Q3" s="16">
        <f>SUM(C3:P3)</f>
        <v>1</v>
      </c>
    </row>
    <row r="4" spans="1:131" x14ac:dyDescent="0.35">
      <c r="A4" s="15" t="s">
        <v>12</v>
      </c>
      <c r="B4" s="15" t="s">
        <v>7</v>
      </c>
      <c r="C4" s="16">
        <v>0</v>
      </c>
      <c r="D4" s="16">
        <v>2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f t="shared" ref="Q4:Q11" si="0">SUM(C4:P4)</f>
        <v>2</v>
      </c>
    </row>
    <row r="5" spans="1:131" x14ac:dyDescent="0.35">
      <c r="B5" s="15" t="s">
        <v>8</v>
      </c>
      <c r="C5" s="16">
        <v>0</v>
      </c>
      <c r="D5" s="16">
        <v>0</v>
      </c>
      <c r="E5" s="16">
        <v>0</v>
      </c>
      <c r="F5" s="16">
        <v>3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f t="shared" si="0"/>
        <v>3</v>
      </c>
    </row>
    <row r="6" spans="1:131" x14ac:dyDescent="0.35">
      <c r="B6" s="15" t="s">
        <v>30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f t="shared" si="0"/>
        <v>2</v>
      </c>
    </row>
    <row r="7" spans="1:131" x14ac:dyDescent="0.35">
      <c r="A7" s="15" t="s">
        <v>14</v>
      </c>
      <c r="B7" s="15" t="s">
        <v>35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</v>
      </c>
      <c r="O7" s="16">
        <v>0</v>
      </c>
      <c r="P7" s="16">
        <v>0</v>
      </c>
      <c r="Q7" s="16">
        <f t="shared" si="0"/>
        <v>1</v>
      </c>
    </row>
    <row r="8" spans="1:131" x14ac:dyDescent="0.35">
      <c r="A8" s="15" t="s">
        <v>15</v>
      </c>
      <c r="B8" s="15" t="s">
        <v>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 t="shared" si="0"/>
        <v>1</v>
      </c>
    </row>
    <row r="9" spans="1:131" x14ac:dyDescent="0.35">
      <c r="A9" s="15" t="s">
        <v>11</v>
      </c>
      <c r="B9" s="15" t="s">
        <v>1</v>
      </c>
      <c r="C9" s="16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 t="shared" si="0"/>
        <v>1</v>
      </c>
    </row>
    <row r="10" spans="1:131" x14ac:dyDescent="0.35">
      <c r="A10" s="15" t="s">
        <v>77</v>
      </c>
      <c r="B10" s="15" t="s">
        <v>78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3</v>
      </c>
      <c r="P10" s="16">
        <v>0</v>
      </c>
      <c r="Q10" s="16">
        <f t="shared" si="0"/>
        <v>3</v>
      </c>
    </row>
    <row r="11" spans="1:131" x14ac:dyDescent="0.35">
      <c r="A11" s="15" t="s">
        <v>10</v>
      </c>
      <c r="B11" s="15" t="s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 t="shared" si="0"/>
        <v>0</v>
      </c>
    </row>
    <row r="12" spans="1:131" x14ac:dyDescent="0.35">
      <c r="B12" s="15" t="s">
        <v>34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  <c r="L12" s="16">
        <v>0</v>
      </c>
      <c r="M12" s="16">
        <v>1</v>
      </c>
      <c r="N12" s="16">
        <v>5</v>
      </c>
      <c r="O12" s="16">
        <v>1</v>
      </c>
      <c r="P12" s="16">
        <v>1</v>
      </c>
      <c r="Q12" s="16">
        <f>SUM(C12:P12)</f>
        <v>9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</row>
    <row r="15" spans="1:131" s="16" customFormat="1" x14ac:dyDescent="0.35">
      <c r="A15" s="15"/>
      <c r="B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</row>
  </sheetData>
  <autoFilter ref="A1:BX12" xr:uid="{428DE75C-D647-47A3-8633-8E83FAB1E961}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Cases</vt:lpstr>
      <vt:lpstr>Deaths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LANGA, Rui Jeremias</dc:creator>
  <cp:lastModifiedBy>LANGA, Rui Jeremias</cp:lastModifiedBy>
  <dcterms:created xsi:type="dcterms:W3CDTF">2023-11-26T14:28:17Z</dcterms:created>
  <dcterms:modified xsi:type="dcterms:W3CDTF">2024-01-21T14:02:03Z</dcterms:modified>
</cp:coreProperties>
</file>